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<sst xmlns="http://schemas.openxmlformats.org/spreadsheetml/2006/main" count="34" uniqueCount="27">
  <si>
    <t>Watersheds (Regions)</t>
  </si>
  <si>
    <r>
      <rPr>
        <sz val="9"/>
        <color theme="1"/>
        <rFont val="Calibri"/>
        <charset val="134"/>
      </rPr>
      <t>WR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</si>
  <si>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Calibri"/>
        <charset val="134"/>
      </rPr>
      <t>WC</t>
    </r>
    <r>
      <rPr>
        <sz val="9"/>
        <color theme="1"/>
        <rFont val="宋体"/>
        <charset val="134"/>
      </rPr>
      <t xml:space="preserve"> (10</t>
    </r>
    <r>
      <rPr>
        <vertAlign val="superscript"/>
        <sz val="9"/>
        <color theme="1"/>
        <rFont val="宋体"/>
        <charset val="134"/>
      </rPr>
      <t>8</t>
    </r>
    <r>
      <rPr>
        <sz val="9"/>
        <color theme="1"/>
        <rFont val="宋体"/>
        <charset val="134"/>
      </rPr>
      <t xml:space="preserve"> m³</t>
    </r>
    <r>
      <rPr>
        <sz val="9"/>
        <color theme="1"/>
        <rFont val="Times New Roman"/>
        <charset val="134"/>
      </rPr>
      <t>)</t>
    </r>
  </si>
  <si>
    <t>WUR (%)</t>
  </si>
  <si>
    <t>Weight</t>
  </si>
  <si>
    <t>Main</t>
  </si>
  <si>
    <t>No.</t>
  </si>
  <si>
    <t>Sub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</si>
  <si>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</si>
  <si>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</si>
  <si>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</si>
  <si>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</si>
  <si>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</si>
  <si>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</si>
  <si>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</si>
  <si>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</si>
  <si>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</si>
  <si>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</si>
  <si>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</si>
  <si>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</si>
  <si>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Huai River</t>
  </si>
  <si>
    <t>Hubei province</t>
  </si>
  <si>
    <t>Henan province</t>
  </si>
  <si>
    <t>Anhui province</t>
  </si>
  <si>
    <t>Jiangsu province</t>
  </si>
  <si>
    <t>Shandong province</t>
  </si>
  <si>
    <r>
      <rPr>
        <sz val="9"/>
        <color theme="1"/>
        <rFont val="Calibri"/>
        <charset val="134"/>
      </rPr>
      <t>Shandong Peninsula Coastal Rivers</t>
    </r>
    <r>
      <rPr>
        <sz val="9"/>
        <color theme="1"/>
        <rFont val="Calibri"/>
        <charset val="134"/>
      </rPr>
      <t xml:space="preserve"> region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</si>
</sst>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  <font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4" fillId="11" borderId="18" applyNumberFormat="0" applyAlignment="0" applyProtection="0">
      <alignment vertical="center"/>
    </xf>
    <xf numFmtId="0" fontId="13" fillId="11" borderId="14" applyNumberFormat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12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workbookViewId="0">
      <selection activeCell="P9" sqref="P9"/>
    </sheetView>
  </sheetViews>
  <sheetFormatPr defaultColWidth="9" defaultRowHeight="13.5"/>
  <cols>
    <col min="1" max="1" width="6.75" style="1" customWidth="1"/>
    <col min="2" max="2" width="2.875" style="1" customWidth="1"/>
    <col min="3" max="3" width="12.5" style="1" customWidth="1"/>
    <col min="4" max="4" width="5.75" style="1" customWidth="1"/>
    <col min="5" max="5" width="5.625" style="1" customWidth="1"/>
    <col min="6" max="6" width="6.125" style="1" customWidth="1"/>
    <col min="7" max="7" width="9.25" style="1" customWidth="1"/>
    <col min="8" max="8" width="6.375" style="1" customWidth="1"/>
    <col min="9" max="9" width="6.125" style="1" customWidth="1"/>
    <col min="10" max="10" width="5.625" style="1" customWidth="1"/>
    <col min="11" max="11" width="5.125" style="1" customWidth="1"/>
    <col min="12" max="12" width="5.625" style="1" customWidth="1"/>
    <col min="13" max="13" width="5.875" style="1" customWidth="1"/>
    <col min="14" max="14" width="5.75" style="1" customWidth="1"/>
    <col min="15" max="15" width="5.375" style="1" customWidth="1"/>
    <col min="16" max="17" width="5" style="1" customWidth="1"/>
    <col min="18" max="18" width="4.875" style="1" customWidth="1"/>
    <col min="19" max="22" width="9.625" style="1"/>
    <col min="23" max="16384" width="9" style="1"/>
  </cols>
  <sheetData>
    <row r="1" ht="18" customHeight="1" spans="1:22">
      <c r="A1" s="2" t="s">
        <v>0</v>
      </c>
      <c r="B1" s="2"/>
      <c r="C1" s="2"/>
      <c r="D1" s="2" t="s">
        <v>1</v>
      </c>
      <c r="E1" s="2"/>
      <c r="F1" s="2"/>
      <c r="G1" s="2"/>
      <c r="H1" s="2" t="s">
        <v>2</v>
      </c>
      <c r="I1" s="2"/>
      <c r="J1" s="2"/>
      <c r="K1" s="2"/>
      <c r="L1" s="2"/>
      <c r="M1" s="2"/>
      <c r="N1" s="2"/>
      <c r="O1" s="2"/>
      <c r="P1" s="2" t="s">
        <v>3</v>
      </c>
      <c r="Q1" s="2"/>
      <c r="R1" s="2"/>
      <c r="S1" s="12" t="s">
        <v>4</v>
      </c>
      <c r="T1" s="12"/>
      <c r="U1" s="12"/>
      <c r="V1" s="12"/>
    </row>
    <row r="2" ht="14.25" spans="1:22">
      <c r="A2" s="3" t="s">
        <v>5</v>
      </c>
      <c r="B2" s="3" t="s">
        <v>6</v>
      </c>
      <c r="C2" s="4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8</v>
      </c>
      <c r="I2" s="3" t="s">
        <v>9</v>
      </c>
      <c r="J2" s="3" t="s">
        <v>10</v>
      </c>
      <c r="K2" s="4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3" t="s">
        <v>17</v>
      </c>
      <c r="Q2" s="3" t="s">
        <v>18</v>
      </c>
      <c r="R2" s="13" t="s">
        <v>19</v>
      </c>
      <c r="S2" s="3" t="s">
        <v>13</v>
      </c>
      <c r="T2" s="3" t="s">
        <v>14</v>
      </c>
      <c r="U2" s="3" t="s">
        <v>15</v>
      </c>
      <c r="V2" s="3" t="s">
        <v>16</v>
      </c>
    </row>
    <row r="3" spans="1:22">
      <c r="A3" s="5" t="s">
        <v>20</v>
      </c>
      <c r="B3" s="5">
        <v>1</v>
      </c>
      <c r="C3" s="6" t="s">
        <v>21</v>
      </c>
      <c r="D3" s="5">
        <v>6.11</v>
      </c>
      <c r="E3" s="5">
        <v>6.11</v>
      </c>
      <c r="F3" s="5">
        <v>1.2</v>
      </c>
      <c r="G3" s="6">
        <v>1.2</v>
      </c>
      <c r="H3" s="5">
        <v>1.02</v>
      </c>
      <c r="I3" s="5">
        <v>1</v>
      </c>
      <c r="J3" s="5">
        <v>0.02</v>
      </c>
      <c r="K3" s="6">
        <v>0</v>
      </c>
      <c r="L3" s="5">
        <v>0.72</v>
      </c>
      <c r="M3" s="5">
        <v>0.1</v>
      </c>
      <c r="N3" s="5">
        <v>0.2</v>
      </c>
      <c r="O3" s="6">
        <v>0</v>
      </c>
      <c r="P3" s="9">
        <f>(H3-K3)/D3*100</f>
        <v>16.6939443535188</v>
      </c>
      <c r="Q3" s="9">
        <f t="shared" ref="Q3:Q8" si="0">I3/(E3-G3)*100</f>
        <v>20.3665987780041</v>
      </c>
      <c r="R3" s="14">
        <f t="shared" ref="R3:R8" si="1">J3/F3*100</f>
        <v>1.66666666666667</v>
      </c>
      <c r="S3" s="9">
        <f t="shared" ref="S3:S8" si="2">L3/H3</f>
        <v>0.705882352941176</v>
      </c>
      <c r="T3" s="9">
        <f t="shared" ref="T3:T8" si="3">M3/H3</f>
        <v>0.0980392156862745</v>
      </c>
      <c r="U3" s="9">
        <f t="shared" ref="U3:U8" si="4">N3/H3</f>
        <v>0.196078431372549</v>
      </c>
      <c r="V3" s="9">
        <f t="shared" ref="V3:V8" si="5">O3/H3</f>
        <v>0</v>
      </c>
    </row>
    <row r="4" spans="1:22">
      <c r="A4" s="5"/>
      <c r="B4" s="5">
        <v>2</v>
      </c>
      <c r="C4" s="6" t="s">
        <v>22</v>
      </c>
      <c r="D4" s="5">
        <v>284.53</v>
      </c>
      <c r="E4" s="5">
        <v>208.79</v>
      </c>
      <c r="F4" s="5">
        <v>127.26</v>
      </c>
      <c r="G4" s="6">
        <v>51.52</v>
      </c>
      <c r="H4" s="5">
        <v>116.38</v>
      </c>
      <c r="I4" s="5">
        <v>52.95</v>
      </c>
      <c r="J4" s="5">
        <v>60.08</v>
      </c>
      <c r="K4" s="6">
        <v>3.35</v>
      </c>
      <c r="L4" s="5">
        <v>57.34</v>
      </c>
      <c r="M4" s="5">
        <v>25.66</v>
      </c>
      <c r="N4" s="5">
        <v>23.16</v>
      </c>
      <c r="O4" s="6">
        <v>10.22</v>
      </c>
      <c r="P4" s="9">
        <f>(H4-K4)/D4*100</f>
        <v>39.7251607914807</v>
      </c>
      <c r="Q4" s="9">
        <f t="shared" si="0"/>
        <v>33.668213899663</v>
      </c>
      <c r="R4" s="14">
        <f t="shared" si="1"/>
        <v>47.2104353292472</v>
      </c>
      <c r="S4" s="9">
        <f t="shared" si="2"/>
        <v>0.492696339577247</v>
      </c>
      <c r="T4" s="9">
        <f t="shared" si="3"/>
        <v>0.220484619350404</v>
      </c>
      <c r="U4" s="9">
        <f t="shared" si="4"/>
        <v>0.199003265165836</v>
      </c>
      <c r="V4" s="9">
        <f t="shared" si="5"/>
        <v>0.0878157759065132</v>
      </c>
    </row>
    <row r="5" spans="1:22">
      <c r="A5" s="5"/>
      <c r="B5" s="5">
        <v>3</v>
      </c>
      <c r="C5" s="6" t="s">
        <v>23</v>
      </c>
      <c r="D5" s="5">
        <v>271.25</v>
      </c>
      <c r="E5" s="5">
        <v>217.9</v>
      </c>
      <c r="F5" s="5">
        <v>95.76</v>
      </c>
      <c r="G5" s="6">
        <v>42.41</v>
      </c>
      <c r="H5" s="5">
        <v>118.24</v>
      </c>
      <c r="I5" s="5">
        <v>87.26</v>
      </c>
      <c r="J5" s="5">
        <v>29.24</v>
      </c>
      <c r="K5" s="6">
        <v>1.74</v>
      </c>
      <c r="L5" s="5">
        <v>76.54</v>
      </c>
      <c r="M5" s="5">
        <v>23.3</v>
      </c>
      <c r="N5" s="5">
        <v>15.91</v>
      </c>
      <c r="O5" s="6">
        <v>2.49</v>
      </c>
      <c r="P5" s="9">
        <f>(H5-K5)/D5*100</f>
        <v>42.9493087557604</v>
      </c>
      <c r="Q5" s="9">
        <f t="shared" si="0"/>
        <v>49.723630976124</v>
      </c>
      <c r="R5" s="14">
        <f t="shared" si="1"/>
        <v>30.5346700083542</v>
      </c>
      <c r="S5" s="9">
        <f t="shared" si="2"/>
        <v>0.647327469553451</v>
      </c>
      <c r="T5" s="9">
        <f t="shared" si="3"/>
        <v>0.197056833558863</v>
      </c>
      <c r="U5" s="9">
        <f t="shared" si="4"/>
        <v>0.134556833558863</v>
      </c>
      <c r="V5" s="9">
        <f t="shared" si="5"/>
        <v>0.0210588633288227</v>
      </c>
    </row>
    <row r="6" spans="1:22">
      <c r="A6" s="5"/>
      <c r="B6" s="5">
        <v>4</v>
      </c>
      <c r="C6" s="6" t="s">
        <v>24</v>
      </c>
      <c r="D6" s="5">
        <v>209.31</v>
      </c>
      <c r="E6" s="5">
        <v>142.64</v>
      </c>
      <c r="F6" s="5">
        <v>78.19</v>
      </c>
      <c r="G6" s="6">
        <v>11.52</v>
      </c>
      <c r="H6" s="5">
        <v>242.67</v>
      </c>
      <c r="I6" s="5">
        <v>233.41</v>
      </c>
      <c r="J6" s="5">
        <v>7.72</v>
      </c>
      <c r="K6" s="6">
        <v>1.55</v>
      </c>
      <c r="L6" s="5">
        <v>199.23</v>
      </c>
      <c r="M6" s="5">
        <v>19.53</v>
      </c>
      <c r="N6" s="5">
        <v>22.97</v>
      </c>
      <c r="O6" s="6">
        <v>0.94</v>
      </c>
      <c r="P6" s="9">
        <f>(H6-K6)/D6*100</f>
        <v>115.197553867469</v>
      </c>
      <c r="Q6" s="9">
        <f t="shared" si="0"/>
        <v>178.012507626602</v>
      </c>
      <c r="R6" s="14">
        <f t="shared" si="1"/>
        <v>9.8733853433943</v>
      </c>
      <c r="S6" s="9">
        <f t="shared" si="2"/>
        <v>0.820991469897391</v>
      </c>
      <c r="T6" s="9">
        <f t="shared" si="3"/>
        <v>0.0804796637408827</v>
      </c>
      <c r="U6" s="9">
        <f t="shared" si="4"/>
        <v>0.094655293196522</v>
      </c>
      <c r="V6" s="9">
        <f t="shared" si="5"/>
        <v>0.00387357316520377</v>
      </c>
    </row>
    <row r="7" ht="25.5" customHeight="1" spans="1:22">
      <c r="A7" s="5"/>
      <c r="B7" s="5">
        <v>5</v>
      </c>
      <c r="C7" s="6" t="s">
        <v>25</v>
      </c>
      <c r="D7" s="5">
        <v>109.64</v>
      </c>
      <c r="E7" s="5">
        <v>69.7</v>
      </c>
      <c r="F7" s="5">
        <v>66.91</v>
      </c>
      <c r="G7" s="6">
        <v>26.97</v>
      </c>
      <c r="H7" s="5">
        <v>72.29</v>
      </c>
      <c r="I7" s="5">
        <v>39.01</v>
      </c>
      <c r="J7" s="5">
        <v>29.98</v>
      </c>
      <c r="K7" s="6">
        <v>3.31</v>
      </c>
      <c r="L7" s="10">
        <v>49.08</v>
      </c>
      <c r="M7" s="10">
        <v>8.75</v>
      </c>
      <c r="N7" s="10">
        <v>11.46</v>
      </c>
      <c r="O7" s="6">
        <v>3</v>
      </c>
      <c r="P7" s="9">
        <f>(H7-K7)/D7*100</f>
        <v>62.9149945275447</v>
      </c>
      <c r="Q7" s="9">
        <f t="shared" si="0"/>
        <v>91.29417271238</v>
      </c>
      <c r="R7" s="14">
        <f t="shared" si="1"/>
        <v>44.8064564340158</v>
      </c>
      <c r="S7" s="9">
        <f t="shared" si="2"/>
        <v>0.678932079125743</v>
      </c>
      <c r="T7" s="9">
        <f t="shared" si="3"/>
        <v>0.121040254530364</v>
      </c>
      <c r="U7" s="9">
        <f t="shared" si="4"/>
        <v>0.158528150504911</v>
      </c>
      <c r="V7" s="9">
        <f t="shared" si="5"/>
        <v>0.0414995158389819</v>
      </c>
    </row>
    <row r="8" ht="27" customHeight="1" spans="1:22">
      <c r="A8" s="7" t="s">
        <v>26</v>
      </c>
      <c r="B8" s="7"/>
      <c r="C8" s="7"/>
      <c r="D8" s="8">
        <v>77.75</v>
      </c>
      <c r="E8" s="8">
        <v>54.68</v>
      </c>
      <c r="F8" s="8">
        <v>49.88</v>
      </c>
      <c r="G8" s="7">
        <v>26.81</v>
      </c>
      <c r="H8" s="8">
        <v>65.61</v>
      </c>
      <c r="I8" s="8">
        <v>37.55</v>
      </c>
      <c r="J8" s="8">
        <v>25.3</v>
      </c>
      <c r="K8" s="7">
        <v>2.76</v>
      </c>
      <c r="L8" s="8">
        <v>31.56</v>
      </c>
      <c r="M8" s="8">
        <v>12.83</v>
      </c>
      <c r="N8" s="11">
        <v>15.41</v>
      </c>
      <c r="O8" s="7">
        <v>5.81</v>
      </c>
      <c r="P8" s="8">
        <f>(H8-K8)/D8*100</f>
        <v>80.8360128617363</v>
      </c>
      <c r="Q8" s="8">
        <f t="shared" si="0"/>
        <v>134.732687477574</v>
      </c>
      <c r="R8" s="7">
        <f t="shared" si="1"/>
        <v>50.7217321571772</v>
      </c>
      <c r="S8" s="15">
        <f t="shared" si="2"/>
        <v>0.481024234110654</v>
      </c>
      <c r="T8" s="15">
        <f t="shared" si="3"/>
        <v>0.195549458923945</v>
      </c>
      <c r="U8" s="15">
        <f t="shared" si="4"/>
        <v>0.23487273281512</v>
      </c>
      <c r="V8" s="15">
        <f t="shared" si="5"/>
        <v>0.088553574150282</v>
      </c>
    </row>
    <row r="9" ht="14.25"/>
  </sheetData>
  <mergeCells count="7">
    <mergeCell ref="A1:C1"/>
    <mergeCell ref="D1:G1"/>
    <mergeCell ref="H1:O1"/>
    <mergeCell ref="P1:R1"/>
    <mergeCell ref="S1:V1"/>
    <mergeCell ref="A8:C8"/>
    <mergeCell ref="A3:A7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