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9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0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3.xml" ContentType="application/vnd.openxmlformats-officedocument.drawing+xml"/>
  <Override PartName="/xl/charts/chart11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2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3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4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5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6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7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8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9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4.xml" ContentType="application/vnd.openxmlformats-officedocument.drawing+xml"/>
  <Override PartName="/xl/charts/chart20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1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2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3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4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5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6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7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tnw\bt\boc\Shared\Yinqi Wu\PhD Thesis\PhD thesis_draft\chapter 4_Photostability\"/>
    </mc:Choice>
  </mc:AlternateContent>
  <bookViews>
    <workbookView xWindow="0" yWindow="0" windowWidth="13845" windowHeight="4230" activeTab="3"/>
  </bookViews>
  <sheets>
    <sheet name="CFE" sheetId="1" r:id="rId1"/>
    <sheet name="Purified enzyme" sheetId="2" r:id="rId2"/>
    <sheet name="Figures" sheetId="4" r:id="rId3"/>
    <sheet name="Figures SI" sheetId="5" r:id="rId4"/>
    <sheet name="draft" sheetId="6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calcPr calcId="162913"/>
</workbook>
</file>

<file path=xl/calcChain.xml><?xml version="1.0" encoding="utf-8"?>
<calcChain xmlns="http://schemas.openxmlformats.org/spreadsheetml/2006/main">
  <c r="G96" i="4" l="1"/>
  <c r="G95" i="4"/>
  <c r="J94" i="4"/>
  <c r="G94" i="4"/>
  <c r="G93" i="4"/>
  <c r="G92" i="4"/>
  <c r="H73" i="4" l="1"/>
  <c r="H72" i="4"/>
  <c r="H71" i="4"/>
  <c r="H70" i="4"/>
  <c r="H69" i="4"/>
  <c r="K68" i="4"/>
  <c r="H68" i="4"/>
  <c r="H64" i="4"/>
  <c r="D64" i="4"/>
  <c r="H63" i="4"/>
  <c r="D63" i="4"/>
  <c r="H62" i="4"/>
  <c r="D62" i="4"/>
  <c r="H61" i="4"/>
  <c r="D61" i="4"/>
  <c r="K60" i="4"/>
  <c r="H60" i="4"/>
  <c r="D60" i="4"/>
  <c r="H59" i="4"/>
  <c r="D59" i="4"/>
  <c r="H58" i="4"/>
  <c r="D58" i="4"/>
  <c r="F133" i="5" l="1"/>
  <c r="F132" i="5"/>
  <c r="F131" i="5"/>
  <c r="F130" i="5"/>
  <c r="G86" i="5" l="1"/>
  <c r="G85" i="5"/>
  <c r="J84" i="5"/>
  <c r="G84" i="5"/>
  <c r="G83" i="5"/>
  <c r="G82" i="5"/>
  <c r="I113" i="2"/>
  <c r="I112" i="2"/>
  <c r="I111" i="2"/>
  <c r="I110" i="2"/>
  <c r="L109" i="2"/>
  <c r="I109" i="2"/>
  <c r="I108" i="2"/>
  <c r="I107" i="2"/>
  <c r="I97" i="1"/>
  <c r="I96" i="1"/>
  <c r="L95" i="1"/>
  <c r="I95" i="1"/>
  <c r="I94" i="1"/>
  <c r="I93" i="1"/>
</calcChain>
</file>

<file path=xl/sharedStrings.xml><?xml version="1.0" encoding="utf-8"?>
<sst xmlns="http://schemas.openxmlformats.org/spreadsheetml/2006/main" count="346" uniqueCount="206">
  <si>
    <r>
      <rPr>
        <b/>
        <sz val="11"/>
        <color rgb="FFFF0000"/>
        <rFont val="Calibri"/>
        <charset val="134"/>
        <scheme val="minor"/>
      </rPr>
      <t xml:space="preserve">Incubation condition: 100 mM Tris-HCl buffer (pH 8.5), 18 μM </t>
    </r>
    <r>
      <rPr>
        <b/>
        <i/>
        <sz val="11"/>
        <color rgb="FFFF0000"/>
        <rFont val="Calibri"/>
        <charset val="134"/>
        <scheme val="minor"/>
      </rPr>
      <t>Cv</t>
    </r>
    <r>
      <rPr>
        <b/>
        <sz val="11"/>
        <color rgb="FFFF0000"/>
        <rFont val="Calibri"/>
        <charset val="134"/>
        <scheme val="minor"/>
      </rPr>
      <t>FAP (CFE), at 30 40 50℃, without light.</t>
    </r>
  </si>
  <si>
    <t>Dark 30 C</t>
  </si>
  <si>
    <t>Dark 40 C</t>
  </si>
  <si>
    <t>Dark 50 C</t>
  </si>
  <si>
    <t>Time (h)</t>
  </si>
  <si>
    <t>residual activity (%)-average</t>
  </si>
  <si>
    <t>residual activity-STDEV</t>
  </si>
  <si>
    <t>time (h)</t>
  </si>
  <si>
    <t>residual activity(%)-average</t>
  </si>
  <si>
    <t>Residual activity (%)-average</t>
  </si>
  <si>
    <r>
      <rPr>
        <b/>
        <sz val="11"/>
        <color rgb="FFFF0000"/>
        <rFont val="Calibri"/>
        <charset val="134"/>
        <scheme val="minor"/>
      </rPr>
      <t xml:space="preserve">Incubation condition: 100 mM Tris-HCl buffer (pH 8.5), 18 μM </t>
    </r>
    <r>
      <rPr>
        <b/>
        <i/>
        <sz val="11"/>
        <color rgb="FFFF0000"/>
        <rFont val="Calibri"/>
        <charset val="134"/>
        <scheme val="minor"/>
      </rPr>
      <t>Cv</t>
    </r>
    <r>
      <rPr>
        <b/>
        <sz val="11"/>
        <color rgb="FFFF0000"/>
        <rFont val="Calibri"/>
        <charset val="134"/>
        <scheme val="minor"/>
      </rPr>
      <t>FAP (CFE), 30-60℃, without light for 15 min.</t>
    </r>
  </si>
  <si>
    <t>Temperature (oC)</t>
  </si>
  <si>
    <t>Incubate condition: 18 uM purified CvFAP, 100 mM Tris-HCl pH 8.5, at 30 degree, blue light for 22 h.</t>
  </si>
  <si>
    <t>Residual activity-average (%)</t>
  </si>
  <si>
    <t>Residual activity-STDEV(%)</t>
  </si>
  <si>
    <t>Dark</t>
  </si>
  <si>
    <t>Blue light</t>
  </si>
  <si>
    <t>Red light</t>
  </si>
  <si>
    <t>Incubate condition: 18 uM purified CvFAP, 0-50 mM Palmitic acid, xxx v/v DMSO, 100 mM Tris-HCl, pH 8.5 for 22 h.</t>
  </si>
  <si>
    <t>substrate (mM)</t>
  </si>
  <si>
    <t>residual activity</t>
  </si>
  <si>
    <t>STDEV</t>
  </si>
  <si>
    <t xml:space="preserve">   </t>
  </si>
  <si>
    <t>Incubate condition: 18 uM purified CvFAP, 100 mM Tris-HCl, pH 8.5, 30 degree, under blue light for 1-48 h.</t>
  </si>
  <si>
    <t>incubation Time (h)</t>
  </si>
  <si>
    <t>residual avtivity (%)</t>
  </si>
  <si>
    <t>residual avtivity (%)-STDEV</t>
  </si>
  <si>
    <t>ln residual activity</t>
  </si>
  <si>
    <t>kd</t>
  </si>
  <si>
    <t>t1/2 (h)</t>
  </si>
  <si>
    <t>Incubate condition: 18 uM purified CvFAP, blue/white/red/green light, 30 degree, 100 mM Tris-HCl, pH 8.5 for 2 h.</t>
  </si>
  <si>
    <t>light intensity (uE L-1 s-1)</t>
  </si>
  <si>
    <t>Red</t>
  </si>
  <si>
    <t>nd</t>
  </si>
  <si>
    <t>Green</t>
  </si>
  <si>
    <t xml:space="preserve">Blue </t>
  </si>
  <si>
    <t>White</t>
  </si>
  <si>
    <t>Incubate condition: 18 uM purified CvFAP, pET28a lysate (trapped/filtered part, 10kDa), blue light, 30 degree, 100 mM Tris-HCl, pH 8.5 for 2 h.</t>
  </si>
  <si>
    <t>Blank control</t>
  </si>
  <si>
    <t>CvFAP</t>
  </si>
  <si>
    <t>Trapped</t>
  </si>
  <si>
    <t>Big</t>
  </si>
  <si>
    <t>Filtered</t>
  </si>
  <si>
    <t>Small</t>
  </si>
  <si>
    <t>Negative control 1 (Trapped)</t>
  </si>
  <si>
    <t>Negative control 2 (Filtered)</t>
  </si>
  <si>
    <t>Incubate condition: 18 uM purified CvFAP, different additions, blue light, 30 degree, 100 mM Tris-HCl, pH 8.5 for 2 h.</t>
  </si>
  <si>
    <t>additions</t>
  </si>
  <si>
    <t>without any addition,just incubation under blue light for 2 hours</t>
  </si>
  <si>
    <t>40 mg/ml BSA</t>
  </si>
  <si>
    <t>4 mg/ml BSA</t>
  </si>
  <si>
    <t>1 mM DTT</t>
  </si>
  <si>
    <t>100 uM FAD</t>
  </si>
  <si>
    <t>LB medium</t>
  </si>
  <si>
    <t>Initial activity: 13 mM Palmitic acid, 30% DMSO, 3 uM CvFAP, Trapped part, 100 mM Tris-HCl pH8.5, at 37 degree, blue light for 30 min.</t>
  </si>
  <si>
    <t>trapped+CvFAP</t>
  </si>
  <si>
    <t>Incubate condition: 18 uM purified CvFAP, 4-40 g/L BSA, blue light, 30 degree, 100 mM Tris-HCl, pH 8.5 for 2 h.</t>
  </si>
  <si>
    <t>BSA (mg/mL)</t>
  </si>
  <si>
    <t>Incubate condition: 18 uM purified CvFAP,  blue light, 30 degree, 100 mM Tris-HCl, pH 8.5 for 0-60 min</t>
  </si>
  <si>
    <t>incubation time (min)</t>
  </si>
  <si>
    <t>t1/2 (min)</t>
  </si>
  <si>
    <t>1. Figure 1</t>
  </si>
  <si>
    <t>blue light</t>
  </si>
  <si>
    <t>incubation time (h)</t>
  </si>
  <si>
    <t>dark</t>
  </si>
  <si>
    <t>residual activity_average</t>
  </si>
  <si>
    <t>residual activity_STDEV</t>
  </si>
  <si>
    <t>data 2020-10-05</t>
  </si>
  <si>
    <t>2.1 Figure 2 a</t>
  </si>
  <si>
    <t>Different kinds of the addtives</t>
  </si>
  <si>
    <t>Incubate condition: 18 uM purified CvFAP, 10 mM additives, blue light, 30 degree, 100 mM Tris-HCl, pH 8.5 for 2 h.</t>
  </si>
  <si>
    <t>additives</t>
  </si>
  <si>
    <t>w/o</t>
  </si>
  <si>
    <t>data from 2020-12-16 (2020-12-17 sheet 1)</t>
  </si>
  <si>
    <r>
      <rPr>
        <sz val="11"/>
        <color theme="1"/>
        <rFont val="Calibri"/>
        <charset val="134"/>
        <scheme val="minor"/>
      </rPr>
      <t>C</t>
    </r>
    <r>
      <rPr>
        <vertAlign val="subscript"/>
        <sz val="11"/>
        <color theme="1"/>
        <rFont val="Calibri"/>
        <charset val="134"/>
        <scheme val="minor"/>
      </rPr>
      <t>2</t>
    </r>
    <r>
      <rPr>
        <sz val="11"/>
        <color theme="1"/>
        <rFont val="Calibri"/>
        <charset val="134"/>
        <scheme val="minor"/>
      </rPr>
      <t>H</t>
    </r>
    <r>
      <rPr>
        <vertAlign val="subscript"/>
        <sz val="11"/>
        <color theme="1"/>
        <rFont val="Calibri"/>
        <charset val="134"/>
        <scheme val="minor"/>
      </rPr>
      <t>4</t>
    </r>
    <r>
      <rPr>
        <sz val="11"/>
        <color theme="1"/>
        <rFont val="Calibri"/>
        <charset val="134"/>
        <scheme val="minor"/>
      </rPr>
      <t>O</t>
    </r>
    <r>
      <rPr>
        <vertAlign val="subscript"/>
        <sz val="11"/>
        <color theme="1"/>
        <rFont val="Calibri"/>
        <charset val="134"/>
        <scheme val="minor"/>
      </rPr>
      <t>2</t>
    </r>
  </si>
  <si>
    <r>
      <rPr>
        <sz val="11"/>
        <color theme="1"/>
        <rFont val="Calibri"/>
        <charset val="134"/>
        <scheme val="minor"/>
      </rPr>
      <t>C</t>
    </r>
    <r>
      <rPr>
        <vertAlign val="subscript"/>
        <sz val="11"/>
        <color theme="1"/>
        <rFont val="Calibri"/>
        <charset val="134"/>
        <scheme val="minor"/>
      </rPr>
      <t>4</t>
    </r>
    <r>
      <rPr>
        <sz val="11"/>
        <color theme="1"/>
        <rFont val="Calibri"/>
        <charset val="134"/>
        <scheme val="minor"/>
      </rPr>
      <t>H</t>
    </r>
    <r>
      <rPr>
        <vertAlign val="subscript"/>
        <sz val="11"/>
        <color theme="1"/>
        <rFont val="Calibri"/>
        <charset val="134"/>
        <scheme val="minor"/>
      </rPr>
      <t>8</t>
    </r>
    <r>
      <rPr>
        <sz val="11"/>
        <color theme="1"/>
        <rFont val="Calibri"/>
        <charset val="134"/>
        <scheme val="minor"/>
      </rPr>
      <t>O</t>
    </r>
    <r>
      <rPr>
        <vertAlign val="subscript"/>
        <sz val="11"/>
        <color theme="1"/>
        <rFont val="Calibri"/>
        <charset val="134"/>
        <scheme val="minor"/>
      </rPr>
      <t>2</t>
    </r>
  </si>
  <si>
    <r>
      <rPr>
        <sz val="11"/>
        <color theme="1"/>
        <rFont val="Calibri"/>
        <charset val="134"/>
        <scheme val="minor"/>
      </rPr>
      <t>C</t>
    </r>
    <r>
      <rPr>
        <vertAlign val="subscript"/>
        <sz val="11"/>
        <color theme="1"/>
        <rFont val="Calibri"/>
        <charset val="134"/>
        <scheme val="minor"/>
      </rPr>
      <t>6</t>
    </r>
    <r>
      <rPr>
        <sz val="11"/>
        <color theme="1"/>
        <rFont val="Calibri"/>
        <charset val="134"/>
        <scheme val="minor"/>
      </rPr>
      <t>H</t>
    </r>
    <r>
      <rPr>
        <vertAlign val="subscript"/>
        <sz val="11"/>
        <color theme="1"/>
        <rFont val="Calibri"/>
        <charset val="134"/>
        <scheme val="minor"/>
      </rPr>
      <t>12</t>
    </r>
    <r>
      <rPr>
        <sz val="11"/>
        <color theme="1"/>
        <rFont val="Calibri"/>
        <charset val="134"/>
        <scheme val="minor"/>
      </rPr>
      <t>O</t>
    </r>
    <r>
      <rPr>
        <vertAlign val="subscript"/>
        <sz val="11"/>
        <color theme="1"/>
        <rFont val="Calibri"/>
        <charset val="134"/>
        <scheme val="minor"/>
      </rPr>
      <t>2</t>
    </r>
  </si>
  <si>
    <r>
      <rPr>
        <sz val="11"/>
        <color rgb="FF006100"/>
        <rFont val="Calibri"/>
        <charset val="134"/>
        <scheme val="minor"/>
      </rPr>
      <t>C</t>
    </r>
    <r>
      <rPr>
        <vertAlign val="subscript"/>
        <sz val="11"/>
        <color rgb="FF006100"/>
        <rFont val="Calibri"/>
        <charset val="134"/>
        <scheme val="minor"/>
      </rPr>
      <t>8</t>
    </r>
    <r>
      <rPr>
        <sz val="11"/>
        <color rgb="FF006100"/>
        <rFont val="Calibri"/>
        <charset val="134"/>
        <scheme val="minor"/>
      </rPr>
      <t>H</t>
    </r>
    <r>
      <rPr>
        <vertAlign val="subscript"/>
        <sz val="11"/>
        <color rgb="FF006100"/>
        <rFont val="Calibri"/>
        <charset val="134"/>
        <scheme val="minor"/>
      </rPr>
      <t>16</t>
    </r>
    <r>
      <rPr>
        <sz val="11"/>
        <color rgb="FF006100"/>
        <rFont val="Calibri"/>
        <charset val="134"/>
        <scheme val="minor"/>
      </rPr>
      <t>O</t>
    </r>
    <r>
      <rPr>
        <vertAlign val="subscript"/>
        <sz val="11"/>
        <color rgb="FF006100"/>
        <rFont val="Calibri"/>
        <charset val="134"/>
        <scheme val="minor"/>
      </rPr>
      <t>2</t>
    </r>
  </si>
  <si>
    <r>
      <rPr>
        <sz val="11"/>
        <color theme="1"/>
        <rFont val="Calibri"/>
        <charset val="134"/>
        <scheme val="minor"/>
      </rPr>
      <t>C</t>
    </r>
    <r>
      <rPr>
        <vertAlign val="subscript"/>
        <sz val="11"/>
        <color theme="1"/>
        <rFont val="Calibri"/>
        <charset val="134"/>
        <scheme val="minor"/>
      </rPr>
      <t>10</t>
    </r>
    <r>
      <rPr>
        <sz val="11"/>
        <color theme="1"/>
        <rFont val="Calibri"/>
        <charset val="134"/>
        <scheme val="minor"/>
      </rPr>
      <t>H</t>
    </r>
    <r>
      <rPr>
        <vertAlign val="subscript"/>
        <sz val="11"/>
        <color theme="1"/>
        <rFont val="Calibri"/>
        <charset val="134"/>
        <scheme val="minor"/>
      </rPr>
      <t>20</t>
    </r>
    <r>
      <rPr>
        <sz val="11"/>
        <color theme="1"/>
        <rFont val="Calibri"/>
        <charset val="134"/>
        <scheme val="minor"/>
      </rPr>
      <t>O</t>
    </r>
    <r>
      <rPr>
        <vertAlign val="subscript"/>
        <sz val="11"/>
        <color theme="1"/>
        <rFont val="Calibri"/>
        <charset val="134"/>
        <scheme val="minor"/>
      </rPr>
      <t>2</t>
    </r>
  </si>
  <si>
    <r>
      <rPr>
        <sz val="11"/>
        <color theme="1"/>
        <rFont val="Calibri"/>
        <charset val="134"/>
        <scheme val="minor"/>
      </rPr>
      <t>C</t>
    </r>
    <r>
      <rPr>
        <vertAlign val="subscript"/>
        <sz val="11"/>
        <color theme="1"/>
        <rFont val="Calibri"/>
        <charset val="134"/>
        <scheme val="minor"/>
      </rPr>
      <t>12</t>
    </r>
    <r>
      <rPr>
        <sz val="11"/>
        <color theme="1"/>
        <rFont val="Calibri"/>
        <charset val="134"/>
        <scheme val="minor"/>
      </rPr>
      <t>H</t>
    </r>
    <r>
      <rPr>
        <vertAlign val="subscript"/>
        <sz val="11"/>
        <color theme="1"/>
        <rFont val="Calibri"/>
        <charset val="134"/>
        <scheme val="minor"/>
      </rPr>
      <t>24</t>
    </r>
    <r>
      <rPr>
        <sz val="11"/>
        <color theme="1"/>
        <rFont val="Calibri"/>
        <charset val="134"/>
        <scheme val="minor"/>
      </rPr>
      <t>O</t>
    </r>
    <r>
      <rPr>
        <vertAlign val="subscript"/>
        <sz val="11"/>
        <color theme="1"/>
        <rFont val="Calibri"/>
        <charset val="134"/>
        <scheme val="minor"/>
      </rPr>
      <t>2</t>
    </r>
  </si>
  <si>
    <t>C7H16</t>
  </si>
  <si>
    <t>C11H24</t>
  </si>
  <si>
    <t>C13H28</t>
  </si>
  <si>
    <t>C15H32</t>
  </si>
  <si>
    <t>C17H36</t>
  </si>
  <si>
    <t>Proline</t>
  </si>
  <si>
    <t>Glycine</t>
  </si>
  <si>
    <t>Tryptophan</t>
  </si>
  <si>
    <t>Histidine</t>
  </si>
  <si>
    <t>2.2 Figure 2b</t>
  </si>
  <si>
    <t>incubation with different concentration of octanoic acid</t>
  </si>
  <si>
    <t>Incubate condition: 18 uM purified CvFAP, 0-50 mM octanoic acid, blue light, 30 degree, 100 mM Tris-HCl, pH 8.5 for 2 h.</t>
  </si>
  <si>
    <t>octanoic acid (mM)</t>
  </si>
  <si>
    <t>residual activity %</t>
  </si>
  <si>
    <t>2.3 Figure 2c</t>
  </si>
  <si>
    <t>the half-life of purified CvFAP with 10 mM octanoic acid additive</t>
  </si>
  <si>
    <t>Incubate condition: 18 uM purified CvFAP, 10 mM octanoic acid, blue light, 30 degree, 100 mM Tris-HCl, pH 8.5 for 0-xx h.</t>
  </si>
  <si>
    <t>Conc.</t>
  </si>
  <si>
    <t>Additions</t>
  </si>
  <si>
    <t xml:space="preserve">no   </t>
  </si>
  <si>
    <t>No additions</t>
  </si>
  <si>
    <t>No additive</t>
  </si>
  <si>
    <t>40 g/L</t>
  </si>
  <si>
    <t>BSA*</t>
  </si>
  <si>
    <t>BSA</t>
  </si>
  <si>
    <t>1:1 dilute</t>
  </si>
  <si>
    <t xml:space="preserve">1 mM </t>
  </si>
  <si>
    <t>DTT</t>
  </si>
  <si>
    <t>100 uM</t>
  </si>
  <si>
    <t>FAD</t>
  </si>
  <si>
    <t xml:space="preserve">3. Figure 3. </t>
  </si>
  <si>
    <t>The decarboxylation of palmitic acid catalysed by purified CvFAP under pre-illumination</t>
  </si>
  <si>
    <t>Incubate condition (pre-illumination): 18 uM purified CvFAP,  blue light, 30 degree, 100 mM Tris-HCl, pH 8.5 with 10 mM octanoic acid additive or without for 2 h</t>
  </si>
  <si>
    <t>Reaction condition: 3uM purified CvFAP, 13 mM palmitic acid, 30% DMSO, 100 mM Tris-HCl pH 8.5, 30 degree, blue light.</t>
  </si>
  <si>
    <t>Reaction time (h)</t>
  </si>
  <si>
    <t>C8OOH</t>
  </si>
  <si>
    <t xml:space="preserve">Time (h) </t>
  </si>
  <si>
    <t>Product-average</t>
  </si>
  <si>
    <t>Product_STDEV</t>
  </si>
  <si>
    <t>without</t>
  </si>
  <si>
    <t>2. Figure S2</t>
  </si>
  <si>
    <t>Purified CvFAP</t>
  </si>
  <si>
    <t>Green light</t>
  </si>
  <si>
    <t>White light</t>
  </si>
  <si>
    <t>3. Fgure S3</t>
  </si>
  <si>
    <t>Incubation time (h)</t>
  </si>
  <si>
    <t>Relative activity (%)</t>
  </si>
  <si>
    <t>relative activity-STDEV</t>
  </si>
  <si>
    <r>
      <rPr>
        <i/>
        <sz val="11"/>
        <color theme="1"/>
        <rFont val="Calibri"/>
        <charset val="134"/>
        <scheme val="minor"/>
      </rPr>
      <t>Cv</t>
    </r>
    <r>
      <rPr>
        <sz val="11"/>
        <color theme="1"/>
        <rFont val="Calibri"/>
        <charset val="134"/>
        <scheme val="minor"/>
      </rPr>
      <t>FAP</t>
    </r>
  </si>
  <si>
    <r>
      <rPr>
        <i/>
        <sz val="11"/>
        <color theme="1"/>
        <rFont val="Calibri"/>
        <charset val="134"/>
        <scheme val="minor"/>
      </rPr>
      <t>Cv</t>
    </r>
    <r>
      <rPr>
        <sz val="11"/>
        <color theme="1"/>
        <rFont val="Calibri"/>
        <charset val="134"/>
        <scheme val="minor"/>
      </rPr>
      <t>FAP, Trapped</t>
    </r>
  </si>
  <si>
    <t>type 1</t>
  </si>
  <si>
    <t>enzyme</t>
  </si>
  <si>
    <t>CvFAP,Trapped</t>
  </si>
  <si>
    <t>CvFAP, FAD</t>
  </si>
  <si>
    <t>type 2</t>
  </si>
  <si>
    <t>No addition</t>
  </si>
  <si>
    <t>before</t>
  </si>
  <si>
    <t>pre-illuminated together</t>
  </si>
  <si>
    <t>after pre-illumination</t>
  </si>
  <si>
    <t>FAD before</t>
  </si>
  <si>
    <t>FAD pre-illuminated together</t>
  </si>
  <si>
    <t>FAD after pre-illumination</t>
  </si>
  <si>
    <t>trapped before</t>
  </si>
  <si>
    <t>trapped pre-illuminated together</t>
  </si>
  <si>
    <t>trapped after pre-illumination</t>
  </si>
  <si>
    <t>type 3</t>
  </si>
  <si>
    <t>Before illumination</t>
  </si>
  <si>
    <t>no addition</t>
  </si>
  <si>
    <t>During illumination</t>
  </si>
  <si>
    <t>After illumination</t>
  </si>
  <si>
    <t>CFE Incubate condition: 18 uM purified CvFAP, 100 mM Tris-HCl pH 8.5, at 30 degree, blue light for 22 h.</t>
  </si>
  <si>
    <t>red light</t>
  </si>
  <si>
    <t>Purified Incubate condition: 18 uM purified CvFAP, 100 mM Tris-HCl pH 8.5, at 30 degree, blue light for 22 h.</t>
  </si>
  <si>
    <t>Incubate condition: 18 uM CFE CvFAP, 100 mM Tris-HCl, pH 8.5, 30 degree, under blue light for 1-48 h.</t>
  </si>
  <si>
    <t xml:space="preserve">Red light </t>
  </si>
  <si>
    <t>4. Figure S1</t>
  </si>
  <si>
    <t>5. Figure S2</t>
  </si>
  <si>
    <t>6. Figure S3</t>
  </si>
  <si>
    <t>product_average</t>
  </si>
  <si>
    <t>product_STDEV</t>
  </si>
  <si>
    <t>TON</t>
  </si>
  <si>
    <t>37 degree</t>
  </si>
  <si>
    <t>TON_avearage</t>
  </si>
  <si>
    <t>TON_STDEV</t>
  </si>
  <si>
    <t>30 degree</t>
  </si>
  <si>
    <t>7. Figure S4</t>
  </si>
  <si>
    <t>Incubate condition: 18 uM  CvFAP CFE,  dark, 30-60 degree, 100 mM Tris-HCl, pH 8.5 for 15 min</t>
  </si>
  <si>
    <t>40 degree</t>
  </si>
  <si>
    <t>50 degree</t>
  </si>
  <si>
    <t>blue light purified</t>
  </si>
  <si>
    <t>dark purified</t>
  </si>
  <si>
    <t>C14H28O2</t>
  </si>
  <si>
    <t>C18H36O2</t>
  </si>
  <si>
    <t>C20H40O2</t>
  </si>
  <si>
    <t>8. Figure SI</t>
  </si>
  <si>
    <t>incubation condition: purified CvFAP 18 uM , 100 mM Tris-HCl pH 8.5, at 30 degree</t>
  </si>
  <si>
    <t>commercial BSA</t>
  </si>
  <si>
    <r>
      <t>CH3</t>
    </r>
    <r>
      <rPr>
        <sz val="11"/>
        <color theme="1"/>
        <rFont val="Calibri"/>
        <family val="2"/>
      </rPr>
      <t>₃₄₅₆₇₈₉₁₂</t>
    </r>
    <r>
      <rPr>
        <sz val="11"/>
        <color theme="1"/>
        <rFont val="Calibri"/>
        <family val="2"/>
        <scheme val="minor"/>
      </rPr>
      <t>CO2H</t>
    </r>
  </si>
  <si>
    <r>
      <t>CH</t>
    </r>
    <r>
      <rPr>
        <sz val="11"/>
        <color theme="1"/>
        <rFont val="Calibri"/>
        <family val="2"/>
      </rPr>
      <t>₃</t>
    </r>
    <r>
      <rPr>
        <sz val="11"/>
        <color theme="1"/>
        <rFont val="Calibri"/>
        <family val="2"/>
        <scheme val="minor"/>
      </rPr>
      <t>CO₂H</t>
    </r>
  </si>
  <si>
    <t>CH₃(CH₂)₂CO₂H</t>
  </si>
  <si>
    <t>CH₃(CH₂)₄CO₂H</t>
  </si>
  <si>
    <t>CH₃(CH₂)₆CO₂H</t>
  </si>
  <si>
    <t>CH₃(CH₂)₈CO₂H</t>
  </si>
  <si>
    <r>
      <t>CH₃(CH₂)</t>
    </r>
    <r>
      <rPr>
        <sz val="11"/>
        <color theme="1"/>
        <rFont val="Calibri"/>
        <family val="2"/>
      </rPr>
      <t>₁₀</t>
    </r>
    <r>
      <rPr>
        <sz val="11"/>
        <color theme="1"/>
        <rFont val="Calibri"/>
        <family val="2"/>
        <scheme val="minor"/>
      </rPr>
      <t>CO₂H</t>
    </r>
  </si>
  <si>
    <r>
      <t>CH₃(CH₂)</t>
    </r>
    <r>
      <rPr>
        <sz val="11"/>
        <color theme="1"/>
        <rFont val="Calibri"/>
        <family val="2"/>
      </rPr>
      <t>₁₂</t>
    </r>
    <r>
      <rPr>
        <sz val="11"/>
        <color theme="1"/>
        <rFont val="Calibri"/>
        <family val="2"/>
        <scheme val="minor"/>
      </rPr>
      <t>CO₂H</t>
    </r>
  </si>
  <si>
    <r>
      <t>CH₃(CH₂)</t>
    </r>
    <r>
      <rPr>
        <sz val="11"/>
        <color theme="1"/>
        <rFont val="Calibri"/>
        <family val="2"/>
      </rPr>
      <t>₁₆</t>
    </r>
    <r>
      <rPr>
        <sz val="11"/>
        <color theme="1"/>
        <rFont val="Calibri"/>
        <family val="2"/>
        <scheme val="minor"/>
      </rPr>
      <t>CO₂H</t>
    </r>
  </si>
  <si>
    <r>
      <t>CH₃(CH₂)</t>
    </r>
    <r>
      <rPr>
        <sz val="11"/>
        <color theme="1"/>
        <rFont val="Calibri"/>
        <family val="2"/>
      </rPr>
      <t>₁₈</t>
    </r>
    <r>
      <rPr>
        <sz val="11"/>
        <color theme="1"/>
        <rFont val="Calibri"/>
        <family val="2"/>
        <scheme val="minor"/>
      </rPr>
      <t>CO₂H</t>
    </r>
  </si>
  <si>
    <t>CH₃(CH₂)₅CH₃</t>
  </si>
  <si>
    <t>CH₃(CH₂)₉CH₃</t>
  </si>
  <si>
    <t>CH₃(CH₂)₁₁CH₃</t>
  </si>
  <si>
    <t>CH₃(CH₂)₁₃CH₃</t>
  </si>
  <si>
    <t>CH₃(CH₂)₁₅CH₃</t>
  </si>
  <si>
    <t>C2:0 FA</t>
  </si>
  <si>
    <t>C4:0 FA</t>
  </si>
  <si>
    <t>C6:0 FA</t>
  </si>
  <si>
    <t>C8:0 FA</t>
  </si>
  <si>
    <t>C10:0 FA</t>
  </si>
  <si>
    <t>C12:0 FA</t>
  </si>
  <si>
    <t>C14:0 FA</t>
  </si>
  <si>
    <t>C18:0 FA</t>
  </si>
  <si>
    <t>C20:0 FA</t>
  </si>
  <si>
    <t>C7 alkane</t>
  </si>
  <si>
    <t>C11 alkane</t>
  </si>
  <si>
    <t>C13 alkane</t>
  </si>
  <si>
    <t>C15 alkane</t>
  </si>
  <si>
    <t>C17 alkane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</si>
</sst>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rgb="FF006100"/>
      <name val="Calibri"/>
      <charset val="134"/>
      <scheme val="minor"/>
    </font>
    <font>
      <sz val="11"/>
      <color rgb="FF000000"/>
      <name val="Calibri"/>
      <charset val="134"/>
    </font>
    <font>
      <sz val="11"/>
      <color theme="1"/>
      <name val="Calibri"/>
      <charset val="134"/>
    </font>
    <font>
      <sz val="10"/>
      <color rgb="FF000000"/>
      <name val="Arial"/>
      <charset val="134"/>
    </font>
    <font>
      <b/>
      <sz val="11"/>
      <color theme="0"/>
      <name val="Calibri"/>
      <charset val="134"/>
      <scheme val="minor"/>
    </font>
    <font>
      <i/>
      <sz val="11"/>
      <color theme="1"/>
      <name val="Calibri"/>
      <charset val="134"/>
      <scheme val="minor"/>
    </font>
    <font>
      <vertAlign val="subscript"/>
      <sz val="11"/>
      <color theme="1"/>
      <name val="Calibri"/>
      <charset val="134"/>
      <scheme val="minor"/>
    </font>
    <font>
      <vertAlign val="subscript"/>
      <sz val="11"/>
      <color rgb="FF006100"/>
      <name val="Calibri"/>
      <charset val="134"/>
      <scheme val="minor"/>
    </font>
    <font>
      <b/>
      <i/>
      <sz val="11"/>
      <color rgb="FFFF0000"/>
      <name val="Calibri"/>
      <charset val="134"/>
      <scheme val="minor"/>
    </font>
    <font>
      <sz val="11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A5A5A5"/>
        <bgColor indexed="64"/>
      </patternFill>
    </fill>
  </fills>
  <borders count="2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">
    <xf numFmtId="0" fontId="0" fillId="0" borderId="0"/>
    <xf numFmtId="0" fontId="10" fillId="7" borderId="1" applyNumberFormat="0" applyAlignment="0" applyProtection="0"/>
    <xf numFmtId="0" fontId="6" fillId="5" borderId="0" applyNumberFormat="0" applyBorder="0" applyAlignment="0" applyProtection="0">
      <alignment vertical="center"/>
    </xf>
    <xf numFmtId="0" fontId="4" fillId="0" borderId="0"/>
  </cellStyleXfs>
  <cellXfs count="34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 applyFill="1"/>
    <xf numFmtId="0" fontId="0" fillId="2" borderId="0" xfId="0" applyFill="1"/>
    <xf numFmtId="0" fontId="0" fillId="0" borderId="0" xfId="0" applyAlignment="1">
      <alignment horizontal="right"/>
    </xf>
    <xf numFmtId="0" fontId="0" fillId="0" borderId="0" xfId="0" applyFont="1"/>
    <xf numFmtId="0" fontId="0" fillId="3" borderId="0" xfId="0" applyFill="1"/>
    <xf numFmtId="0" fontId="0" fillId="0" borderId="0" xfId="0" applyFont="1" applyFill="1" applyAlignment="1"/>
    <xf numFmtId="0" fontId="0" fillId="0" borderId="0" xfId="2" applyFont="1" applyFill="1" applyAlignment="1"/>
    <xf numFmtId="0" fontId="0" fillId="4" borderId="0" xfId="0" applyFill="1"/>
    <xf numFmtId="0" fontId="4" fillId="4" borderId="0" xfId="0" applyFont="1" applyFill="1" applyAlignment="1"/>
    <xf numFmtId="0" fontId="5" fillId="0" borderId="0" xfId="0" applyFont="1"/>
    <xf numFmtId="0" fontId="6" fillId="5" borderId="0" xfId="2" applyFont="1" applyFill="1" applyAlignment="1"/>
    <xf numFmtId="49" fontId="0" fillId="0" borderId="0" xfId="0" applyNumberFormat="1" applyFont="1" applyFill="1" applyBorder="1" applyAlignment="1"/>
    <xf numFmtId="49" fontId="0" fillId="0" borderId="0" xfId="0" applyNumberFormat="1" applyFill="1" applyBorder="1"/>
    <xf numFmtId="49" fontId="6" fillId="5" borderId="0" xfId="2" applyNumberFormat="1" applyFont="1" applyFill="1" applyBorder="1" applyAlignment="1"/>
    <xf numFmtId="49" fontId="4" fillId="0" borderId="0" xfId="0" applyNumberFormat="1" applyFont="1" applyFill="1" applyBorder="1"/>
    <xf numFmtId="0" fontId="0" fillId="0" borderId="0" xfId="0" applyBorder="1"/>
    <xf numFmtId="0" fontId="0" fillId="0" borderId="0" xfId="0" applyFill="1" applyBorder="1"/>
    <xf numFmtId="0" fontId="3" fillId="3" borderId="0" xfId="0" applyFont="1" applyFill="1"/>
    <xf numFmtId="0" fontId="0" fillId="6" borderId="0" xfId="0" applyFill="1"/>
    <xf numFmtId="0" fontId="7" fillId="0" borderId="0" xfId="0" applyFont="1" applyFill="1" applyBorder="1" applyAlignment="1"/>
    <xf numFmtId="0" fontId="8" fillId="0" borderId="0" xfId="0" applyFont="1" applyFill="1" applyBorder="1"/>
    <xf numFmtId="0" fontId="9" fillId="0" borderId="0" xfId="0" applyFont="1" applyBorder="1" applyAlignment="1">
      <alignment horizontal="center" vertical="center" wrapText="1"/>
    </xf>
    <xf numFmtId="0" fontId="0" fillId="2" borderId="0" xfId="0" applyFont="1" applyFill="1" applyAlignment="1"/>
    <xf numFmtId="0" fontId="4" fillId="0" borderId="0" xfId="3" applyFill="1"/>
    <xf numFmtId="0" fontId="0" fillId="0" borderId="0" xfId="0" applyAlignment="1">
      <alignment horizontal="center" vertical="center"/>
    </xf>
    <xf numFmtId="49" fontId="2" fillId="0" borderId="0" xfId="0" applyNumberFormat="1" applyFont="1" applyFill="1" applyBorder="1" applyAlignment="1"/>
    <xf numFmtId="49" fontId="2" fillId="0" borderId="0" xfId="0" applyNumberFormat="1" applyFont="1" applyFill="1" applyBorder="1"/>
    <xf numFmtId="0" fontId="10" fillId="7" borderId="1" xfId="1" applyAlignment="1">
      <alignment horizontal="center"/>
    </xf>
    <xf numFmtId="0" fontId="0" fillId="0" borderId="0" xfId="0" applyFont="1" applyFill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</cellXfs>
  <cellStyles count="4">
    <cellStyle name="Check Cell" xfId="1" builtinId="23"/>
    <cellStyle name="Good" xfId="2" builtinId="26"/>
    <cellStyle name="Normal" xfId="0" builtinId="0"/>
    <cellStyle name="Normal 2" xfId="3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5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65000"/>
              </a:schemeClr>
            </a:solidFill>
            <a:ln w="22225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[2]Sheet2!$Z$47:$Z$50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plus>
            <c:minus>
              <c:numRef>
                <c:f>[2]Sheet2!$Z$47:$Z$50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[1]Sheet2!$X$47:$X$50</c:f>
              <c:numCache>
                <c:formatCode>General</c:formatCode>
                <c:ptCount val="4"/>
                <c:pt idx="0">
                  <c:v>0</c:v>
                </c:pt>
                <c:pt idx="1">
                  <c:v>13</c:v>
                </c:pt>
                <c:pt idx="2">
                  <c:v>26</c:v>
                </c:pt>
                <c:pt idx="3">
                  <c:v>50</c:v>
                </c:pt>
              </c:numCache>
            </c:numRef>
          </c:cat>
          <c:val>
            <c:numRef>
              <c:f>[1]Sheet2!$Y$47:$Y$50</c:f>
              <c:numCache>
                <c:formatCode>General</c:formatCode>
                <c:ptCount val="4"/>
                <c:pt idx="0">
                  <c:v>91.053660434330695</c:v>
                </c:pt>
                <c:pt idx="1">
                  <c:v>80.825114387534001</c:v>
                </c:pt>
                <c:pt idx="2">
                  <c:v>70.982891602997299</c:v>
                </c:pt>
                <c:pt idx="3">
                  <c:v>76.503370139215605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25-4238-8433-92B55A0CF0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35116456"/>
        <c:axId val="635113832"/>
      </c:barChart>
      <c:catAx>
        <c:axId val="6351164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zh-CN" sz="14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Palmitic acid (mM)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zh-CN" sz="14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222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14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35113832"/>
        <c:crosses val="autoZero"/>
        <c:auto val="1"/>
        <c:lblAlgn val="ctr"/>
        <c:lblOffset val="100"/>
        <c:noMultiLvlLbl val="0"/>
      </c:catAx>
      <c:valAx>
        <c:axId val="6351138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14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Residual activity (%)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zh-CN" sz="14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2222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14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35116456"/>
        <c:crosses val="autoZero"/>
        <c:crossBetween val="between"/>
        <c:majorUnit val="20"/>
      </c:valAx>
      <c:spPr>
        <a:noFill/>
        <a:ln w="22225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 sz="1400" b="1">
          <a:solidFill>
            <a:schemeClr val="tx1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'Purified enzyme'!$D$107:$D$112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</c:numCache>
            </c:numRef>
          </c:xVal>
          <c:yVal>
            <c:numRef>
              <c:f>'Purified enzyme'!$I$107:$I$112</c:f>
              <c:numCache>
                <c:formatCode>General</c:formatCode>
                <c:ptCount val="6"/>
                <c:pt idx="0">
                  <c:v>0</c:v>
                </c:pt>
                <c:pt idx="1">
                  <c:v>-0.1655564883600941</c:v>
                </c:pt>
                <c:pt idx="2">
                  <c:v>-0.38428733249710095</c:v>
                </c:pt>
                <c:pt idx="3">
                  <c:v>-0.55904353408518026</c:v>
                </c:pt>
                <c:pt idx="4">
                  <c:v>-0.5638345834214965</c:v>
                </c:pt>
                <c:pt idx="5">
                  <c:v>-0.85626874346650361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3ED-4DDF-AC12-2200091AC2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5075832"/>
        <c:axId val="545074848"/>
      </c:scatterChart>
      <c:valAx>
        <c:axId val="5450758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pre-illumination time (min)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0" vertOverflow="ellipsis" vert="horz" wrap="square" anchor="ctr" anchorCtr="1"/>
            <a:lstStyle/>
            <a:p>
              <a:pPr defTabSz="914400">
                <a:defRPr lang="zh-CN"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5074848"/>
        <c:crosses val="autoZero"/>
        <c:crossBetween val="midCat"/>
      </c:valAx>
      <c:valAx>
        <c:axId val="545074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ln(residual activity)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0" vertOverflow="ellipsis" vert="horz" wrap="square" anchor="ctr" anchorCtr="1"/>
            <a:lstStyle/>
            <a:p>
              <a:pPr defTabSz="914400">
                <a:defRPr lang="zh-CN"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50758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973309206061999"/>
          <c:y val="4.8555474629764499E-2"/>
          <c:w val="0.77231395611852505"/>
          <c:h val="0.80757465404224305"/>
        </c:manualLayout>
      </c:layout>
      <c:scatterChart>
        <c:scatterStyle val="lineMarker"/>
        <c:varyColors val="0"/>
        <c:ser>
          <c:idx val="0"/>
          <c:order val="0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Figures!$D$170:$D$174</c:f>
                <c:numCache>
                  <c:formatCode>General</c:formatCode>
                  <c:ptCount val="5"/>
                  <c:pt idx="0">
                    <c:v>0.672676343883721</c:v>
                  </c:pt>
                  <c:pt idx="1">
                    <c:v>1.1394798493945699</c:v>
                  </c:pt>
                  <c:pt idx="2">
                    <c:v>1.03973247694283</c:v>
                  </c:pt>
                  <c:pt idx="3">
                    <c:v>5.3873154971550603</c:v>
                  </c:pt>
                  <c:pt idx="4">
                    <c:v>0.75390892392823805</c:v>
                  </c:pt>
                </c:numCache>
              </c:numRef>
            </c:plus>
            <c:minus>
              <c:numRef>
                <c:f>Figures!$D$170:$D$174</c:f>
                <c:numCache>
                  <c:formatCode>General</c:formatCode>
                  <c:ptCount val="5"/>
                  <c:pt idx="0">
                    <c:v>0.672676343883721</c:v>
                  </c:pt>
                  <c:pt idx="1">
                    <c:v>1.1394798493945699</c:v>
                  </c:pt>
                  <c:pt idx="2">
                    <c:v>1.03973247694283</c:v>
                  </c:pt>
                  <c:pt idx="3">
                    <c:v>5.3873154971550603</c:v>
                  </c:pt>
                  <c:pt idx="4">
                    <c:v>0.75390892392823805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Figures!$B$170:$B$174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</c:numCache>
            </c:numRef>
          </c:xVal>
          <c:yVal>
            <c:numRef>
              <c:f>Figures!$C$170:$C$174</c:f>
              <c:numCache>
                <c:formatCode>General</c:formatCode>
                <c:ptCount val="5"/>
                <c:pt idx="0">
                  <c:v>16.2702980540165</c:v>
                </c:pt>
                <c:pt idx="1">
                  <c:v>73.408076365689695</c:v>
                </c:pt>
                <c:pt idx="2">
                  <c:v>124.642806143342</c:v>
                </c:pt>
                <c:pt idx="3">
                  <c:v>91.996001183323202</c:v>
                </c:pt>
                <c:pt idx="4">
                  <c:v>72.601711476578501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9E4-40C4-A586-C775CA0DD6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1869362"/>
        <c:axId val="621023527"/>
      </c:scatterChart>
      <c:valAx>
        <c:axId val="911869362"/>
        <c:scaling>
          <c:orientation val="minMax"/>
          <c:max val="50"/>
          <c:min val="0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lt"/>
                    <a:cs typeface="+mn-lt"/>
                    <a:sym typeface="+mn-lt"/>
                  </a:defRPr>
                </a:pPr>
                <a:r>
                  <a:rPr lang="en-US" altLang="zh-CN">
                    <a:solidFill>
                      <a:schemeClr val="tx1"/>
                    </a:solidFill>
                    <a:latin typeface="+mn-lt"/>
                    <a:ea typeface="+mn-lt"/>
                    <a:cs typeface="+mn-lt"/>
                    <a:sym typeface="+mn-lt"/>
                  </a:rPr>
                  <a:t>Octanoic acid (mM)</a:t>
                </a:r>
              </a:p>
            </c:rich>
          </c:tx>
          <c:layout>
            <c:manualLayout>
              <c:xMode val="edge"/>
              <c:yMode val="edge"/>
              <c:x val="0.35969948312496303"/>
              <c:y val="0.921056482983211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0" vertOverflow="ellipsis" vert="horz" wrap="square" anchor="ctr" anchorCtr="1"/>
            <a:lstStyle/>
            <a:p>
              <a:pPr defTabSz="914400">
                <a:defRPr lang="zh-CN" sz="1000" b="0" i="0" u="none" strike="noStrike" kern="1200" baseline="0">
                  <a:solidFill>
                    <a:schemeClr val="tx1"/>
                  </a:solidFill>
                  <a:latin typeface="+mn-lt"/>
                  <a:ea typeface="+mn-lt"/>
                  <a:cs typeface="+mn-lt"/>
                  <a:sym typeface="+mn-lt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/>
                </a:solidFill>
                <a:latin typeface="+mn-lt"/>
                <a:ea typeface="+mn-lt"/>
                <a:cs typeface="+mn-lt"/>
                <a:sym typeface="+mn-lt"/>
              </a:defRPr>
            </a:pPr>
            <a:endParaRPr lang="en-US"/>
          </a:p>
        </c:txPr>
        <c:crossAx val="621023527"/>
        <c:crosses val="autoZero"/>
        <c:crossBetween val="midCat"/>
        <c:majorUnit val="10"/>
      </c:valAx>
      <c:valAx>
        <c:axId val="621023527"/>
        <c:scaling>
          <c:orientation val="minMax"/>
          <c:max val="150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lt"/>
                    <a:cs typeface="+mn-lt"/>
                    <a:sym typeface="+mn-lt"/>
                  </a:defRPr>
                </a:pPr>
                <a:r>
                  <a:rPr lang="en-US" altLang="zh-CN">
                    <a:solidFill>
                      <a:schemeClr val="tx1"/>
                    </a:solidFill>
                    <a:latin typeface="+mn-lt"/>
                    <a:ea typeface="+mn-lt"/>
                    <a:cs typeface="+mn-lt"/>
                    <a:sym typeface="+mn-lt"/>
                  </a:rPr>
                  <a:t>Residual activity (mM)</a:t>
                </a:r>
              </a:p>
            </c:rich>
          </c:tx>
          <c:layout>
            <c:manualLayout>
              <c:xMode val="edge"/>
              <c:yMode val="edge"/>
              <c:x val="8.5913170281259506E-3"/>
              <c:y val="0.20954824024957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0" vertOverflow="ellipsis" vert="horz" wrap="square" anchor="ctr" anchorCtr="1"/>
            <a:lstStyle/>
            <a:p>
              <a:pPr defTabSz="914400">
                <a:defRPr lang="zh-CN" sz="1000" b="0" i="0" u="none" strike="noStrike" kern="1200" baseline="0">
                  <a:solidFill>
                    <a:schemeClr val="tx1"/>
                  </a:solidFill>
                  <a:latin typeface="+mn-lt"/>
                  <a:ea typeface="+mn-lt"/>
                  <a:cs typeface="+mn-lt"/>
                  <a:sym typeface="+mn-lt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/>
                </a:solidFill>
                <a:latin typeface="+mn-lt"/>
                <a:ea typeface="+mn-lt"/>
                <a:cs typeface="+mn-lt"/>
                <a:sym typeface="+mn-lt"/>
              </a:defRPr>
            </a:pPr>
            <a:endParaRPr lang="en-US"/>
          </a:p>
        </c:txPr>
        <c:crossAx val="911869362"/>
        <c:crosses val="autoZero"/>
        <c:crossBetween val="midCat"/>
        <c:majorUnit val="30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>
          <a:solidFill>
            <a:schemeClr val="tx1"/>
          </a:solidFill>
          <a:latin typeface="+mn-lt"/>
          <a:ea typeface="+mn-lt"/>
          <a:cs typeface="+mn-lt"/>
          <a:sym typeface="+mn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168255030781501"/>
          <c:y val="4.54386578119539E-2"/>
          <c:w val="0.84146404564947896"/>
          <c:h val="0.6539534130496010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alpha val="94000"/>
              </a:schemeClr>
            </a:solidFill>
            <a:ln w="12700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Figures!$D$123:$D$141</c:f>
                <c:numCache>
                  <c:formatCode>General</c:formatCode>
                  <c:ptCount val="19"/>
                  <c:pt idx="0">
                    <c:v>0.672676343883721</c:v>
                  </c:pt>
                  <c:pt idx="1">
                    <c:v>1.08374944658632</c:v>
                  </c:pt>
                  <c:pt idx="2">
                    <c:v>0.42727352192326901</c:v>
                  </c:pt>
                  <c:pt idx="3">
                    <c:v>5.6200836624116401E-2</c:v>
                  </c:pt>
                  <c:pt idx="4">
                    <c:v>1.03973247694283</c:v>
                  </c:pt>
                  <c:pt idx="5">
                    <c:v>1.2297141786419401</c:v>
                  </c:pt>
                  <c:pt idx="6">
                    <c:v>0.631279275681499</c:v>
                  </c:pt>
                  <c:pt idx="7">
                    <c:v>0.948120601437483</c:v>
                  </c:pt>
                  <c:pt idx="8">
                    <c:v>0.16388030716951901</c:v>
                  </c:pt>
                  <c:pt idx="9">
                    <c:v>0.14713893040049031</c:v>
                  </c:pt>
                  <c:pt idx="10">
                    <c:v>1.1746516503100399</c:v>
                  </c:pt>
                  <c:pt idx="11">
                    <c:v>0.53314002834692198</c:v>
                  </c:pt>
                  <c:pt idx="12">
                    <c:v>0.45431629127555101</c:v>
                  </c:pt>
                  <c:pt idx="13">
                    <c:v>0</c:v>
                  </c:pt>
                  <c:pt idx="14">
                    <c:v>0.25733555639721001</c:v>
                  </c:pt>
                  <c:pt idx="15">
                    <c:v>0.94091405243653303</c:v>
                  </c:pt>
                  <c:pt idx="16">
                    <c:v>7.9206841535378103E-2</c:v>
                  </c:pt>
                  <c:pt idx="17">
                    <c:v>1.1600163528637399</c:v>
                  </c:pt>
                  <c:pt idx="18">
                    <c:v>0.14318301896751701</c:v>
                  </c:pt>
                </c:numCache>
              </c:numRef>
            </c:plus>
            <c:minus>
              <c:numRef>
                <c:f>Figures!$D$123:$D$141</c:f>
                <c:numCache>
                  <c:formatCode>General</c:formatCode>
                  <c:ptCount val="19"/>
                  <c:pt idx="0">
                    <c:v>0.672676343883721</c:v>
                  </c:pt>
                  <c:pt idx="1">
                    <c:v>1.08374944658632</c:v>
                  </c:pt>
                  <c:pt idx="2">
                    <c:v>0.42727352192326901</c:v>
                  </c:pt>
                  <c:pt idx="3">
                    <c:v>5.6200836624116401E-2</c:v>
                  </c:pt>
                  <c:pt idx="4">
                    <c:v>1.03973247694283</c:v>
                  </c:pt>
                  <c:pt idx="5">
                    <c:v>1.2297141786419401</c:v>
                  </c:pt>
                  <c:pt idx="6">
                    <c:v>0.631279275681499</c:v>
                  </c:pt>
                  <c:pt idx="7">
                    <c:v>0.948120601437483</c:v>
                  </c:pt>
                  <c:pt idx="8">
                    <c:v>0.16388030716951901</c:v>
                  </c:pt>
                  <c:pt idx="9">
                    <c:v>0.14713893040049031</c:v>
                  </c:pt>
                  <c:pt idx="10">
                    <c:v>1.1746516503100399</c:v>
                  </c:pt>
                  <c:pt idx="11">
                    <c:v>0.53314002834692198</c:v>
                  </c:pt>
                  <c:pt idx="12">
                    <c:v>0.45431629127555101</c:v>
                  </c:pt>
                  <c:pt idx="13">
                    <c:v>0</c:v>
                  </c:pt>
                  <c:pt idx="14">
                    <c:v>0.25733555639721001</c:v>
                  </c:pt>
                  <c:pt idx="15">
                    <c:v>0.94091405243653303</c:v>
                  </c:pt>
                  <c:pt idx="16">
                    <c:v>7.9206841535378103E-2</c:v>
                  </c:pt>
                  <c:pt idx="17">
                    <c:v>1.1600163528637399</c:v>
                  </c:pt>
                  <c:pt idx="18">
                    <c:v>0.14318301896751701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Figures!$G$123:$G$141</c:f>
              <c:strCache>
                <c:ptCount val="19"/>
                <c:pt idx="0">
                  <c:v>w/o</c:v>
                </c:pt>
                <c:pt idx="1">
                  <c:v>C2:0 FA</c:v>
                </c:pt>
                <c:pt idx="2">
                  <c:v>C4:0 FA</c:v>
                </c:pt>
                <c:pt idx="3">
                  <c:v>C6:0 FA</c:v>
                </c:pt>
                <c:pt idx="4">
                  <c:v>C8:0 FA</c:v>
                </c:pt>
                <c:pt idx="5">
                  <c:v>C10:0 FA</c:v>
                </c:pt>
                <c:pt idx="6">
                  <c:v>C12:0 FA</c:v>
                </c:pt>
                <c:pt idx="7">
                  <c:v>C14:0 FA</c:v>
                </c:pt>
                <c:pt idx="8">
                  <c:v>C18:0 FA</c:v>
                </c:pt>
                <c:pt idx="9">
                  <c:v>C20:0 FA</c:v>
                </c:pt>
                <c:pt idx="10">
                  <c:v>C7 alkane</c:v>
                </c:pt>
                <c:pt idx="11">
                  <c:v>C11 alkane</c:v>
                </c:pt>
                <c:pt idx="12">
                  <c:v>C13 alkane</c:v>
                </c:pt>
                <c:pt idx="13">
                  <c:v>C15 alkane</c:v>
                </c:pt>
                <c:pt idx="14">
                  <c:v>C17 alkane</c:v>
                </c:pt>
                <c:pt idx="15">
                  <c:v>Proline</c:v>
                </c:pt>
                <c:pt idx="16">
                  <c:v>Glycine</c:v>
                </c:pt>
                <c:pt idx="17">
                  <c:v>Tryptophan</c:v>
                </c:pt>
                <c:pt idx="18">
                  <c:v>Histidine</c:v>
                </c:pt>
              </c:strCache>
            </c:strRef>
          </c:cat>
          <c:val>
            <c:numRef>
              <c:f>Figures!$C$123:$C$141</c:f>
              <c:numCache>
                <c:formatCode>General</c:formatCode>
                <c:ptCount val="19"/>
                <c:pt idx="0">
                  <c:v>16.2702980540165</c:v>
                </c:pt>
                <c:pt idx="1">
                  <c:v>14.4134468017846</c:v>
                </c:pt>
                <c:pt idx="2">
                  <c:v>16.6623956724744</c:v>
                </c:pt>
                <c:pt idx="3">
                  <c:v>16.073732661180099</c:v>
                </c:pt>
                <c:pt idx="4">
                  <c:v>124.642806143342</c:v>
                </c:pt>
                <c:pt idx="5">
                  <c:v>48.405944486377898</c:v>
                </c:pt>
                <c:pt idx="6">
                  <c:v>12.475324770974501</c:v>
                </c:pt>
                <c:pt idx="7">
                  <c:v>12.279129198296401</c:v>
                </c:pt>
                <c:pt idx="8">
                  <c:v>40.062384267823603</c:v>
                </c:pt>
                <c:pt idx="9">
                  <c:v>22.512248495522286</c:v>
                </c:pt>
                <c:pt idx="10">
                  <c:v>18.909989546092401</c:v>
                </c:pt>
                <c:pt idx="11">
                  <c:v>15.629531296436699</c:v>
                </c:pt>
                <c:pt idx="12">
                  <c:v>14.292686660477001</c:v>
                </c:pt>
                <c:pt idx="13">
                  <c:v>0</c:v>
                </c:pt>
                <c:pt idx="14">
                  <c:v>15.5901431867161</c:v>
                </c:pt>
                <c:pt idx="15">
                  <c:v>16.3543680223239</c:v>
                </c:pt>
                <c:pt idx="16">
                  <c:v>14.8160255015966</c:v>
                </c:pt>
                <c:pt idx="17">
                  <c:v>16.3822994881696</c:v>
                </c:pt>
                <c:pt idx="18">
                  <c:v>14.8153343840084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28-40F0-85AE-1B9EDEA90D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-27"/>
        <c:axId val="651493936"/>
        <c:axId val="31930292"/>
      </c:barChart>
      <c:catAx>
        <c:axId val="6514939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lt"/>
                    <a:cs typeface="Arial" panose="020B0604020202020204" pitchFamily="34" charset="0"/>
                    <a:sym typeface="+mn-lt"/>
                  </a:defRPr>
                </a:pPr>
                <a:r>
                  <a:rPr lang="en-US"/>
                  <a:t>Additive</a:t>
                </a:r>
              </a:p>
            </c:rich>
          </c:tx>
          <c:layout>
            <c:manualLayout>
              <c:xMode val="edge"/>
              <c:yMode val="edge"/>
              <c:x val="0.46137809665628798"/>
              <c:y val="0.9403560244175409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zh-CN"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lt"/>
                  <a:cs typeface="Arial" panose="020B0604020202020204" pitchFamily="34" charset="0"/>
                  <a:sym typeface="+mn-lt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lt"/>
                <a:cs typeface="Arial" panose="020B0604020202020204" pitchFamily="34" charset="0"/>
                <a:sym typeface="+mn-lt"/>
              </a:defRPr>
            </a:pPr>
            <a:endParaRPr lang="en-US"/>
          </a:p>
        </c:txPr>
        <c:crossAx val="31930292"/>
        <c:crosses val="autoZero"/>
        <c:auto val="1"/>
        <c:lblAlgn val="ctr"/>
        <c:lblOffset val="100"/>
        <c:noMultiLvlLbl val="0"/>
      </c:catAx>
      <c:valAx>
        <c:axId val="31930292"/>
        <c:scaling>
          <c:orientation val="minMax"/>
          <c:max val="1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lt"/>
                    <a:cs typeface="Arial" panose="020B0604020202020204" pitchFamily="34" charset="0"/>
                    <a:sym typeface="+mn-lt"/>
                  </a:defRPr>
                </a:pPr>
                <a:r>
                  <a:rPr lang="en-US"/>
                  <a:t>Residual activity (%)</a:t>
                </a:r>
              </a:p>
            </c:rich>
          </c:tx>
          <c:layout>
            <c:manualLayout>
              <c:xMode val="edge"/>
              <c:yMode val="edge"/>
              <c:x val="2.2826023053738501E-2"/>
              <c:y val="0.30516003148580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zh-CN"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lt"/>
                  <a:cs typeface="Arial" panose="020B0604020202020204" pitchFamily="34" charset="0"/>
                  <a:sym typeface="+mn-lt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lt"/>
                <a:cs typeface="Arial" panose="020B0604020202020204" pitchFamily="34" charset="0"/>
                <a:sym typeface="+mn-lt"/>
              </a:defRPr>
            </a:pPr>
            <a:endParaRPr lang="en-US"/>
          </a:p>
        </c:txPr>
        <c:crossAx val="651493936"/>
        <c:crosses val="autoZero"/>
        <c:crossBetween val="between"/>
        <c:majorUnit val="30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 sz="1000">
          <a:solidFill>
            <a:schemeClr val="tx1"/>
          </a:solidFill>
          <a:latin typeface="Arial" panose="020B0604020202020204" pitchFamily="34" charset="0"/>
          <a:ea typeface="+mn-lt"/>
          <a:cs typeface="Arial" panose="020B0604020202020204" pitchFamily="34" charset="0"/>
          <a:sym typeface="+mn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505565644925759"/>
          <c:y val="5.32407407407407E-2"/>
          <c:w val="0.76843698990835652"/>
          <c:h val="0.74037037037037001"/>
        </c:manualLayout>
      </c:layout>
      <c:scatterChart>
        <c:scatterStyle val="lineMarker"/>
        <c:varyColors val="0"/>
        <c:ser>
          <c:idx val="0"/>
          <c:order val="0"/>
          <c:tx>
            <c:v>blue light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Figures!$F$58:$F$64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12.9272850272519</c:v>
                  </c:pt>
                  <c:pt idx="2">
                    <c:v>7.0573005174589296</c:v>
                  </c:pt>
                  <c:pt idx="3">
                    <c:v>2.1473937629545699</c:v>
                  </c:pt>
                  <c:pt idx="4">
                    <c:v>3.1873978750914902</c:v>
                  </c:pt>
                  <c:pt idx="5">
                    <c:v>0.72227826485549196</c:v>
                  </c:pt>
                  <c:pt idx="6">
                    <c:v>0.672676343883721</c:v>
                  </c:pt>
                </c:numCache>
              </c:numRef>
            </c:plus>
            <c:minus>
              <c:numRef>
                <c:f>Figures!$F$58:$F$64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12.9272850272519</c:v>
                  </c:pt>
                  <c:pt idx="2">
                    <c:v>7.0573005174589296</c:v>
                  </c:pt>
                  <c:pt idx="3">
                    <c:v>2.1473937629545699</c:v>
                  </c:pt>
                  <c:pt idx="4">
                    <c:v>3.1873978750914902</c:v>
                  </c:pt>
                  <c:pt idx="5">
                    <c:v>0.72227826485549196</c:v>
                  </c:pt>
                  <c:pt idx="6">
                    <c:v>0.672676343883721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Figures!$D$58:$D$64</c:f>
              <c:numCache>
                <c:formatCode>General</c:formatCode>
                <c:ptCount val="7"/>
                <c:pt idx="0">
                  <c:v>0</c:v>
                </c:pt>
                <c:pt idx="1">
                  <c:v>8.3333333333333329E-2</c:v>
                </c:pt>
                <c:pt idx="2">
                  <c:v>0.25</c:v>
                </c:pt>
                <c:pt idx="3">
                  <c:v>0.5</c:v>
                </c:pt>
                <c:pt idx="4">
                  <c:v>0.75</c:v>
                </c:pt>
                <c:pt idx="5">
                  <c:v>1</c:v>
                </c:pt>
                <c:pt idx="6">
                  <c:v>2</c:v>
                </c:pt>
              </c:numCache>
            </c:numRef>
          </c:xVal>
          <c:yVal>
            <c:numRef>
              <c:f>Figures!$E$58:$E$64</c:f>
              <c:numCache>
                <c:formatCode>General</c:formatCode>
                <c:ptCount val="7"/>
                <c:pt idx="0">
                  <c:v>100</c:v>
                </c:pt>
                <c:pt idx="1">
                  <c:v>84.742199237420607</c:v>
                </c:pt>
                <c:pt idx="2">
                  <c:v>68.093574410012195</c:v>
                </c:pt>
                <c:pt idx="3">
                  <c:v>57.175566721069401</c:v>
                </c:pt>
                <c:pt idx="4">
                  <c:v>56.902290921729801</c:v>
                </c:pt>
                <c:pt idx="5">
                  <c:v>42.474395795875999</c:v>
                </c:pt>
                <c:pt idx="6">
                  <c:v>16.2702980540165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ABD-478B-8745-37DD39F16C5D}"/>
            </c:ext>
          </c:extLst>
        </c:ser>
        <c:ser>
          <c:idx val="1"/>
          <c:order val="1"/>
          <c:tx>
            <c:v>Dark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Figures!$E$68:$E$73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2.7446344550375898</c:v>
                  </c:pt>
                  <c:pt idx="2">
                    <c:v>15.091741355529001</c:v>
                  </c:pt>
                  <c:pt idx="3">
                    <c:v>2.2701612313390601E-2</c:v>
                  </c:pt>
                  <c:pt idx="4">
                    <c:v>6.1395865472514799E-2</c:v>
                  </c:pt>
                  <c:pt idx="5">
                    <c:v>1.2385772606133616</c:v>
                  </c:pt>
                </c:numCache>
              </c:numRef>
            </c:plus>
            <c:minus>
              <c:numRef>
                <c:f>Figures!$E$68:$E$73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2.7446344550375898</c:v>
                  </c:pt>
                  <c:pt idx="2">
                    <c:v>15.091741355529001</c:v>
                  </c:pt>
                  <c:pt idx="3">
                    <c:v>2.2701612313390601E-2</c:v>
                  </c:pt>
                  <c:pt idx="4">
                    <c:v>6.1395865472514799E-2</c:v>
                  </c:pt>
                  <c:pt idx="5">
                    <c:v>1.2385772606133616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Figures!$C$68:$C$73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6</c:v>
                </c:pt>
                <c:pt idx="3">
                  <c:v>24</c:v>
                </c:pt>
                <c:pt idx="4">
                  <c:v>30</c:v>
                </c:pt>
                <c:pt idx="5">
                  <c:v>48</c:v>
                </c:pt>
              </c:numCache>
            </c:numRef>
          </c:xVal>
          <c:yVal>
            <c:numRef>
              <c:f>Figures!$D$68:$D$73</c:f>
              <c:numCache>
                <c:formatCode>General</c:formatCode>
                <c:ptCount val="6"/>
                <c:pt idx="0">
                  <c:v>100</c:v>
                </c:pt>
                <c:pt idx="1">
                  <c:v>97.069532689699301</c:v>
                </c:pt>
                <c:pt idx="2">
                  <c:v>99.911089235218697</c:v>
                </c:pt>
                <c:pt idx="3">
                  <c:v>46.413285147428198</c:v>
                </c:pt>
                <c:pt idx="4">
                  <c:v>22.358135261838498</c:v>
                </c:pt>
                <c:pt idx="5">
                  <c:v>19.369289876249518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ABD-478B-8745-37DD39F16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656365"/>
        <c:axId val="54165634"/>
      </c:scatterChart>
      <c:valAx>
        <c:axId val="782656365"/>
        <c:scaling>
          <c:orientation val="minMax"/>
          <c:max val="48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>
                    <a:solidFill>
                      <a:schemeClr val="tx1"/>
                    </a:solidFill>
                  </a:rPr>
                  <a:t>Time (h)</a:t>
                </a:r>
              </a:p>
            </c:rich>
          </c:tx>
          <c:layout>
            <c:manualLayout>
              <c:xMode val="edge"/>
              <c:yMode val="edge"/>
              <c:x val="0.48623474298230079"/>
              <c:y val="0.896018486819582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0" vertOverflow="ellipsis" vert="horz" wrap="square" anchor="ctr" anchorCtr="1"/>
            <a:lstStyle/>
            <a:p>
              <a:pPr defTabSz="914400">
                <a:defRPr lang="zh-CN"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165634"/>
        <c:crosses val="autoZero"/>
        <c:crossBetween val="midCat"/>
        <c:majorUnit val="12"/>
      </c:valAx>
      <c:valAx>
        <c:axId val="54165634"/>
        <c:scaling>
          <c:orientation val="minMax"/>
          <c:max val="120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>
                    <a:solidFill>
                      <a:schemeClr val="tx1"/>
                    </a:solidFill>
                  </a:rPr>
                  <a:t>Residual activity (%)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0" vertOverflow="ellipsis" vert="horz" wrap="square" anchor="ctr" anchorCtr="1"/>
            <a:lstStyle/>
            <a:p>
              <a:pPr defTabSz="914400">
                <a:defRPr lang="zh-CN"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2656365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395303326810199"/>
          <c:y val="4.1189931350114402E-2"/>
          <c:w val="0.81455968688845404"/>
          <c:h val="0.80192219679633903"/>
        </c:manualLayout>
      </c:layout>
      <c:scatterChart>
        <c:scatterStyle val="lineMarker"/>
        <c:varyColors val="0"/>
        <c:ser>
          <c:idx val="0"/>
          <c:order val="0"/>
          <c:tx>
            <c:v>Octanoic acid additive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Figures!$E$230:$E$235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1.1976450592864001E-2</c:v>
                  </c:pt>
                  <c:pt idx="2">
                    <c:v>2.5707620602162299E-3</c:v>
                  </c:pt>
                  <c:pt idx="3">
                    <c:v>5.9508648662920096E-3</c:v>
                  </c:pt>
                  <c:pt idx="4">
                    <c:v>0.16479977677560501</c:v>
                  </c:pt>
                  <c:pt idx="5">
                    <c:v>0.50085383525791305</c:v>
                  </c:pt>
                </c:numCache>
              </c:numRef>
            </c:plus>
            <c:minus>
              <c:numRef>
                <c:f>Figures!$E$230:$E$235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1.1976450592864001E-2</c:v>
                  </c:pt>
                  <c:pt idx="2">
                    <c:v>2.5707620602162299E-3</c:v>
                  </c:pt>
                  <c:pt idx="3">
                    <c:v>5.9508648662920096E-3</c:v>
                  </c:pt>
                  <c:pt idx="4">
                    <c:v>0.16479977677560501</c:v>
                  </c:pt>
                  <c:pt idx="5">
                    <c:v>0.50085383525791305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Figures!$C$230:$C$235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</c:numCache>
            </c:numRef>
          </c:xVal>
          <c:yVal>
            <c:numRef>
              <c:f>Figures!$D$230:$D$235</c:f>
              <c:numCache>
                <c:formatCode>General</c:formatCode>
                <c:ptCount val="6"/>
                <c:pt idx="0">
                  <c:v>0</c:v>
                </c:pt>
                <c:pt idx="1">
                  <c:v>1.0158871540258101</c:v>
                </c:pt>
                <c:pt idx="2">
                  <c:v>2.0193048578966399</c:v>
                </c:pt>
                <c:pt idx="3">
                  <c:v>4.1919141905853898</c:v>
                </c:pt>
                <c:pt idx="4">
                  <c:v>3.8011371885557401</c:v>
                </c:pt>
                <c:pt idx="5">
                  <c:v>10.697629522073999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F53-4B43-83ED-C98F48D4379E}"/>
            </c:ext>
          </c:extLst>
        </c:ser>
        <c:ser>
          <c:idx val="1"/>
          <c:order val="1"/>
          <c:tx>
            <c:v>w/o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Figures!$C$239:$C$244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24</c:v>
                </c:pt>
              </c:numCache>
            </c:numRef>
          </c:xVal>
          <c:yVal>
            <c:numRef>
              <c:f>Figures!$D$239:$D$244</c:f>
              <c:numCache>
                <c:formatCode>General</c:formatCode>
                <c:ptCount val="6"/>
                <c:pt idx="0">
                  <c:v>0</c:v>
                </c:pt>
                <c:pt idx="1">
                  <c:v>4.1605745046886203E-2</c:v>
                </c:pt>
                <c:pt idx="2">
                  <c:v>4.7273824118470198E-2</c:v>
                </c:pt>
                <c:pt idx="3">
                  <c:v>5.4949668152266297E-2</c:v>
                </c:pt>
                <c:pt idx="4">
                  <c:v>5.4622500802100502E-2</c:v>
                </c:pt>
                <c:pt idx="5">
                  <c:v>6.21639128710798E-2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F53-4B43-83ED-C98F48D437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6595467"/>
        <c:axId val="354134646"/>
      </c:scatterChart>
      <c:valAx>
        <c:axId val="676595467"/>
        <c:scaling>
          <c:orientation val="minMax"/>
          <c:max val="24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lt"/>
                    <a:cs typeface="+mn-lt"/>
                    <a:sym typeface="+mn-lt"/>
                  </a:defRPr>
                </a:pPr>
                <a:r>
                  <a:rPr lang="en-US" altLang="zh-CN">
                    <a:solidFill>
                      <a:schemeClr val="tx1"/>
                    </a:solidFill>
                    <a:latin typeface="+mn-lt"/>
                    <a:ea typeface="+mn-lt"/>
                    <a:cs typeface="+mn-lt"/>
                    <a:sym typeface="+mn-lt"/>
                  </a:rPr>
                  <a:t>Reaction time (h)</a:t>
                </a:r>
                <a:endParaRPr lang="en-US">
                  <a:solidFill>
                    <a:schemeClr val="tx1"/>
                  </a:solidFill>
                  <a:latin typeface="+mn-lt"/>
                  <a:ea typeface="+mn-lt"/>
                  <a:cs typeface="+mn-lt"/>
                  <a:sym typeface="+mn-lt"/>
                </a:endParaRPr>
              </a:p>
            </c:rich>
          </c:tx>
          <c:layout>
            <c:manualLayout>
              <c:xMode val="edge"/>
              <c:yMode val="edge"/>
              <c:x val="0.42231448763250901"/>
              <c:y val="0.9189814814814819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0" vertOverflow="ellipsis" vert="horz" wrap="square" anchor="ctr" anchorCtr="1"/>
            <a:lstStyle/>
            <a:p>
              <a:pPr defTabSz="914400">
                <a:defRPr lang="zh-CN" sz="1000" b="0" i="0" u="none" strike="noStrike" kern="1200" baseline="0">
                  <a:solidFill>
                    <a:schemeClr val="tx1"/>
                  </a:solidFill>
                  <a:latin typeface="+mn-lt"/>
                  <a:ea typeface="+mn-lt"/>
                  <a:cs typeface="+mn-lt"/>
                  <a:sym typeface="+mn-lt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/>
                </a:solidFill>
                <a:latin typeface="+mn-lt"/>
                <a:ea typeface="+mn-lt"/>
                <a:cs typeface="+mn-lt"/>
                <a:sym typeface="+mn-lt"/>
              </a:defRPr>
            </a:pPr>
            <a:endParaRPr lang="en-US"/>
          </a:p>
        </c:txPr>
        <c:crossAx val="354134646"/>
        <c:crosses val="autoZero"/>
        <c:crossBetween val="midCat"/>
        <c:majorUnit val="6"/>
      </c:valAx>
      <c:valAx>
        <c:axId val="354134646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lt"/>
                    <a:cs typeface="+mn-lt"/>
                    <a:sym typeface="+mn-lt"/>
                  </a:defRPr>
                </a:pPr>
                <a:r>
                  <a:rPr lang="en-US" altLang="zh-CN">
                    <a:solidFill>
                      <a:schemeClr val="tx1"/>
                    </a:solidFill>
                    <a:latin typeface="+mn-lt"/>
                    <a:ea typeface="+mn-lt"/>
                    <a:cs typeface="+mn-lt"/>
                    <a:sym typeface="+mn-lt"/>
                  </a:rPr>
                  <a:t>Pentadecane (mM)</a:t>
                </a:r>
              </a:p>
            </c:rich>
          </c:tx>
          <c:layout>
            <c:manualLayout>
              <c:xMode val="edge"/>
              <c:yMode val="edge"/>
              <c:x val="2.8268551236749099E-2"/>
              <c:y val="0.2435648148148150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0" vertOverflow="ellipsis" vert="horz" wrap="square" anchor="ctr" anchorCtr="1"/>
            <a:lstStyle/>
            <a:p>
              <a:pPr defTabSz="914400">
                <a:defRPr lang="zh-CN" sz="1000" b="0" i="0" u="none" strike="noStrike" kern="1200" baseline="0">
                  <a:solidFill>
                    <a:schemeClr val="tx1"/>
                  </a:solidFill>
                  <a:latin typeface="+mn-lt"/>
                  <a:ea typeface="+mn-lt"/>
                  <a:cs typeface="+mn-lt"/>
                  <a:sym typeface="+mn-lt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/>
                </a:solidFill>
                <a:latin typeface="+mn-lt"/>
                <a:ea typeface="+mn-lt"/>
                <a:cs typeface="+mn-lt"/>
                <a:sym typeface="+mn-lt"/>
              </a:defRPr>
            </a:pPr>
            <a:endParaRPr lang="en-US"/>
          </a:p>
        </c:txPr>
        <c:crossAx val="676595467"/>
        <c:crosses val="autoZero"/>
        <c:crossBetween val="midCat"/>
        <c:majorUnit val="3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>
          <a:solidFill>
            <a:schemeClr val="tx1"/>
          </a:solidFill>
          <a:latin typeface="+mn-lt"/>
          <a:ea typeface="+mn-lt"/>
          <a:cs typeface="+mn-lt"/>
          <a:sym typeface="+mn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Figures!$C$68:$C$73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6</c:v>
                </c:pt>
                <c:pt idx="3">
                  <c:v>24</c:v>
                </c:pt>
                <c:pt idx="4">
                  <c:v>30</c:v>
                </c:pt>
                <c:pt idx="5">
                  <c:v>48</c:v>
                </c:pt>
              </c:numCache>
            </c:numRef>
          </c:xVal>
          <c:yVal>
            <c:numRef>
              <c:f>Figures!$H$68:$H$73</c:f>
              <c:numCache>
                <c:formatCode>General</c:formatCode>
                <c:ptCount val="6"/>
                <c:pt idx="0">
                  <c:v>0</c:v>
                </c:pt>
                <c:pt idx="1">
                  <c:v>-2.9742632433375989E-2</c:v>
                </c:pt>
                <c:pt idx="2">
                  <c:v>-8.8950313845760696E-4</c:v>
                </c:pt>
                <c:pt idx="3">
                  <c:v>-0.76758444990450592</c:v>
                </c:pt>
                <c:pt idx="4">
                  <c:v>-1.497979937339915</c:v>
                </c:pt>
                <c:pt idx="5">
                  <c:v>-1.6414813702505358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1C1-4959-A83D-790CE85639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933105"/>
        <c:axId val="345120701"/>
      </c:scatterChart>
      <c:valAx>
        <c:axId val="64493310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5120701"/>
        <c:crosses val="autoZero"/>
        <c:crossBetween val="midCat"/>
      </c:valAx>
      <c:valAx>
        <c:axId val="34512070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493310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Figures!$E$6:$E$11</c:f>
                <c:numCache>
                  <c:formatCode>General</c:formatCode>
                  <c:ptCount val="6"/>
                  <c:pt idx="0">
                    <c:v>6.2546036632968098</c:v>
                  </c:pt>
                  <c:pt idx="1">
                    <c:v>16.207258659398974</c:v>
                  </c:pt>
                  <c:pt idx="2">
                    <c:v>3.8881824920382635</c:v>
                  </c:pt>
                  <c:pt idx="3">
                    <c:v>0.64986072998240629</c:v>
                  </c:pt>
                  <c:pt idx="4">
                    <c:v>0.13944043161837391</c:v>
                  </c:pt>
                  <c:pt idx="5">
                    <c:v>0.11526703247545639</c:v>
                  </c:pt>
                </c:numCache>
              </c:numRef>
            </c:plus>
            <c:minus>
              <c:numRef>
                <c:f>Figures!$E$6:$E$11</c:f>
                <c:numCache>
                  <c:formatCode>General</c:formatCode>
                  <c:ptCount val="6"/>
                  <c:pt idx="0">
                    <c:v>6.2546036632968098</c:v>
                  </c:pt>
                  <c:pt idx="1">
                    <c:v>16.207258659398974</c:v>
                  </c:pt>
                  <c:pt idx="2">
                    <c:v>3.8881824920382635</c:v>
                  </c:pt>
                  <c:pt idx="3">
                    <c:v>0.64986072998240629</c:v>
                  </c:pt>
                  <c:pt idx="4">
                    <c:v>0.13944043161837391</c:v>
                  </c:pt>
                  <c:pt idx="5">
                    <c:v>0.11526703247545639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Figures!$C$6:$C$11</c:f>
              <c:numCache>
                <c:formatCode>General</c:formatCode>
                <c:ptCount val="6"/>
                <c:pt idx="0">
                  <c:v>30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</c:numCache>
            </c:numRef>
          </c:xVal>
          <c:yVal>
            <c:numRef>
              <c:f>Figures!$D$6:$D$11</c:f>
              <c:numCache>
                <c:formatCode>General</c:formatCode>
                <c:ptCount val="6"/>
                <c:pt idx="0">
                  <c:v>100</c:v>
                </c:pt>
                <c:pt idx="1">
                  <c:v>96.2572079343159</c:v>
                </c:pt>
                <c:pt idx="2">
                  <c:v>73.669375943208195</c:v>
                </c:pt>
                <c:pt idx="3">
                  <c:v>23.207716478645061</c:v>
                </c:pt>
                <c:pt idx="4">
                  <c:v>11.234853967110773</c:v>
                </c:pt>
                <c:pt idx="5">
                  <c:v>10.71974678001464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BA-4734-A641-D046BD3A04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7729816"/>
        <c:axId val="487727192"/>
      </c:scatterChart>
      <c:valAx>
        <c:axId val="487729816"/>
        <c:scaling>
          <c:orientation val="minMax"/>
          <c:max val="60"/>
          <c:min val="3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Temperature (</a:t>
                </a:r>
                <a:r>
                  <a:rPr lang="en-GB" sz="1000" b="0" i="0" u="none" strike="noStrike" baseline="30000">
                    <a:effectLst/>
                  </a:rPr>
                  <a:t>o</a:t>
                </a:r>
                <a:r>
                  <a:rPr lang="en-GB" sz="1000" b="0" i="0" u="none" strike="noStrike" baseline="0">
                    <a:effectLst/>
                  </a:rPr>
                  <a:t>C)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87727192"/>
        <c:crosses val="autoZero"/>
        <c:crossBetween val="midCat"/>
      </c:valAx>
      <c:valAx>
        <c:axId val="4877271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Residual activity (%)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87729816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946218679186841"/>
          <c:y val="5.2009456264775412E-2"/>
          <c:w val="0.74426468430576609"/>
          <c:h val="0.78969267139479904"/>
        </c:manualLayout>
      </c:layout>
      <c:scatterChart>
        <c:scatterStyle val="lineMarker"/>
        <c:varyColors val="0"/>
        <c:ser>
          <c:idx val="0"/>
          <c:order val="0"/>
          <c:tx>
            <c:v>30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Figures!$E$24:$E$29</c:f>
                <c:numCache>
                  <c:formatCode>General</c:formatCode>
                  <c:ptCount val="6"/>
                  <c:pt idx="0">
                    <c:v>30.06657200043783</c:v>
                  </c:pt>
                  <c:pt idx="1">
                    <c:v>4.3106249444738989</c:v>
                  </c:pt>
                  <c:pt idx="2">
                    <c:v>5.6570530462549566</c:v>
                  </c:pt>
                  <c:pt idx="3">
                    <c:v>3.7478240394358027</c:v>
                  </c:pt>
                  <c:pt idx="4">
                    <c:v>8.5578839783006</c:v>
                  </c:pt>
                  <c:pt idx="5">
                    <c:v>1.067058111472603</c:v>
                  </c:pt>
                </c:numCache>
              </c:numRef>
            </c:plus>
            <c:minus>
              <c:numRef>
                <c:f>Figures!$E$24:$E$29</c:f>
                <c:numCache>
                  <c:formatCode>General</c:formatCode>
                  <c:ptCount val="6"/>
                  <c:pt idx="0">
                    <c:v>30.06657200043783</c:v>
                  </c:pt>
                  <c:pt idx="1">
                    <c:v>4.3106249444738989</c:v>
                  </c:pt>
                  <c:pt idx="2">
                    <c:v>5.6570530462549566</c:v>
                  </c:pt>
                  <c:pt idx="3">
                    <c:v>3.7478240394358027</c:v>
                  </c:pt>
                  <c:pt idx="4">
                    <c:v>8.5578839783006</c:v>
                  </c:pt>
                  <c:pt idx="5">
                    <c:v>1.067058111472603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Figures!$C$24:$C$29</c:f>
              <c:numCache>
                <c:formatCode>General</c:formatCode>
                <c:ptCount val="6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4</c:v>
                </c:pt>
                <c:pt idx="4">
                  <c:v>6</c:v>
                </c:pt>
                <c:pt idx="5">
                  <c:v>22</c:v>
                </c:pt>
              </c:numCache>
            </c:numRef>
          </c:xVal>
          <c:yVal>
            <c:numRef>
              <c:f>Figures!$D$24:$D$29</c:f>
              <c:numCache>
                <c:formatCode>General</c:formatCode>
                <c:ptCount val="6"/>
                <c:pt idx="0">
                  <c:v>100</c:v>
                </c:pt>
                <c:pt idx="1">
                  <c:v>113.67042829715439</c:v>
                </c:pt>
                <c:pt idx="2">
                  <c:v>120.41410129405872</c:v>
                </c:pt>
                <c:pt idx="3">
                  <c:v>128.54114602596982</c:v>
                </c:pt>
                <c:pt idx="4">
                  <c:v>126.52556839288975</c:v>
                </c:pt>
                <c:pt idx="5">
                  <c:v>91.459596350283348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035-4584-AE87-3E806E7861C7}"/>
            </c:ext>
          </c:extLst>
        </c:ser>
        <c:ser>
          <c:idx val="1"/>
          <c:order val="1"/>
          <c:tx>
            <c:v>40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Figures!$E$32:$E$36</c:f>
                <c:numCache>
                  <c:formatCode>General</c:formatCode>
                  <c:ptCount val="5"/>
                  <c:pt idx="0">
                    <c:v>2.2239753939336602</c:v>
                  </c:pt>
                  <c:pt idx="1">
                    <c:v>1.1322194839034401</c:v>
                  </c:pt>
                  <c:pt idx="2">
                    <c:v>0.31547010977178103</c:v>
                  </c:pt>
                  <c:pt idx="3">
                    <c:v>0.77310305547910396</c:v>
                  </c:pt>
                  <c:pt idx="4">
                    <c:v>1.8836857971755001</c:v>
                  </c:pt>
                </c:numCache>
              </c:numRef>
            </c:plus>
            <c:minus>
              <c:numRef>
                <c:f>Figures!$E$32:$E$36</c:f>
                <c:numCache>
                  <c:formatCode>General</c:formatCode>
                  <c:ptCount val="5"/>
                  <c:pt idx="0">
                    <c:v>2.2239753939336602</c:v>
                  </c:pt>
                  <c:pt idx="1">
                    <c:v>1.1322194839034401</c:v>
                  </c:pt>
                  <c:pt idx="2">
                    <c:v>0.31547010977178103</c:v>
                  </c:pt>
                  <c:pt idx="3">
                    <c:v>0.77310305547910396</c:v>
                  </c:pt>
                  <c:pt idx="4">
                    <c:v>1.8836857971755001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Figures!$C$32:$C$36</c:f>
              <c:numCache>
                <c:formatCode>General</c:formatCode>
                <c:ptCount val="5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</c:numCache>
            </c:numRef>
          </c:xVal>
          <c:yVal>
            <c:numRef>
              <c:f>Figures!$D$32:$D$36</c:f>
              <c:numCache>
                <c:formatCode>General</c:formatCode>
                <c:ptCount val="5"/>
                <c:pt idx="0">
                  <c:v>100</c:v>
                </c:pt>
                <c:pt idx="1">
                  <c:v>63.842005998961</c:v>
                </c:pt>
                <c:pt idx="2">
                  <c:v>47.671793066597999</c:v>
                </c:pt>
                <c:pt idx="3">
                  <c:v>44.738409339125397</c:v>
                </c:pt>
                <c:pt idx="4">
                  <c:v>53.116082218092203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035-4584-AE87-3E806E7861C7}"/>
            </c:ext>
          </c:extLst>
        </c:ser>
        <c:ser>
          <c:idx val="2"/>
          <c:order val="2"/>
          <c:tx>
            <c:v>50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Figures!$E$39:$E$45</c:f>
                <c:numCache>
                  <c:formatCode>General</c:formatCode>
                  <c:ptCount val="7"/>
                  <c:pt idx="0">
                    <c:v>7.8299800260484691</c:v>
                  </c:pt>
                  <c:pt idx="1">
                    <c:v>0.81160527828628615</c:v>
                  </c:pt>
                  <c:pt idx="2">
                    <c:v>1.2814844708825717</c:v>
                  </c:pt>
                  <c:pt idx="3">
                    <c:v>0.31342240816307371</c:v>
                  </c:pt>
                  <c:pt idx="4">
                    <c:v>0.35923589319293991</c:v>
                  </c:pt>
                  <c:pt idx="5">
                    <c:v>1.1814385752743555E-2</c:v>
                  </c:pt>
                  <c:pt idx="6">
                    <c:v>0.10012223725804159</c:v>
                  </c:pt>
                </c:numCache>
              </c:numRef>
            </c:plus>
            <c:minus>
              <c:numRef>
                <c:f>Figures!$E$39:$E$45</c:f>
                <c:numCache>
                  <c:formatCode>General</c:formatCode>
                  <c:ptCount val="7"/>
                  <c:pt idx="0">
                    <c:v>7.8299800260484691</c:v>
                  </c:pt>
                  <c:pt idx="1">
                    <c:v>0.81160527828628615</c:v>
                  </c:pt>
                  <c:pt idx="2">
                    <c:v>1.2814844708825717</c:v>
                  </c:pt>
                  <c:pt idx="3">
                    <c:v>0.31342240816307371</c:v>
                  </c:pt>
                  <c:pt idx="4">
                    <c:v>0.35923589319293991</c:v>
                  </c:pt>
                  <c:pt idx="5">
                    <c:v>1.1814385752743555E-2</c:v>
                  </c:pt>
                  <c:pt idx="6">
                    <c:v>0.10012223725804159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Figures!$C$39:$C$45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1</c:v>
                </c:pt>
                <c:pt idx="4">
                  <c:v>2</c:v>
                </c:pt>
                <c:pt idx="5">
                  <c:v>4</c:v>
                </c:pt>
                <c:pt idx="6">
                  <c:v>6</c:v>
                </c:pt>
              </c:numCache>
            </c:numRef>
          </c:xVal>
          <c:yVal>
            <c:numRef>
              <c:f>Figures!$D$39:$D$45</c:f>
              <c:numCache>
                <c:formatCode>General</c:formatCode>
                <c:ptCount val="7"/>
                <c:pt idx="0">
                  <c:v>100</c:v>
                </c:pt>
                <c:pt idx="1">
                  <c:v>28.983910431931971</c:v>
                </c:pt>
                <c:pt idx="2">
                  <c:v>26.575185562032043</c:v>
                </c:pt>
                <c:pt idx="3">
                  <c:v>18.497277452694171</c:v>
                </c:pt>
                <c:pt idx="4">
                  <c:v>15.930482602146794</c:v>
                </c:pt>
                <c:pt idx="5">
                  <c:v>13.79135877123708</c:v>
                </c:pt>
                <c:pt idx="6">
                  <c:v>13.66226923778745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035-4584-AE87-3E806E7861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2865744"/>
        <c:axId val="412859840"/>
      </c:scatterChart>
      <c:valAx>
        <c:axId val="412865744"/>
        <c:scaling>
          <c:orientation val="minMax"/>
          <c:max val="24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Incubation time (h)</a:t>
                </a:r>
              </a:p>
            </c:rich>
          </c:tx>
          <c:layout>
            <c:manualLayout>
              <c:xMode val="edge"/>
              <c:yMode val="edge"/>
              <c:x val="0.3694413198350206"/>
              <c:y val="0.917257683215130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12859840"/>
        <c:crosses val="autoZero"/>
        <c:crossBetween val="midCat"/>
        <c:majorUnit val="6"/>
      </c:valAx>
      <c:valAx>
        <c:axId val="412859840"/>
        <c:scaling>
          <c:orientation val="minMax"/>
          <c:max val="1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Residual activity (%)</a:t>
                </a:r>
              </a:p>
            </c:rich>
          </c:tx>
          <c:layout>
            <c:manualLayout>
              <c:xMode val="edge"/>
              <c:yMode val="edge"/>
              <c:x val="2.0703933747412008E-2"/>
              <c:y val="0.2067374025055378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12865744"/>
        <c:crosses val="autoZero"/>
        <c:crossBetween val="midCat"/>
        <c:majorUnit val="30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143188039587301"/>
          <c:y val="2.9885057471264399E-2"/>
          <c:w val="0.75224257738471301"/>
          <c:h val="0.79838362844238375"/>
        </c:manualLayout>
      </c:layout>
      <c:scatterChart>
        <c:scatterStyle val="lineMarker"/>
        <c:varyColors val="0"/>
        <c:ser>
          <c:idx val="0"/>
          <c:order val="0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Figures!$D$92:$D$96</c:f>
                <c:numCache>
                  <c:formatCode>General</c:formatCode>
                  <c:ptCount val="5"/>
                  <c:pt idx="1">
                    <c:v>2.0396451079743199</c:v>
                  </c:pt>
                  <c:pt idx="2">
                    <c:v>2.9107587326484801</c:v>
                  </c:pt>
                  <c:pt idx="3">
                    <c:v>2.7719896748810502</c:v>
                  </c:pt>
                  <c:pt idx="4">
                    <c:v>0.272770842287761</c:v>
                  </c:pt>
                </c:numCache>
              </c:numRef>
            </c:plus>
            <c:minus>
              <c:numRef>
                <c:f>Figures!$D$92:$D$96</c:f>
                <c:numCache>
                  <c:formatCode>General</c:formatCode>
                  <c:ptCount val="5"/>
                  <c:pt idx="1">
                    <c:v>2.0396451079743199</c:v>
                  </c:pt>
                  <c:pt idx="2">
                    <c:v>2.9107587326484801</c:v>
                  </c:pt>
                  <c:pt idx="3">
                    <c:v>2.7719896748810502</c:v>
                  </c:pt>
                  <c:pt idx="4">
                    <c:v>0.272770842287761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Figures!$B$92:$B$96</c:f>
              <c:numCache>
                <c:formatCode>General</c:formatCode>
                <c:ptCount val="5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30</c:v>
                </c:pt>
                <c:pt idx="4">
                  <c:v>48</c:v>
                </c:pt>
              </c:numCache>
            </c:numRef>
          </c:xVal>
          <c:yVal>
            <c:numRef>
              <c:f>Figures!$C$92:$C$96</c:f>
              <c:numCache>
                <c:formatCode>General</c:formatCode>
                <c:ptCount val="5"/>
                <c:pt idx="0">
                  <c:v>100</c:v>
                </c:pt>
                <c:pt idx="1">
                  <c:v>77.388433039916606</c:v>
                </c:pt>
                <c:pt idx="2">
                  <c:v>46.499161860475802</c:v>
                </c:pt>
                <c:pt idx="3">
                  <c:v>30.826066937439698</c:v>
                </c:pt>
                <c:pt idx="4">
                  <c:v>17.7498012911018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36-4273-95E7-542F838E3990}"/>
            </c:ext>
          </c:extLst>
        </c:ser>
        <c:ser>
          <c:idx val="1"/>
          <c:order val="1"/>
          <c:tx>
            <c:v>puried light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  <a:effectLst/>
            </c:spPr>
          </c:marker>
          <c:errBars>
            <c:errDir val="x"/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Figures!$F$58:$F$64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12.9272850272519</c:v>
                  </c:pt>
                  <c:pt idx="2">
                    <c:v>7.0573005174589296</c:v>
                  </c:pt>
                  <c:pt idx="3">
                    <c:v>2.1473937629545699</c:v>
                  </c:pt>
                  <c:pt idx="4">
                    <c:v>3.1873978750914902</c:v>
                  </c:pt>
                  <c:pt idx="5">
                    <c:v>0.72227826485549196</c:v>
                  </c:pt>
                  <c:pt idx="6">
                    <c:v>0.672676343883721</c:v>
                  </c:pt>
                </c:numCache>
              </c:numRef>
            </c:plus>
            <c:minus>
              <c:numRef>
                <c:f>Figures!$F$58:$F$64</c:f>
                <c:numCache>
                  <c:formatCode>General</c:formatCode>
                  <c:ptCount val="7"/>
                  <c:pt idx="0">
                    <c:v>0</c:v>
                  </c:pt>
                  <c:pt idx="1">
                    <c:v>12.9272850272519</c:v>
                  </c:pt>
                  <c:pt idx="2">
                    <c:v>7.0573005174589296</c:v>
                  </c:pt>
                  <c:pt idx="3">
                    <c:v>2.1473937629545699</c:v>
                  </c:pt>
                  <c:pt idx="4">
                    <c:v>3.1873978750914902</c:v>
                  </c:pt>
                  <c:pt idx="5">
                    <c:v>0.72227826485549196</c:v>
                  </c:pt>
                  <c:pt idx="6">
                    <c:v>0.672676343883721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Figures!$D$58:$D$64</c:f>
              <c:numCache>
                <c:formatCode>General</c:formatCode>
                <c:ptCount val="7"/>
                <c:pt idx="0">
                  <c:v>0</c:v>
                </c:pt>
                <c:pt idx="1">
                  <c:v>8.3333333333333329E-2</c:v>
                </c:pt>
                <c:pt idx="2">
                  <c:v>0.25</c:v>
                </c:pt>
                <c:pt idx="3">
                  <c:v>0.5</c:v>
                </c:pt>
                <c:pt idx="4">
                  <c:v>0.75</c:v>
                </c:pt>
                <c:pt idx="5">
                  <c:v>1</c:v>
                </c:pt>
                <c:pt idx="6">
                  <c:v>2</c:v>
                </c:pt>
              </c:numCache>
            </c:numRef>
          </c:xVal>
          <c:yVal>
            <c:numRef>
              <c:f>Figures!$E$58:$E$64</c:f>
              <c:numCache>
                <c:formatCode>General</c:formatCode>
                <c:ptCount val="7"/>
                <c:pt idx="0">
                  <c:v>100</c:v>
                </c:pt>
                <c:pt idx="1">
                  <c:v>84.742199237420607</c:v>
                </c:pt>
                <c:pt idx="2">
                  <c:v>68.093574410012195</c:v>
                </c:pt>
                <c:pt idx="3">
                  <c:v>57.175566721069401</c:v>
                </c:pt>
                <c:pt idx="4">
                  <c:v>56.902290921729801</c:v>
                </c:pt>
                <c:pt idx="5">
                  <c:v>42.474395795875999</c:v>
                </c:pt>
                <c:pt idx="6">
                  <c:v>16.2702980540165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936-4273-95E7-542F838E39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2725801"/>
        <c:axId val="938021791"/>
      </c:scatterChart>
      <c:valAx>
        <c:axId val="352725801"/>
        <c:scaling>
          <c:orientation val="minMax"/>
          <c:max val="48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incubation time (h)</a:t>
                </a:r>
              </a:p>
            </c:rich>
          </c:tx>
          <c:layout>
            <c:manualLayout>
              <c:xMode val="edge"/>
              <c:yMode val="edge"/>
              <c:x val="0.38626835841856738"/>
              <c:y val="0.905936288420800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zh-CN"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38021791"/>
        <c:crosses val="autoZero"/>
        <c:crossBetween val="midCat"/>
        <c:majorUnit val="12"/>
      </c:valAx>
      <c:valAx>
        <c:axId val="938021791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Residual activity (%)</a:t>
                </a:r>
              </a:p>
            </c:rich>
          </c:tx>
          <c:layout>
            <c:manualLayout>
              <c:xMode val="edge"/>
              <c:yMode val="edge"/>
              <c:x val="3.9393371136760731E-2"/>
              <c:y val="0.1712846236859986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zh-CN"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52725801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'[4]Sheet 1'!$J$75:$J$79</c:f>
              <c:numCache>
                <c:formatCode>General</c:formatCode>
                <c:ptCount val="5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30</c:v>
                </c:pt>
                <c:pt idx="4">
                  <c:v>48</c:v>
                </c:pt>
              </c:numCache>
            </c:numRef>
          </c:xVal>
          <c:yVal>
            <c:numRef>
              <c:f>'[4]Sheet 1'!$O$75:$O$79</c:f>
              <c:numCache>
                <c:formatCode>General</c:formatCode>
                <c:ptCount val="5"/>
                <c:pt idx="0">
                  <c:v>0</c:v>
                </c:pt>
                <c:pt idx="1">
                  <c:v>-0.25633286048899201</c:v>
                </c:pt>
                <c:pt idx="2">
                  <c:v>-0.76573589806312203</c:v>
                </c:pt>
                <c:pt idx="3">
                  <c:v>-1.17680952480548</c:v>
                </c:pt>
                <c:pt idx="4">
                  <c:v>-1.72879586499683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473-480F-91AC-1F409DF210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1284963"/>
        <c:axId val="738892653"/>
      </c:scatterChart>
      <c:valAx>
        <c:axId val="251284963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incubation time (h)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0" vertOverflow="ellipsis" vert="horz" wrap="square" anchor="ctr" anchorCtr="1"/>
            <a:lstStyle/>
            <a:p>
              <a:pPr defTabSz="914400">
                <a:defRPr lang="zh-CN"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8892653"/>
        <c:crosses val="autoZero"/>
        <c:crossBetween val="midCat"/>
      </c:valAx>
      <c:valAx>
        <c:axId val="738892653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ln(residual activity)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0" vertOverflow="ellipsis" vert="horz" wrap="square" anchor="ctr" anchorCtr="1"/>
            <a:lstStyle/>
            <a:p>
              <a:pPr defTabSz="914400">
                <a:defRPr lang="zh-CN"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12849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524443534051301"/>
          <c:y val="4.3189767530693701E-2"/>
          <c:w val="0.75790461089107297"/>
          <c:h val="0.8569678442233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[3]final!$N$27:$N$29</c:f>
              <c:strCache>
                <c:ptCount val="1"/>
                <c:pt idx="0">
                  <c:v>#REF! #REF! #REF!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15875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2DF-4A2A-9CDA-F71EE22EAFE2}"/>
              </c:ext>
            </c:extLst>
          </c:dPt>
          <c:dPt>
            <c:idx val="1"/>
            <c:invertIfNegative val="0"/>
            <c:bubble3D val="0"/>
            <c:spPr>
              <a:solidFill>
                <a:srgbClr val="0070C0"/>
              </a:solidFill>
              <a:ln w="15875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2DF-4A2A-9CDA-F71EE22EAFE2}"/>
              </c:ext>
            </c:extLst>
          </c:dPt>
          <c:dPt>
            <c:idx val="2"/>
            <c:invertIfNegative val="0"/>
            <c:bubble3D val="0"/>
            <c:spPr>
              <a:solidFill>
                <a:srgbClr val="FF5050"/>
              </a:solidFill>
              <a:ln w="15875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2DF-4A2A-9CDA-F71EE22EAFE2}"/>
              </c:ext>
            </c:extLst>
          </c:dPt>
          <c:cat>
            <c:strRef>
              <c:f>[3]final!$N$27:$N$29</c:f>
              <c:strCache>
                <c:ptCount val="3"/>
                <c:pt idx="0">
                  <c:v>Dark</c:v>
                </c:pt>
                <c:pt idx="1">
                  <c:v>Blue light</c:v>
                </c:pt>
                <c:pt idx="2">
                  <c:v>Red light</c:v>
                </c:pt>
              </c:strCache>
            </c:strRef>
          </c:cat>
          <c:val>
            <c:numRef>
              <c:f>[3]final!$O$27:$O$29</c:f>
              <c:numCache>
                <c:formatCode>General</c:formatCode>
                <c:ptCount val="3"/>
                <c:pt idx="0">
                  <c:v>91.459596350283306</c:v>
                </c:pt>
                <c:pt idx="1">
                  <c:v>80.474159113338999</c:v>
                </c:pt>
                <c:pt idx="2">
                  <c:v>90.733688426249401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2DF-4A2A-9CDA-F71EE22EAF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39"/>
        <c:overlap val="-27"/>
        <c:axId val="561745512"/>
        <c:axId val="561789464"/>
      </c:barChart>
      <c:catAx>
        <c:axId val="5617455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61789464"/>
        <c:crosses val="autoZero"/>
        <c:auto val="1"/>
        <c:lblAlgn val="ctr"/>
        <c:lblOffset val="100"/>
        <c:noMultiLvlLbl val="0"/>
      </c:catAx>
      <c:valAx>
        <c:axId val="561789464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12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Residual activity (%)</a:t>
                </a:r>
              </a:p>
            </c:rich>
          </c:tx>
          <c:layout>
            <c:manualLayout>
              <c:xMode val="edge"/>
              <c:yMode val="edge"/>
              <c:x val="3.3106803290310599E-2"/>
              <c:y val="0.236121509145344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zh-CN" sz="12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90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61745512"/>
        <c:crosses val="autoZero"/>
        <c:crossBetween val="between"/>
        <c:majorUnit val="25"/>
      </c:valAx>
      <c:spPr>
        <a:noFill/>
        <a:ln w="1905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 lang="zh-CN" sz="1200" b="1">
          <a:solidFill>
            <a:schemeClr val="tx1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/>
            </a:solidFill>
            <a:ln w="12700">
              <a:solidFill>
                <a:schemeClr val="tx1"/>
              </a:solidFill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A56-4F43-AE98-8ED68CBEE8D1}"/>
              </c:ext>
            </c:extLst>
          </c:dPt>
          <c:dPt>
            <c:idx val="3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A56-4F43-AE98-8ED68CBEE8D1}"/>
              </c:ext>
            </c:extLst>
          </c:dPt>
          <c:errBars>
            <c:errBarType val="both"/>
            <c:errValType val="cust"/>
            <c:noEndCap val="0"/>
            <c:plus>
              <c:numRef>
                <c:f>'Figures SI'!$E$37:$E$40</c:f>
                <c:numCache>
                  <c:formatCode>General</c:formatCode>
                  <c:ptCount val="4"/>
                  <c:pt idx="0">
                    <c:v>1.3954389125314799</c:v>
                  </c:pt>
                  <c:pt idx="1">
                    <c:v>3.26411737192204</c:v>
                  </c:pt>
                  <c:pt idx="2">
                    <c:v>0.56401161970236002</c:v>
                  </c:pt>
                  <c:pt idx="3">
                    <c:v>2.4987824177759599</c:v>
                  </c:pt>
                </c:numCache>
              </c:numRef>
            </c:plus>
            <c:minus>
              <c:numRef>
                <c:f>'Figures SI'!$E$37:$E$40</c:f>
                <c:numCache>
                  <c:formatCode>General</c:formatCode>
                  <c:ptCount val="4"/>
                  <c:pt idx="0">
                    <c:v>1.3954389125314799</c:v>
                  </c:pt>
                  <c:pt idx="1">
                    <c:v>3.26411737192204</c:v>
                  </c:pt>
                  <c:pt idx="2">
                    <c:v>0.56401161970236002</c:v>
                  </c:pt>
                  <c:pt idx="3">
                    <c:v>2.4987824177759599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'Figures SI'!$B$37:$B$40</c:f>
              <c:strCache>
                <c:ptCount val="4"/>
                <c:pt idx="0">
                  <c:v>CvFAP</c:v>
                </c:pt>
                <c:pt idx="1">
                  <c:v>CvFAP, Trapped</c:v>
                </c:pt>
                <c:pt idx="2">
                  <c:v>CvFAP</c:v>
                </c:pt>
                <c:pt idx="3">
                  <c:v>CvFAP, Trapped</c:v>
                </c:pt>
              </c:strCache>
            </c:strRef>
          </c:cat>
          <c:val>
            <c:numRef>
              <c:f>'Figures SI'!$D$37:$D$40</c:f>
              <c:numCache>
                <c:formatCode>General</c:formatCode>
                <c:ptCount val="4"/>
                <c:pt idx="0">
                  <c:v>100</c:v>
                </c:pt>
                <c:pt idx="1">
                  <c:v>237.45933084608799</c:v>
                </c:pt>
                <c:pt idx="2">
                  <c:v>34.6290022580868</c:v>
                </c:pt>
                <c:pt idx="3">
                  <c:v>262.06731022440499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A56-4F43-AE98-8ED68CBEE8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1"/>
        <c:overlap val="-27"/>
        <c:axId val="176352772"/>
        <c:axId val="952871925"/>
      </c:barChart>
      <c:catAx>
        <c:axId val="17635277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/>
                </a:solidFill>
                <a:latin typeface="+mn-lt"/>
                <a:ea typeface="+mn-lt"/>
                <a:cs typeface="+mn-lt"/>
                <a:sym typeface="+mn-lt"/>
              </a:defRPr>
            </a:pPr>
            <a:endParaRPr lang="en-US"/>
          </a:p>
        </c:txPr>
        <c:crossAx val="952871925"/>
        <c:crosses val="autoZero"/>
        <c:auto val="1"/>
        <c:lblAlgn val="ctr"/>
        <c:lblOffset val="100"/>
        <c:noMultiLvlLbl val="0"/>
      </c:catAx>
      <c:valAx>
        <c:axId val="952871925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zh-CN"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lt"/>
                    <a:cs typeface="+mn-lt"/>
                    <a:sym typeface="+mn-lt"/>
                  </a:defRPr>
                </a:pPr>
                <a:r>
                  <a:rPr lang="en-US" altLang="zh-CN" sz="900">
                    <a:solidFill>
                      <a:schemeClr val="tx1"/>
                    </a:solidFill>
                    <a:latin typeface="+mn-lt"/>
                    <a:ea typeface="+mn-lt"/>
                    <a:cs typeface="+mn-lt"/>
                    <a:sym typeface="+mn-lt"/>
                  </a:rPr>
                  <a:t>Relative activity (%)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0" vertOverflow="ellipsis" vert="horz" wrap="square" anchor="ctr" anchorCtr="1"/>
            <a:lstStyle/>
            <a:p>
              <a:pPr defTabSz="914400">
                <a:defRPr lang="zh-CN" sz="900" b="0" i="0" u="none" strike="noStrike" kern="1200" baseline="0">
                  <a:solidFill>
                    <a:schemeClr val="tx1"/>
                  </a:solidFill>
                  <a:latin typeface="+mn-lt"/>
                  <a:ea typeface="+mn-lt"/>
                  <a:cs typeface="+mn-lt"/>
                  <a:sym typeface="+mn-lt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/>
                </a:solidFill>
                <a:latin typeface="+mn-lt"/>
                <a:ea typeface="+mn-lt"/>
                <a:cs typeface="+mn-lt"/>
                <a:sym typeface="+mn-lt"/>
              </a:defRPr>
            </a:pPr>
            <a:endParaRPr lang="en-US"/>
          </a:p>
        </c:txPr>
        <c:crossAx val="176352772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 sz="900">
          <a:solidFill>
            <a:schemeClr val="tx1"/>
          </a:solidFill>
          <a:latin typeface="+mn-lt"/>
          <a:ea typeface="+mn-lt"/>
          <a:cs typeface="+mn-lt"/>
          <a:sym typeface="+mn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927595628415301"/>
          <c:y val="4.9906279287722601E-2"/>
          <c:w val="0.82418032786885198"/>
          <c:h val="0.8449859418931580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 w="12700"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4F5-4992-B6F3-413D9E98FFF7}"/>
              </c:ext>
            </c:extLst>
          </c:dPt>
          <c:dPt>
            <c:idx val="1"/>
            <c:invertIfNegative val="0"/>
            <c:bubble3D val="0"/>
            <c:spPr>
              <a:solidFill>
                <a:srgbClr val="C00000"/>
              </a:solid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4F5-4992-B6F3-413D9E98FFF7}"/>
              </c:ext>
            </c:extLst>
          </c:dPt>
          <c:dPt>
            <c:idx val="2"/>
            <c:invertIfNegative val="0"/>
            <c:bubble3D val="0"/>
            <c:spPr>
              <a:solidFill>
                <a:srgbClr val="00B050"/>
              </a:solid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4F5-4992-B6F3-413D9E98FFF7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4F5-4992-B6F3-413D9E98FFF7}"/>
              </c:ext>
            </c:extLst>
          </c:dPt>
          <c:dPt>
            <c:idx val="4"/>
            <c:invertIfNegative val="0"/>
            <c:bubble3D val="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4F5-4992-B6F3-413D9E98FFF7}"/>
              </c:ext>
            </c:extLst>
          </c:dPt>
          <c:errBars>
            <c:errBarType val="both"/>
            <c:errValType val="cust"/>
            <c:noEndCap val="0"/>
            <c:plus>
              <c:numRef>
                <c:f>'Figures SI'!$D$6:$D$10</c:f>
                <c:numCache>
                  <c:formatCode>General</c:formatCode>
                  <c:ptCount val="5"/>
                  <c:pt idx="0">
                    <c:v>2.7446344550375898</c:v>
                  </c:pt>
                  <c:pt idx="1">
                    <c:v>3.3620923873718799E-3</c:v>
                  </c:pt>
                  <c:pt idx="2">
                    <c:v>3.6017633735528701E-2</c:v>
                  </c:pt>
                  <c:pt idx="3">
                    <c:v>0.672676343883721</c:v>
                  </c:pt>
                  <c:pt idx="4">
                    <c:v>0.115093433310547</c:v>
                  </c:pt>
                </c:numCache>
              </c:numRef>
            </c:plus>
            <c:minus>
              <c:numRef>
                <c:f>'Figures SI'!$D$6:$D$10</c:f>
                <c:numCache>
                  <c:formatCode>General</c:formatCode>
                  <c:ptCount val="5"/>
                  <c:pt idx="0">
                    <c:v>2.7446344550375898</c:v>
                  </c:pt>
                  <c:pt idx="1">
                    <c:v>3.3620923873718799E-3</c:v>
                  </c:pt>
                  <c:pt idx="2">
                    <c:v>3.6017633735528701E-2</c:v>
                  </c:pt>
                  <c:pt idx="3">
                    <c:v>0.672676343883721</c:v>
                  </c:pt>
                  <c:pt idx="4">
                    <c:v>0.115093433310547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'Figures SI'!$B$6:$B$9</c:f>
              <c:strCache>
                <c:ptCount val="4"/>
                <c:pt idx="0">
                  <c:v>Dark</c:v>
                </c:pt>
                <c:pt idx="1">
                  <c:v>Red light</c:v>
                </c:pt>
                <c:pt idx="2">
                  <c:v>Green light</c:v>
                </c:pt>
                <c:pt idx="3">
                  <c:v>Blue light</c:v>
                </c:pt>
              </c:strCache>
            </c:strRef>
          </c:cat>
          <c:val>
            <c:numRef>
              <c:f>'Figures SI'!$C$6:$C$9</c:f>
              <c:numCache>
                <c:formatCode>General</c:formatCode>
                <c:ptCount val="4"/>
                <c:pt idx="0">
                  <c:v>97.069532689699301</c:v>
                </c:pt>
                <c:pt idx="1">
                  <c:v>81.053870678995196</c:v>
                </c:pt>
                <c:pt idx="2">
                  <c:v>40.170442513953901</c:v>
                </c:pt>
                <c:pt idx="3">
                  <c:v>16.2702980540165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4F5-4992-B6F3-413D9E98FF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47"/>
        <c:overlap val="-27"/>
        <c:axId val="614346936"/>
        <c:axId val="614347264"/>
      </c:barChart>
      <c:catAx>
        <c:axId val="614346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Times New Roman" panose="02020603050405020304" pitchFamily="18" charset="0"/>
                <a:cs typeface="Times New Roman" panose="02020603050405020304" pitchFamily="18" charset="0"/>
                <a:sym typeface="Times New Roman" panose="02020603050405020304" pitchFamily="18" charset="0"/>
              </a:defRPr>
            </a:pPr>
            <a:endParaRPr lang="en-US"/>
          </a:p>
        </c:txPr>
        <c:crossAx val="614347264"/>
        <c:crosses val="autoZero"/>
        <c:auto val="1"/>
        <c:lblAlgn val="ctr"/>
        <c:lblOffset val="100"/>
        <c:noMultiLvlLbl val="0"/>
      </c:catAx>
      <c:valAx>
        <c:axId val="6143472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Times New Roman" panose="02020603050405020304" pitchFamily="18" charset="0"/>
                    <a:cs typeface="Times New Roman" panose="02020603050405020304" pitchFamily="18" charset="0"/>
                    <a:sym typeface="Times New Roman" panose="02020603050405020304" pitchFamily="18" charset="0"/>
                  </a:defRPr>
                </a:pPr>
                <a:r>
                  <a:rPr lang="en-US" sz="900">
                    <a:solidFill>
                      <a:schemeClr val="tx1"/>
                    </a:solidFill>
                    <a:latin typeface="Times New Roman" panose="02020603050405020304" pitchFamily="18" charset="0"/>
                    <a:ea typeface="Times New Roman" panose="02020603050405020304" pitchFamily="18" charset="0"/>
                    <a:cs typeface="Times New Roman" panose="02020603050405020304" pitchFamily="18" charset="0"/>
                    <a:sym typeface="Times New Roman" panose="02020603050405020304" pitchFamily="18" charset="0"/>
                  </a:rPr>
                  <a:t>Residual activity (%)</a:t>
                </a:r>
              </a:p>
            </c:rich>
          </c:tx>
          <c:layout>
            <c:manualLayout>
              <c:xMode val="edge"/>
              <c:yMode val="edge"/>
              <c:x val="2.0517697733913501E-2"/>
              <c:y val="0.259839253131070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zh-CN" sz="9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Times New Roman" panose="02020603050405020304" pitchFamily="18" charset="0"/>
                  <a:cs typeface="Times New Roman" panose="02020603050405020304" pitchFamily="18" charset="0"/>
                  <a:sym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Times New Roman" panose="02020603050405020304" pitchFamily="18" charset="0"/>
                <a:cs typeface="Times New Roman" panose="02020603050405020304" pitchFamily="18" charset="0"/>
                <a:sym typeface="Times New Roman" panose="02020603050405020304" pitchFamily="18" charset="0"/>
              </a:defRPr>
            </a:pPr>
            <a:endParaRPr lang="en-US"/>
          </a:p>
        </c:txPr>
        <c:crossAx val="614346936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 sz="900">
          <a:solidFill>
            <a:schemeClr val="tx1"/>
          </a:solidFill>
          <a:latin typeface="Times New Roman" panose="02020603050405020304" pitchFamily="18" charset="0"/>
          <a:ea typeface="Times New Roman" panose="02020603050405020304" pitchFamily="18" charset="0"/>
          <a:cs typeface="Times New Roman" panose="02020603050405020304" pitchFamily="18" charset="0"/>
          <a:sym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No Addition</c:v>
          </c:tx>
          <c:spPr>
            <a:solidFill>
              <a:schemeClr val="bg1"/>
            </a:solidFill>
            <a:ln w="12700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'Figures SI'!$F$56:$F$58</c:f>
                <c:numCache>
                  <c:formatCode>General</c:formatCode>
                  <c:ptCount val="3"/>
                  <c:pt idx="0">
                    <c:v>1.3954389125314799</c:v>
                  </c:pt>
                  <c:pt idx="1">
                    <c:v>0.56401161970236002</c:v>
                  </c:pt>
                  <c:pt idx="2">
                    <c:v>0.56401161970236002</c:v>
                  </c:pt>
                </c:numCache>
              </c:numRef>
            </c:plus>
            <c:minus>
              <c:numRef>
                <c:f>'Figures SI'!$F$56:$F$58</c:f>
                <c:numCache>
                  <c:formatCode>General</c:formatCode>
                  <c:ptCount val="3"/>
                  <c:pt idx="0">
                    <c:v>1.3954389125314799</c:v>
                  </c:pt>
                  <c:pt idx="1">
                    <c:v>0.56401161970236002</c:v>
                  </c:pt>
                  <c:pt idx="2">
                    <c:v>0.56401161970236002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('Figures SI'!$C$69,'Figures SI'!$C$72,'Figures SI'!$C$75)</c:f>
              <c:strCache>
                <c:ptCount val="3"/>
                <c:pt idx="0">
                  <c:v>Before illumination</c:v>
                </c:pt>
                <c:pt idx="1">
                  <c:v>During illumination</c:v>
                </c:pt>
                <c:pt idx="2">
                  <c:v>After illumination</c:v>
                </c:pt>
              </c:strCache>
            </c:strRef>
          </c:cat>
          <c:val>
            <c:numRef>
              <c:f>'Figures SI'!$E$56:$E$58</c:f>
              <c:numCache>
                <c:formatCode>General</c:formatCode>
                <c:ptCount val="3"/>
                <c:pt idx="0">
                  <c:v>100</c:v>
                </c:pt>
                <c:pt idx="1">
                  <c:v>34.6290022580868</c:v>
                </c:pt>
                <c:pt idx="2">
                  <c:v>34.6290022580868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00-4371-AEC6-36C773FF7BD1}"/>
            </c:ext>
          </c:extLst>
        </c:ser>
        <c:ser>
          <c:idx val="1"/>
          <c:order val="1"/>
          <c:tx>
            <c:v>FAD</c:v>
          </c:tx>
          <c:spPr>
            <a:solidFill>
              <a:schemeClr val="accent2"/>
            </a:solidFill>
            <a:ln w="12700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'Figures SI'!$F$59:$F$61</c:f>
                <c:numCache>
                  <c:formatCode>General</c:formatCode>
                  <c:ptCount val="3"/>
                  <c:pt idx="0">
                    <c:v>8.4481386958769793</c:v>
                  </c:pt>
                  <c:pt idx="1">
                    <c:v>1.0749334951984</c:v>
                  </c:pt>
                  <c:pt idx="2">
                    <c:v>0.46429070668781502</c:v>
                  </c:pt>
                </c:numCache>
              </c:numRef>
            </c:plus>
            <c:minus>
              <c:numRef>
                <c:f>'Figures SI'!$F$59:$F$61</c:f>
                <c:numCache>
                  <c:formatCode>General</c:formatCode>
                  <c:ptCount val="3"/>
                  <c:pt idx="0">
                    <c:v>8.4481386958769793</c:v>
                  </c:pt>
                  <c:pt idx="1">
                    <c:v>1.0749334951984</c:v>
                  </c:pt>
                  <c:pt idx="2">
                    <c:v>0.46429070668781502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('Figures SI'!$C$69,'Figures SI'!$C$72,'Figures SI'!$C$75)</c:f>
              <c:strCache>
                <c:ptCount val="3"/>
                <c:pt idx="0">
                  <c:v>Before illumination</c:v>
                </c:pt>
                <c:pt idx="1">
                  <c:v>During illumination</c:v>
                </c:pt>
                <c:pt idx="2">
                  <c:v>After illumination</c:v>
                </c:pt>
              </c:strCache>
            </c:strRef>
          </c:cat>
          <c:val>
            <c:numRef>
              <c:f>'Figures SI'!$E$59:$E$61</c:f>
              <c:numCache>
                <c:formatCode>General</c:formatCode>
                <c:ptCount val="3"/>
                <c:pt idx="0">
                  <c:v>144.069394229842</c:v>
                </c:pt>
                <c:pt idx="1">
                  <c:v>41.737439131246198</c:v>
                </c:pt>
                <c:pt idx="2">
                  <c:v>40.853831844473703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00-4371-AEC6-36C773FF7BD1}"/>
            </c:ext>
          </c:extLst>
        </c:ser>
        <c:ser>
          <c:idx val="2"/>
          <c:order val="2"/>
          <c:tx>
            <c:v>Trapped</c:v>
          </c:tx>
          <c:spPr>
            <a:solidFill>
              <a:schemeClr val="bg1">
                <a:lumMod val="65000"/>
              </a:schemeClr>
            </a:solidFill>
            <a:ln w="12700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'Figures SI'!$F$62:$F$64</c:f>
                <c:numCache>
                  <c:formatCode>General</c:formatCode>
                  <c:ptCount val="3"/>
                  <c:pt idx="0">
                    <c:v>3.26411737192204</c:v>
                  </c:pt>
                  <c:pt idx="1">
                    <c:v>2.4987824177759599</c:v>
                  </c:pt>
                  <c:pt idx="2">
                    <c:v>0.43714353790890298</c:v>
                  </c:pt>
                </c:numCache>
              </c:numRef>
            </c:plus>
            <c:minus>
              <c:numRef>
                <c:f>'Figures SI'!$F$62:$F$64</c:f>
                <c:numCache>
                  <c:formatCode>General</c:formatCode>
                  <c:ptCount val="3"/>
                  <c:pt idx="0">
                    <c:v>3.26411737192204</c:v>
                  </c:pt>
                  <c:pt idx="1">
                    <c:v>2.4987824177759599</c:v>
                  </c:pt>
                  <c:pt idx="2">
                    <c:v>0.43714353790890298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('Figures SI'!$C$69,'Figures SI'!$C$72,'Figures SI'!$C$75)</c:f>
              <c:strCache>
                <c:ptCount val="3"/>
                <c:pt idx="0">
                  <c:v>Before illumination</c:v>
                </c:pt>
                <c:pt idx="1">
                  <c:v>During illumination</c:v>
                </c:pt>
                <c:pt idx="2">
                  <c:v>After illumination</c:v>
                </c:pt>
              </c:strCache>
            </c:strRef>
          </c:cat>
          <c:val>
            <c:numRef>
              <c:f>'Figures SI'!$E$62:$E$64</c:f>
              <c:numCache>
                <c:formatCode>General</c:formatCode>
                <c:ptCount val="3"/>
                <c:pt idx="0">
                  <c:v>237.45933084608799</c:v>
                </c:pt>
                <c:pt idx="1">
                  <c:v>262.06731022440499</c:v>
                </c:pt>
                <c:pt idx="2">
                  <c:v>43.609966823464902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00-4371-AEC6-36C773FF7B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-27"/>
        <c:axId val="689995728"/>
        <c:axId val="690008520"/>
      </c:barChart>
      <c:catAx>
        <c:axId val="689995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0008520"/>
        <c:crosses val="autoZero"/>
        <c:auto val="1"/>
        <c:lblAlgn val="ctr"/>
        <c:lblOffset val="100"/>
        <c:noMultiLvlLbl val="0"/>
      </c:catAx>
      <c:valAx>
        <c:axId val="69000852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Relative activity (%)</a:t>
                </a:r>
              </a:p>
            </c:rich>
          </c:tx>
          <c:layout>
            <c:manualLayout>
              <c:xMode val="edge"/>
              <c:yMode val="edge"/>
              <c:x val="1.20888885504423E-2"/>
              <c:y val="0.311562714295497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zh-CN" sz="9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in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9995728"/>
        <c:crosses val="autoZero"/>
        <c:crossBetween val="between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 sz="90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910789868782828"/>
          <c:y val="5.345279414246145E-2"/>
          <c:w val="0.7254699038093867"/>
          <c:h val="0.77451032534270814"/>
        </c:manualLayout>
      </c:layout>
      <c:scatterChart>
        <c:scatterStyle val="lineMarker"/>
        <c:varyColors val="0"/>
        <c:ser>
          <c:idx val="0"/>
          <c:order val="0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'Figures SI'!$D$82:$D$86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2.0396451079743199</c:v>
                  </c:pt>
                  <c:pt idx="2">
                    <c:v>2.9107587326484801</c:v>
                  </c:pt>
                  <c:pt idx="3">
                    <c:v>2.7719896748810502</c:v>
                  </c:pt>
                  <c:pt idx="4">
                    <c:v>0.272770842287761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'Figures SI'!$B$82:$B$86</c:f>
              <c:numCache>
                <c:formatCode>General</c:formatCode>
                <c:ptCount val="5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30</c:v>
                </c:pt>
                <c:pt idx="4">
                  <c:v>48</c:v>
                </c:pt>
              </c:numCache>
            </c:numRef>
          </c:xVal>
          <c:yVal>
            <c:numRef>
              <c:f>'Figures SI'!$C$82:$C$86</c:f>
              <c:numCache>
                <c:formatCode>General</c:formatCode>
                <c:ptCount val="5"/>
                <c:pt idx="0">
                  <c:v>100</c:v>
                </c:pt>
                <c:pt idx="1">
                  <c:v>77.388433039916606</c:v>
                </c:pt>
                <c:pt idx="2">
                  <c:v>46.499161860475802</c:v>
                </c:pt>
                <c:pt idx="3">
                  <c:v>30.826066937439698</c:v>
                </c:pt>
                <c:pt idx="4">
                  <c:v>17.7498012911018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E05-40AD-A58E-32B01EE540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4133352"/>
        <c:axId val="674132368"/>
      </c:scatterChart>
      <c:valAx>
        <c:axId val="674133352"/>
        <c:scaling>
          <c:orientation val="minMax"/>
          <c:max val="48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(h)</a:t>
                </a:r>
              </a:p>
            </c:rich>
          </c:tx>
          <c:layout>
            <c:manualLayout>
              <c:xMode val="edge"/>
              <c:yMode val="edge"/>
              <c:x val="0.46477231908599881"/>
              <c:y val="0.9164066406965928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74132368"/>
        <c:crosses val="autoZero"/>
        <c:crossBetween val="midCat"/>
        <c:majorUnit val="12"/>
      </c:valAx>
      <c:valAx>
        <c:axId val="67413236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Residual activity (%)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74133352"/>
        <c:crosses val="autoZero"/>
        <c:crossBetween val="midCat"/>
        <c:majorUnit val="20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477123004974524"/>
          <c:y val="5.0925925925925923E-2"/>
          <c:w val="0.78467349904987416"/>
          <c:h val="0.841674686497521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 w="12700"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752-4975-86CF-9AB715C2656C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6752-4975-86CF-9AB715C2656C}"/>
              </c:ext>
            </c:extLst>
          </c:dPt>
          <c:dPt>
            <c:idx val="2"/>
            <c:invertIfNegative val="0"/>
            <c:bubble3D val="0"/>
            <c:spPr>
              <a:solidFill>
                <a:srgbClr val="C00000"/>
              </a:solidFill>
              <a:ln w="1270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752-4975-86CF-9AB715C2656C}"/>
              </c:ext>
            </c:extLst>
          </c:dPt>
          <c:errBars>
            <c:errBarType val="both"/>
            <c:errValType val="cust"/>
            <c:noEndCap val="0"/>
            <c:plus>
              <c:numRef>
                <c:f>'Figures SI'!$E$106:$E$108</c:f>
                <c:numCache>
                  <c:formatCode>General</c:formatCode>
                  <c:ptCount val="3"/>
                  <c:pt idx="0">
                    <c:v>3.7478240394358027</c:v>
                  </c:pt>
                  <c:pt idx="1">
                    <c:v>11.524056046821913</c:v>
                  </c:pt>
                  <c:pt idx="2">
                    <c:v>1.6753012784596253</c:v>
                  </c:pt>
                </c:numCache>
              </c:numRef>
            </c:plus>
            <c:minus>
              <c:numRef>
                <c:f>'Figures SI'!$E$106:$E$108</c:f>
                <c:numCache>
                  <c:formatCode>General</c:formatCode>
                  <c:ptCount val="3"/>
                  <c:pt idx="0">
                    <c:v>3.7478240394358027</c:v>
                  </c:pt>
                  <c:pt idx="1">
                    <c:v>11.524056046821913</c:v>
                  </c:pt>
                  <c:pt idx="2">
                    <c:v>1.6753012784596253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'Figures SI'!$C$106:$C$108</c:f>
              <c:strCache>
                <c:ptCount val="3"/>
                <c:pt idx="0">
                  <c:v>Dark</c:v>
                </c:pt>
                <c:pt idx="1">
                  <c:v>Blue light</c:v>
                </c:pt>
                <c:pt idx="2">
                  <c:v>Red light </c:v>
                </c:pt>
              </c:strCache>
            </c:strRef>
          </c:cat>
          <c:val>
            <c:numRef>
              <c:f>'Figures SI'!$D$106:$D$108</c:f>
              <c:numCache>
                <c:formatCode>General</c:formatCode>
                <c:ptCount val="3"/>
                <c:pt idx="0">
                  <c:v>128.54114602596982</c:v>
                </c:pt>
                <c:pt idx="1">
                  <c:v>102.13358055077919</c:v>
                </c:pt>
                <c:pt idx="2">
                  <c:v>107.05072413177805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52-4975-86CF-9AB715C265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3483984"/>
        <c:axId val="613485296"/>
      </c:barChart>
      <c:catAx>
        <c:axId val="613483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3485296"/>
        <c:crosses val="autoZero"/>
        <c:auto val="1"/>
        <c:lblAlgn val="ctr"/>
        <c:lblOffset val="100"/>
        <c:noMultiLvlLbl val="0"/>
      </c:catAx>
      <c:valAx>
        <c:axId val="613485296"/>
        <c:scaling>
          <c:orientation val="minMax"/>
          <c:max val="15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Residual activity (%)</a:t>
                </a:r>
              </a:p>
            </c:rich>
          </c:tx>
          <c:layout>
            <c:manualLayout>
              <c:xMode val="edge"/>
              <c:yMode val="edge"/>
              <c:x val="2.7897173334670254E-2"/>
              <c:y val="0.2743441965587634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3483984"/>
        <c:crosses val="autoZero"/>
        <c:crossBetween val="between"/>
        <c:majorUnit val="30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30 ℃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'Figures SI'!$E$137:$E$140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3.2816521826842539E-3</c:v>
                  </c:pt>
                  <c:pt idx="2">
                    <c:v>7.4633522749754155E-2</c:v>
                  </c:pt>
                  <c:pt idx="3">
                    <c:v>0.10112154768297772</c:v>
                  </c:pt>
                </c:numCache>
              </c:numRef>
            </c:plus>
            <c:minus>
              <c:numRef>
                <c:f>'Figures SI'!$E$137:$E$140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3.2816521826842539E-3</c:v>
                  </c:pt>
                  <c:pt idx="2">
                    <c:v>7.4633522749754155E-2</c:v>
                  </c:pt>
                  <c:pt idx="3">
                    <c:v>0.10112154768297772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'Figures SI'!$C$137:$C$140</c:f>
              <c:numCache>
                <c:formatCode>General</c:formatCode>
                <c:ptCount val="4"/>
                <c:pt idx="0">
                  <c:v>0</c:v>
                </c:pt>
                <c:pt idx="1">
                  <c:v>0.5</c:v>
                </c:pt>
                <c:pt idx="2">
                  <c:v>6</c:v>
                </c:pt>
                <c:pt idx="3">
                  <c:v>24</c:v>
                </c:pt>
              </c:numCache>
            </c:numRef>
          </c:xVal>
          <c:yVal>
            <c:numRef>
              <c:f>'Figures SI'!$D$137:$D$140</c:f>
              <c:numCache>
                <c:formatCode>General</c:formatCode>
                <c:ptCount val="4"/>
                <c:pt idx="0">
                  <c:v>0</c:v>
                </c:pt>
                <c:pt idx="1">
                  <c:v>0.40250242642341327</c:v>
                </c:pt>
                <c:pt idx="2">
                  <c:v>5.7169246933032554</c:v>
                </c:pt>
                <c:pt idx="3">
                  <c:v>13.299312812037837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145-4C4B-9CA8-1967CAEE3684}"/>
            </c:ext>
          </c:extLst>
        </c:ser>
        <c:ser>
          <c:idx val="1"/>
          <c:order val="1"/>
          <c:tx>
            <c:v>37 ℃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'Figures SI'!$E$130:$E$133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1.3506407697008114E-2</c:v>
                  </c:pt>
                  <c:pt idx="2">
                    <c:v>6.0669000105252072E-2</c:v>
                  </c:pt>
                  <c:pt idx="3">
                    <c:v>0.24766562528486552</c:v>
                  </c:pt>
                </c:numCache>
              </c:numRef>
            </c:plus>
            <c:minus>
              <c:numRef>
                <c:f>'Figures SI'!$E$130:$E$133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1.3506407697008114E-2</c:v>
                  </c:pt>
                  <c:pt idx="2">
                    <c:v>6.0669000105252072E-2</c:v>
                  </c:pt>
                  <c:pt idx="3">
                    <c:v>0.24766562528486552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'Figures SI'!$C$130:$C$133</c:f>
              <c:numCache>
                <c:formatCode>General</c:formatCode>
                <c:ptCount val="4"/>
                <c:pt idx="0">
                  <c:v>0</c:v>
                </c:pt>
                <c:pt idx="1">
                  <c:v>0.5</c:v>
                </c:pt>
                <c:pt idx="2">
                  <c:v>6</c:v>
                </c:pt>
                <c:pt idx="3">
                  <c:v>24</c:v>
                </c:pt>
              </c:numCache>
            </c:numRef>
          </c:xVal>
          <c:yVal>
            <c:numRef>
              <c:f>'Figures SI'!$D$130:$D$133</c:f>
              <c:numCache>
                <c:formatCode>General</c:formatCode>
                <c:ptCount val="4"/>
                <c:pt idx="0">
                  <c:v>0</c:v>
                </c:pt>
                <c:pt idx="1">
                  <c:v>0.30296045259124926</c:v>
                </c:pt>
                <c:pt idx="2">
                  <c:v>3.3268575221627783</c:v>
                </c:pt>
                <c:pt idx="3">
                  <c:v>3.0006045896570672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145-4C4B-9CA8-1967CAEE36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4132040"/>
        <c:axId val="674131056"/>
      </c:scatterChart>
      <c:valAx>
        <c:axId val="674132040"/>
        <c:scaling>
          <c:orientation val="minMax"/>
          <c:max val="24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Reaction time (h)</a:t>
                </a:r>
              </a:p>
            </c:rich>
          </c:tx>
          <c:layout>
            <c:manualLayout>
              <c:xMode val="edge"/>
              <c:yMode val="edge"/>
              <c:x val="0.34992207400641584"/>
              <c:y val="0.915114414265153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74131056"/>
        <c:crosses val="autoZero"/>
        <c:crossBetween val="midCat"/>
        <c:majorUnit val="6"/>
      </c:valAx>
      <c:valAx>
        <c:axId val="674131056"/>
        <c:scaling>
          <c:orientation val="minMax"/>
          <c:max val="1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Pentadecane (mM)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74132040"/>
        <c:crosses val="autoZero"/>
        <c:crossBetween val="midCat"/>
        <c:majorUnit val="3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247030149200902"/>
          <c:y val="6.0185185185185182E-2"/>
          <c:w val="0.72712798425493841"/>
          <c:h val="0.73424394867308251"/>
        </c:manualLayout>
      </c:layout>
      <c:scatterChart>
        <c:scatterStyle val="lineMarker"/>
        <c:varyColors val="0"/>
        <c:ser>
          <c:idx val="0"/>
          <c:order val="0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tx1"/>
              </a:solidFill>
              <a:ln w="1270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'Figures SI'!$D$160:$D$164</c:f>
                <c:numCache>
                  <c:formatCode>General</c:formatCode>
                  <c:ptCount val="5"/>
                  <c:pt idx="1">
                    <c:v>1.03973247694283</c:v>
                  </c:pt>
                  <c:pt idx="2">
                    <c:v>0.22656230593226936</c:v>
                  </c:pt>
                  <c:pt idx="3">
                    <c:v>0.4556098982537739</c:v>
                  </c:pt>
                  <c:pt idx="4">
                    <c:v>0.23025348023565839</c:v>
                  </c:pt>
                </c:numCache>
              </c:numRef>
            </c:plus>
            <c:minus>
              <c:numRef>
                <c:f>'Figures SI'!$D$160:$D$164</c:f>
                <c:numCache>
                  <c:formatCode>General</c:formatCode>
                  <c:ptCount val="5"/>
                  <c:pt idx="1">
                    <c:v>1.03973247694283</c:v>
                  </c:pt>
                  <c:pt idx="2">
                    <c:v>0.22656230593226936</c:v>
                  </c:pt>
                  <c:pt idx="3">
                    <c:v>0.4556098982537739</c:v>
                  </c:pt>
                  <c:pt idx="4">
                    <c:v>0.23025348023565839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'Figures SI'!$B$160:$B$164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6</c:v>
                </c:pt>
                <c:pt idx="3">
                  <c:v>24</c:v>
                </c:pt>
                <c:pt idx="4">
                  <c:v>30</c:v>
                </c:pt>
              </c:numCache>
            </c:numRef>
          </c:xVal>
          <c:yVal>
            <c:numRef>
              <c:f>'Figures SI'!$C$160:$C$164</c:f>
              <c:numCache>
                <c:formatCode>General</c:formatCode>
                <c:ptCount val="5"/>
                <c:pt idx="0">
                  <c:v>100</c:v>
                </c:pt>
                <c:pt idx="1">
                  <c:v>124.642806143342</c:v>
                </c:pt>
                <c:pt idx="2">
                  <c:v>16.951268737787675</c:v>
                </c:pt>
                <c:pt idx="3">
                  <c:v>17.883209634980524</c:v>
                </c:pt>
                <c:pt idx="4">
                  <c:v>15.355299886208769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C99-4A64-880B-7758086991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2681632"/>
        <c:axId val="732677368"/>
      </c:scatterChart>
      <c:valAx>
        <c:axId val="732681632"/>
        <c:scaling>
          <c:orientation val="minMax"/>
          <c:max val="3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Time (h)</a:t>
                </a:r>
              </a:p>
            </c:rich>
          </c:tx>
          <c:layout>
            <c:manualLayout>
              <c:xMode val="edge"/>
              <c:yMode val="edge"/>
              <c:x val="0.48306124234470693"/>
              <c:y val="0.8786803732866724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32677368"/>
        <c:crosses val="autoZero"/>
        <c:crossBetween val="midCat"/>
        <c:majorUnit val="6"/>
      </c:valAx>
      <c:valAx>
        <c:axId val="732677368"/>
        <c:scaling>
          <c:orientation val="minMax"/>
          <c:max val="15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Residual activity (%)</a:t>
                </a:r>
              </a:p>
            </c:rich>
          </c:tx>
          <c:layout>
            <c:manualLayout>
              <c:xMode val="edge"/>
              <c:yMode val="edge"/>
              <c:x val="2.717300769738867E-2"/>
              <c:y val="0.2206288276465441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32681632"/>
        <c:crosses val="autoZero"/>
        <c:crossBetween val="midCat"/>
        <c:majorUnit val="30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noFill/>
            <a:ln w="12700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'Figures SI'!$E$185:$E$186</c:f>
                <c:numCache>
                  <c:formatCode>General</c:formatCode>
                  <c:ptCount val="2"/>
                  <c:pt idx="0">
                    <c:v>0.672676343883721</c:v>
                  </c:pt>
                  <c:pt idx="1">
                    <c:v>8.2600840696554396</c:v>
                  </c:pt>
                </c:numCache>
              </c:numRef>
            </c:plus>
            <c:minus>
              <c:numRef>
                <c:f>'Figures SI'!$E$185:$E$186</c:f>
                <c:numCache>
                  <c:formatCode>General</c:formatCode>
                  <c:ptCount val="2"/>
                  <c:pt idx="0">
                    <c:v>0.672676343883721</c:v>
                  </c:pt>
                  <c:pt idx="1">
                    <c:v>8.2600840696554396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'Figures SI'!$C$185:$C$186</c:f>
              <c:strCache>
                <c:ptCount val="2"/>
                <c:pt idx="0">
                  <c:v>w/o</c:v>
                </c:pt>
                <c:pt idx="1">
                  <c:v>commercial BSA</c:v>
                </c:pt>
              </c:strCache>
            </c:strRef>
          </c:cat>
          <c:val>
            <c:numRef>
              <c:f>'Figures SI'!$D$185:$D$186</c:f>
              <c:numCache>
                <c:formatCode>General</c:formatCode>
                <c:ptCount val="2"/>
                <c:pt idx="0">
                  <c:v>16.2702980540165</c:v>
                </c:pt>
                <c:pt idx="1">
                  <c:v>111.679857032583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B0-4940-8181-EE43B6E370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68212536"/>
        <c:axId val="668212864"/>
      </c:barChart>
      <c:catAx>
        <c:axId val="6682125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Additive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68212864"/>
        <c:crosses val="autoZero"/>
        <c:auto val="1"/>
        <c:lblAlgn val="ctr"/>
        <c:lblOffset val="100"/>
        <c:noMultiLvlLbl val="0"/>
      </c:catAx>
      <c:valAx>
        <c:axId val="668212864"/>
        <c:scaling>
          <c:orientation val="minMax"/>
          <c:max val="15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Residual activity (%)</a:t>
                </a:r>
              </a:p>
            </c:rich>
          </c:tx>
          <c:layout>
            <c:manualLayout>
              <c:xMode val="edge"/>
              <c:yMode val="edge"/>
              <c:x val="2.9282945716826641E-2"/>
              <c:y val="0.2042282735491396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68212536"/>
        <c:crosses val="autoZero"/>
        <c:crossBetween val="between"/>
        <c:majorUnit val="50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CFE!$F$26:$F$31</c:f>
                <c:numCache>
                  <c:formatCode>General</c:formatCode>
                  <c:ptCount val="6"/>
                  <c:pt idx="0">
                    <c:v>6.2546036632968098</c:v>
                  </c:pt>
                  <c:pt idx="1">
                    <c:v>16.207258659398999</c:v>
                  </c:pt>
                  <c:pt idx="2">
                    <c:v>3.8881824920382599</c:v>
                  </c:pt>
                  <c:pt idx="3">
                    <c:v>0.64986072998240596</c:v>
                  </c:pt>
                  <c:pt idx="4">
                    <c:v>0.13944043161837399</c:v>
                  </c:pt>
                  <c:pt idx="5">
                    <c:v>0.115267032475456</c:v>
                  </c:pt>
                </c:numCache>
              </c:numRef>
            </c:plus>
            <c:minus>
              <c:numRef>
                <c:f>CFE!$F$26:$F$31</c:f>
                <c:numCache>
                  <c:formatCode>General</c:formatCode>
                  <c:ptCount val="6"/>
                  <c:pt idx="0">
                    <c:v>6.2546036632968098</c:v>
                  </c:pt>
                  <c:pt idx="1">
                    <c:v>16.207258659398999</c:v>
                  </c:pt>
                  <c:pt idx="2">
                    <c:v>3.8881824920382599</c:v>
                  </c:pt>
                  <c:pt idx="3">
                    <c:v>0.64986072998240596</c:v>
                  </c:pt>
                  <c:pt idx="4">
                    <c:v>0.13944043161837399</c:v>
                  </c:pt>
                  <c:pt idx="5">
                    <c:v>0.115267032475456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'[4]incubation at various temperatu'!$K$29:$K$33</c:f>
              <c:numCache>
                <c:formatCode>General</c:formatCode>
                <c:ptCount val="5"/>
                <c:pt idx="0">
                  <c:v>30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</c:numCache>
            </c:numRef>
          </c:xVal>
          <c:yVal>
            <c:numRef>
              <c:f>'[4]incubation at various temperatu'!$L$29:$L$33</c:f>
              <c:numCache>
                <c:formatCode>General</c:formatCode>
                <c:ptCount val="5"/>
                <c:pt idx="0">
                  <c:v>100</c:v>
                </c:pt>
                <c:pt idx="1">
                  <c:v>96.2572079343159</c:v>
                </c:pt>
                <c:pt idx="2">
                  <c:v>73.669375943208195</c:v>
                </c:pt>
                <c:pt idx="3">
                  <c:v>23.2077164786451</c:v>
                </c:pt>
                <c:pt idx="4">
                  <c:v>11.2348539671108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210-4ED3-A939-713D183505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9251688"/>
        <c:axId val="449250376"/>
      </c:scatterChart>
      <c:valAx>
        <c:axId val="449251688"/>
        <c:scaling>
          <c:orientation val="minMax"/>
          <c:max val="60"/>
          <c:min val="2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zh-CN" sz="14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400"/>
                  <a:t>Temperature (</a:t>
                </a:r>
                <a:r>
                  <a:rPr lang="zh-CN" sz="1400"/>
                  <a:t>℃</a:t>
                </a:r>
                <a:r>
                  <a:rPr lang="en-US" sz="1400"/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zh-CN" sz="14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49250376"/>
        <c:crosses val="autoZero"/>
        <c:crossBetween val="midCat"/>
        <c:majorUnit val="7"/>
      </c:valAx>
      <c:valAx>
        <c:axId val="44925037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14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400"/>
                  <a:t>Residual Activity (%)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zh-CN" sz="14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49251688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 sz="1100" b="1">
          <a:solidFill>
            <a:schemeClr val="tx1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356416447944"/>
          <c:y val="5.0029829357383697E-2"/>
          <c:w val="0.74944951881014898"/>
          <c:h val="0.79006207310139598"/>
        </c:manualLayout>
      </c:layout>
      <c:scatterChart>
        <c:scatterStyle val="smoothMarker"/>
        <c:varyColors val="0"/>
        <c:ser>
          <c:idx val="0"/>
          <c:order val="0"/>
          <c:tx>
            <c:v>30 ℃</c:v>
          </c:tx>
          <c:spPr>
            <a:ln w="25400" cap="rnd" cmpd="sng" algn="ctr">
              <a:solidFill>
                <a:schemeClr val="tx1"/>
              </a:solidFill>
              <a:prstDash val="solid"/>
              <a:round/>
            </a:ln>
          </c:spPr>
          <c:marker>
            <c:symbol val="circle"/>
            <c:size val="7"/>
            <c:spPr>
              <a:solidFill>
                <a:schemeClr val="tx1"/>
              </a:solidFill>
              <a:ln w="12700" cap="flat" cmpd="sng" algn="ctr">
                <a:solidFill>
                  <a:schemeClr val="tx1"/>
                </a:solidFill>
                <a:prstDash val="solid"/>
                <a:round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CFE!$F$8:$F$13</c:f>
                <c:numCache>
                  <c:formatCode>General</c:formatCode>
                  <c:ptCount val="6"/>
                  <c:pt idx="0">
                    <c:v>30.066572000437802</c:v>
                  </c:pt>
                  <c:pt idx="1">
                    <c:v>4.3106249444738998</c:v>
                  </c:pt>
                  <c:pt idx="2">
                    <c:v>5.6570530462549602</c:v>
                  </c:pt>
                  <c:pt idx="3">
                    <c:v>3.7478240394358</c:v>
                  </c:pt>
                  <c:pt idx="4">
                    <c:v>8.5578839783006</c:v>
                  </c:pt>
                  <c:pt idx="5">
                    <c:v>1.0670581114726001</c:v>
                  </c:pt>
                </c:numCache>
              </c:numRef>
            </c:plus>
            <c:minus>
              <c:numRef>
                <c:f>CFE!$F$8:$F$13</c:f>
                <c:numCache>
                  <c:formatCode>General</c:formatCode>
                  <c:ptCount val="6"/>
                  <c:pt idx="0">
                    <c:v>30.066572000437802</c:v>
                  </c:pt>
                  <c:pt idx="1">
                    <c:v>4.3106249444738998</c:v>
                  </c:pt>
                  <c:pt idx="2">
                    <c:v>5.6570530462549602</c:v>
                  </c:pt>
                  <c:pt idx="3">
                    <c:v>3.7478240394358</c:v>
                  </c:pt>
                  <c:pt idx="4">
                    <c:v>8.5578839783006</c:v>
                  </c:pt>
                  <c:pt idx="5">
                    <c:v>1.0670581114726001</c:v>
                  </c:pt>
                </c:numCache>
              </c:numRef>
            </c:minus>
          </c:errBars>
          <c:xVal>
            <c:numRef>
              <c:f>CFE!$D$8:$D$13</c:f>
              <c:numCache>
                <c:formatCode>General</c:formatCode>
                <c:ptCount val="6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4</c:v>
                </c:pt>
                <c:pt idx="4">
                  <c:v>6</c:v>
                </c:pt>
                <c:pt idx="5">
                  <c:v>22</c:v>
                </c:pt>
              </c:numCache>
            </c:numRef>
          </c:xVal>
          <c:yVal>
            <c:numRef>
              <c:f>CFE!$E$8:$E$13</c:f>
              <c:numCache>
                <c:formatCode>General</c:formatCode>
                <c:ptCount val="6"/>
                <c:pt idx="0">
                  <c:v>100</c:v>
                </c:pt>
                <c:pt idx="1">
                  <c:v>113.670428297154</c:v>
                </c:pt>
                <c:pt idx="2">
                  <c:v>120.41410129405899</c:v>
                </c:pt>
                <c:pt idx="3">
                  <c:v>128.54114602596999</c:v>
                </c:pt>
                <c:pt idx="4">
                  <c:v>126.52556839288999</c:v>
                </c:pt>
                <c:pt idx="5">
                  <c:v>91.459596350283306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EB3-416C-B7BD-D15A7AECE19A}"/>
            </c:ext>
          </c:extLst>
        </c:ser>
        <c:ser>
          <c:idx val="1"/>
          <c:order val="1"/>
          <c:tx>
            <c:v>40℃</c:v>
          </c:tx>
          <c:spPr>
            <a:ln w="25400" cap="rnd" cmpd="sng" algn="ctr">
              <a:solidFill>
                <a:schemeClr val="tx1"/>
              </a:solidFill>
              <a:prstDash val="solid"/>
              <a:round/>
            </a:ln>
          </c:spPr>
          <c:marker>
            <c:symbol val="triangle"/>
            <c:size val="5"/>
            <c:spPr>
              <a:solidFill>
                <a:schemeClr val="tx1"/>
              </a:solidFill>
              <a:ln w="12700" cap="flat" cmpd="sng" algn="ctr">
                <a:solidFill>
                  <a:schemeClr val="tx1"/>
                </a:solidFill>
                <a:prstDash val="solid"/>
                <a:round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CFE!$K$8:$K$13</c:f>
                <c:numCache>
                  <c:formatCode>General</c:formatCode>
                  <c:ptCount val="6"/>
                  <c:pt idx="0">
                    <c:v>2.2239753939336602</c:v>
                  </c:pt>
                  <c:pt idx="1">
                    <c:v>1.1322194839034401</c:v>
                  </c:pt>
                  <c:pt idx="2">
                    <c:v>0.31547010977178103</c:v>
                  </c:pt>
                  <c:pt idx="3">
                    <c:v>0.77310305547910396</c:v>
                  </c:pt>
                  <c:pt idx="4">
                    <c:v>1.8836857971755001</c:v>
                  </c:pt>
                  <c:pt idx="5">
                    <c:v>0.45715301442053358</c:v>
                  </c:pt>
                </c:numCache>
              </c:numRef>
            </c:plus>
            <c:minus>
              <c:numRef>
                <c:f>CFE!$K$8:$K$13</c:f>
                <c:numCache>
                  <c:formatCode>General</c:formatCode>
                  <c:ptCount val="6"/>
                  <c:pt idx="0">
                    <c:v>2.2239753939336602</c:v>
                  </c:pt>
                  <c:pt idx="1">
                    <c:v>1.1322194839034401</c:v>
                  </c:pt>
                  <c:pt idx="2">
                    <c:v>0.31547010977178103</c:v>
                  </c:pt>
                  <c:pt idx="3">
                    <c:v>0.77310305547910396</c:v>
                  </c:pt>
                  <c:pt idx="4">
                    <c:v>1.8836857971755001</c:v>
                  </c:pt>
                  <c:pt idx="5">
                    <c:v>0.45715301442053358</c:v>
                  </c:pt>
                </c:numCache>
              </c:numRef>
            </c:minus>
          </c:errBars>
          <c:xVal>
            <c:numRef>
              <c:f>CFE!$I$8:$I$13</c:f>
              <c:numCache>
                <c:formatCode>General</c:formatCode>
                <c:ptCount val="6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6</c:v>
                </c:pt>
              </c:numCache>
            </c:numRef>
          </c:xVal>
          <c:yVal>
            <c:numRef>
              <c:f>CFE!$J$8:$J$13</c:f>
              <c:numCache>
                <c:formatCode>General</c:formatCode>
                <c:ptCount val="6"/>
                <c:pt idx="0">
                  <c:v>100</c:v>
                </c:pt>
                <c:pt idx="1">
                  <c:v>63.842005998961</c:v>
                </c:pt>
                <c:pt idx="2">
                  <c:v>47.671793066597999</c:v>
                </c:pt>
                <c:pt idx="3">
                  <c:v>44.738409339125397</c:v>
                </c:pt>
                <c:pt idx="4">
                  <c:v>53.116082218092203</c:v>
                </c:pt>
                <c:pt idx="5">
                  <c:v>25.603900894633195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EB3-416C-B7BD-D15A7AECE19A}"/>
            </c:ext>
          </c:extLst>
        </c:ser>
        <c:ser>
          <c:idx val="2"/>
          <c:order val="2"/>
          <c:tx>
            <c:v>50℃</c:v>
          </c:tx>
          <c:spPr>
            <a:ln w="25400" cap="rnd" cmpd="sng" algn="ctr">
              <a:solidFill>
                <a:schemeClr val="tx1"/>
              </a:solidFill>
              <a:prstDash val="solid"/>
              <a:round/>
            </a:ln>
          </c:spPr>
          <c:marker>
            <c:symbol val="circle"/>
            <c:size val="7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CFE!$P$8:$P$14</c:f>
                <c:numCache>
                  <c:formatCode>General</c:formatCode>
                  <c:ptCount val="7"/>
                  <c:pt idx="0">
                    <c:v>7.82998002604847</c:v>
                  </c:pt>
                  <c:pt idx="1">
                    <c:v>0.81160527828628604</c:v>
                  </c:pt>
                  <c:pt idx="2">
                    <c:v>1.2814844708825699</c:v>
                  </c:pt>
                  <c:pt idx="3">
                    <c:v>0.31342240816307398</c:v>
                  </c:pt>
                  <c:pt idx="4">
                    <c:v>0.35923589319294003</c:v>
                  </c:pt>
                  <c:pt idx="5">
                    <c:v>1.18143857527436E-2</c:v>
                  </c:pt>
                  <c:pt idx="6">
                    <c:v>0.10012223725804199</c:v>
                  </c:pt>
                </c:numCache>
              </c:numRef>
            </c:plus>
            <c:minus>
              <c:numRef>
                <c:f>CFE!$P$8:$P$14</c:f>
                <c:numCache>
                  <c:formatCode>General</c:formatCode>
                  <c:ptCount val="7"/>
                  <c:pt idx="0">
                    <c:v>7.82998002604847</c:v>
                  </c:pt>
                  <c:pt idx="1">
                    <c:v>0.81160527828628604</c:v>
                  </c:pt>
                  <c:pt idx="2">
                    <c:v>1.2814844708825699</c:v>
                  </c:pt>
                  <c:pt idx="3">
                    <c:v>0.31342240816307398</c:v>
                  </c:pt>
                  <c:pt idx="4">
                    <c:v>0.35923589319294003</c:v>
                  </c:pt>
                  <c:pt idx="5">
                    <c:v>1.18143857527436E-2</c:v>
                  </c:pt>
                  <c:pt idx="6">
                    <c:v>0.10012223725804199</c:v>
                  </c:pt>
                </c:numCache>
              </c:numRef>
            </c:minus>
          </c:errBars>
          <c:xVal>
            <c:numRef>
              <c:f>CFE!$N$8:$N$14</c:f>
              <c:numCache>
                <c:formatCode>General</c:formatCode>
                <c:ptCount val="7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1</c:v>
                </c:pt>
                <c:pt idx="4">
                  <c:v>2</c:v>
                </c:pt>
                <c:pt idx="5">
                  <c:v>4</c:v>
                </c:pt>
                <c:pt idx="6">
                  <c:v>6</c:v>
                </c:pt>
              </c:numCache>
            </c:numRef>
          </c:xVal>
          <c:yVal>
            <c:numRef>
              <c:f>CFE!$O$8:$O$14</c:f>
              <c:numCache>
                <c:formatCode>General</c:formatCode>
                <c:ptCount val="7"/>
                <c:pt idx="0">
                  <c:v>100</c:v>
                </c:pt>
                <c:pt idx="1">
                  <c:v>28.983910431931999</c:v>
                </c:pt>
                <c:pt idx="2">
                  <c:v>26.575185562032001</c:v>
                </c:pt>
                <c:pt idx="3">
                  <c:v>18.497277452694199</c:v>
                </c:pt>
                <c:pt idx="4">
                  <c:v>15.9304826021468</c:v>
                </c:pt>
                <c:pt idx="5">
                  <c:v>13.7913587712371</c:v>
                </c:pt>
                <c:pt idx="6">
                  <c:v>13.6622692377875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EB3-416C-B7BD-D15A7AECE1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7453312"/>
        <c:axId val="237148416"/>
      </c:scatterChart>
      <c:valAx>
        <c:axId val="237453312"/>
        <c:scaling>
          <c:orientation val="minMax"/>
          <c:max val="24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>
                    <a:solidFill>
                      <a:schemeClr val="tx1"/>
                    </a:solidFill>
                  </a:defRPr>
                </a:pPr>
                <a:r>
                  <a:rPr lang="nl-NL">
                    <a:solidFill>
                      <a:schemeClr val="tx1"/>
                    </a:solidFill>
                  </a:rPr>
                  <a:t>Incubation time (h)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spPr>
          <a:ln w="19050" cap="flat" cmpd="sng" algn="ctr">
            <a:solidFill>
              <a:schemeClr val="tx1"/>
            </a:solidFill>
            <a:prstDash val="solid"/>
            <a:round/>
          </a:ln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37148416"/>
        <c:crosses val="autoZero"/>
        <c:crossBetween val="midCat"/>
        <c:majorUnit val="6"/>
      </c:valAx>
      <c:valAx>
        <c:axId val="237148416"/>
        <c:scaling>
          <c:orientation val="minMax"/>
          <c:max val="15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>
                    <a:solidFill>
                      <a:schemeClr val="tx1"/>
                    </a:solidFill>
                  </a:defRPr>
                </a:pPr>
                <a:r>
                  <a:rPr lang="nl-NL">
                    <a:solidFill>
                      <a:schemeClr val="tx1"/>
                    </a:solidFill>
                  </a:rPr>
                  <a:t>Residual activity (%)</a:t>
                </a:r>
              </a:p>
            </c:rich>
          </c:tx>
          <c:layout>
            <c:manualLayout>
              <c:xMode val="edge"/>
              <c:yMode val="edge"/>
              <c:x val="1.26821347331584E-2"/>
              <c:y val="0.18157153120087599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ln w="19050" cap="flat" cmpd="sng" algn="ctr">
            <a:solidFill>
              <a:schemeClr val="tx1"/>
            </a:solidFill>
            <a:prstDash val="solid"/>
            <a:round/>
          </a:ln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37453312"/>
        <c:crosses val="autoZero"/>
        <c:crossBetween val="midCat"/>
        <c:majorUnit val="30"/>
      </c:valAx>
      <c:spPr>
        <a:ln w="1905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52775630736292323"/>
          <c:y val="0.55667342395208697"/>
          <c:w val="0.37912764058097814"/>
          <c:h val="0.19586248440256443"/>
        </c:manualLayout>
      </c:layout>
      <c:overlay val="0"/>
      <c:txPr>
        <a:bodyPr rot="0" vert="horz"/>
        <a:lstStyle/>
        <a:p>
          <a:pPr>
            <a:defRPr/>
          </a:pPr>
          <a:endParaRPr lang="en-US"/>
        </a:p>
      </c:txPr>
    </c:legend>
    <c:plotVisOnly val="1"/>
    <c:dispBlanksAs val="gap"/>
    <c:showDLblsOverMax val="0"/>
  </c:chart>
  <c:spPr>
    <a:ln w="6350" cap="flat" cmpd="sng" algn="ctr">
      <a:noFill/>
      <a:prstDash val="solid"/>
      <a:round/>
    </a:ln>
  </c:spPr>
  <c:txPr>
    <a:bodyPr/>
    <a:lstStyle/>
    <a:p>
      <a:pPr>
        <a:defRPr lang="zh-CN" sz="1200" b="0">
          <a:latin typeface="+mn-lt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CFE light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0143188039587301"/>
          <c:y val="2.9885057471264399E-2"/>
          <c:w val="0.75224257738471301"/>
          <c:h val="0.76285057471264395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'[5]Sheet 1'!$L$75:$L$79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plus>
            <c:minus>
              <c:numRef>
                <c:f>'[5]Sheet 1'!$L$75:$L$79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'[4]Sheet 1'!$J$75:$J$79</c:f>
              <c:numCache>
                <c:formatCode>General</c:formatCode>
                <c:ptCount val="5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30</c:v>
                </c:pt>
                <c:pt idx="4">
                  <c:v>48</c:v>
                </c:pt>
              </c:numCache>
            </c:numRef>
          </c:xVal>
          <c:yVal>
            <c:numRef>
              <c:f>'[4]Sheet 1'!$K$75:$K$79</c:f>
              <c:numCache>
                <c:formatCode>General</c:formatCode>
                <c:ptCount val="5"/>
                <c:pt idx="0">
                  <c:v>100</c:v>
                </c:pt>
                <c:pt idx="1">
                  <c:v>77.388433039916606</c:v>
                </c:pt>
                <c:pt idx="2">
                  <c:v>46.499161860475802</c:v>
                </c:pt>
                <c:pt idx="3">
                  <c:v>30.826066937439698</c:v>
                </c:pt>
                <c:pt idx="4">
                  <c:v>17.7498012911018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48-4087-8183-CBAE304E95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2725801"/>
        <c:axId val="938021791"/>
      </c:scatterChart>
      <c:valAx>
        <c:axId val="352725801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incubation time (h)</a:t>
                </a:r>
              </a:p>
            </c:rich>
          </c:tx>
          <c:layout>
            <c:manualLayout>
              <c:xMode val="edge"/>
              <c:yMode val="edge"/>
              <c:x val="0.50156944444444396"/>
              <c:y val="0.8805555555555559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0" vertOverflow="ellipsis" vert="horz" wrap="square" anchor="ctr" anchorCtr="1"/>
            <a:lstStyle/>
            <a:p>
              <a:pPr defTabSz="914400">
                <a:defRPr lang="zh-CN"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8021791"/>
        <c:crosses val="autoZero"/>
        <c:crossBetween val="midCat"/>
      </c:valAx>
      <c:valAx>
        <c:axId val="938021791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Residual activity (%)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0" vertOverflow="ellipsis" vert="horz" wrap="square" anchor="ctr" anchorCtr="1"/>
            <a:lstStyle/>
            <a:p>
              <a:pPr defTabSz="914400">
                <a:defRPr lang="zh-CN"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272580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'[4]Sheet 1'!$J$75:$J$79</c:f>
              <c:numCache>
                <c:formatCode>General</c:formatCode>
                <c:ptCount val="5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30</c:v>
                </c:pt>
                <c:pt idx="4">
                  <c:v>48</c:v>
                </c:pt>
              </c:numCache>
            </c:numRef>
          </c:xVal>
          <c:yVal>
            <c:numRef>
              <c:f>'[4]Sheet 1'!$O$75:$O$79</c:f>
              <c:numCache>
                <c:formatCode>General</c:formatCode>
                <c:ptCount val="5"/>
                <c:pt idx="0">
                  <c:v>0</c:v>
                </c:pt>
                <c:pt idx="1">
                  <c:v>-0.25633286048899201</c:v>
                </c:pt>
                <c:pt idx="2">
                  <c:v>-0.76573589806312203</c:v>
                </c:pt>
                <c:pt idx="3">
                  <c:v>-1.17680952480548</c:v>
                </c:pt>
                <c:pt idx="4">
                  <c:v>-1.72879586499683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87-4106-BD0B-3709B27F1E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1284963"/>
        <c:axId val="738892653"/>
      </c:scatterChart>
      <c:valAx>
        <c:axId val="251284963"/>
        <c:scaling>
          <c:orientation val="minMax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incubation time (h)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0" vertOverflow="ellipsis" vert="horz" wrap="square" anchor="ctr" anchorCtr="1"/>
            <a:lstStyle/>
            <a:p>
              <a:pPr defTabSz="914400">
                <a:defRPr lang="zh-CN"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8892653"/>
        <c:crosses val="autoZero"/>
        <c:crossBetween val="midCat"/>
      </c:valAx>
      <c:valAx>
        <c:axId val="738892653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ln(residual activity)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0" vertOverflow="ellipsis" vert="horz" wrap="square" anchor="ctr" anchorCtr="1"/>
            <a:lstStyle/>
            <a:p>
              <a:pPr defTabSz="914400">
                <a:defRPr lang="zh-CN"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12849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1862114925009"/>
          <c:y val="4.5349996884114403E-2"/>
          <c:w val="0.72288168958772803"/>
          <c:h val="0.5201882137066270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bg1"/>
            </a:solidFill>
            <a:ln w="15875"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[7]data!$J$18:$J$20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</c:numCache>
              </c:numRef>
            </c:plus>
            <c:minus>
              <c:numRef>
                <c:f>[7]data!$J$18:$J$20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[6]data!$G$42:$G$46</c:f>
              <c:strCache>
                <c:ptCount val="5"/>
                <c:pt idx="0">
                  <c:v>Blank control</c:v>
                </c:pt>
                <c:pt idx="1">
                  <c:v>Trapped</c:v>
                </c:pt>
                <c:pt idx="2">
                  <c:v>Filtered</c:v>
                </c:pt>
                <c:pt idx="3">
                  <c:v>Negative control 1 (Trapped)</c:v>
                </c:pt>
                <c:pt idx="4">
                  <c:v>Negative control 2 (Filtered)</c:v>
                </c:pt>
              </c:strCache>
            </c:strRef>
          </c:cat>
          <c:val>
            <c:numRef>
              <c:f>[6]data!$I$42:$I$46</c:f>
              <c:numCache>
                <c:formatCode>General</c:formatCode>
                <c:ptCount val="5"/>
                <c:pt idx="0">
                  <c:v>34.6290022580868</c:v>
                </c:pt>
                <c:pt idx="1">
                  <c:v>262.06731022440499</c:v>
                </c:pt>
                <c:pt idx="2">
                  <c:v>37.476466618340098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13-4966-A1D2-C4A20E7F64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8556600"/>
        <c:axId val="628555616"/>
      </c:barChart>
      <c:catAx>
        <c:axId val="6285566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zh-CN" sz="11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 Added ingredients </a:t>
                </a:r>
              </a:p>
            </c:rich>
          </c:tx>
          <c:layout>
            <c:manualLayout>
              <c:xMode val="edge"/>
              <c:yMode val="edge"/>
              <c:x val="0.32326387386199601"/>
              <c:y val="0.94136371251465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zh-CN" sz="11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222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28555616"/>
        <c:crosses val="autoZero"/>
        <c:auto val="1"/>
        <c:lblAlgn val="ctr"/>
        <c:lblOffset val="100"/>
        <c:noMultiLvlLbl val="0"/>
      </c:catAx>
      <c:valAx>
        <c:axId val="6285556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1100" b="1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/>
                  <a:t>Residual activity (%)</a:t>
                </a:r>
              </a:p>
            </c:rich>
          </c:tx>
          <c:layout>
            <c:manualLayout>
              <c:xMode val="edge"/>
              <c:yMode val="edge"/>
              <c:x val="3.5256401358671197E-2"/>
              <c:y val="0.2426162380671950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zh-CN" sz="1100" b="1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2222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11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28556600"/>
        <c:crosses val="autoZero"/>
        <c:crossBetween val="between"/>
      </c:valAx>
      <c:spPr>
        <a:noFill/>
        <a:ln w="22225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12700" cap="flat" cmpd="sng" algn="ctr">
      <a:noFill/>
      <a:round/>
    </a:ln>
    <a:effectLst/>
  </c:spPr>
  <c:txPr>
    <a:bodyPr/>
    <a:lstStyle/>
    <a:p>
      <a:pPr>
        <a:defRPr lang="zh-CN" sz="1100" b="1">
          <a:solidFill>
            <a:schemeClr val="tx1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[14]Sheet2!$I$24:$I$29</c:f>
                <c:numCache>
                  <c:formatCode>General</c:formatCode>
                  <c:ptCount val="6"/>
                  <c:pt idx="0">
                    <c:v>0.56401161970236002</c:v>
                  </c:pt>
                  <c:pt idx="1">
                    <c:v>0.204414720475702</c:v>
                  </c:pt>
                  <c:pt idx="2">
                    <c:v>0.15733311638127601</c:v>
                  </c:pt>
                  <c:pt idx="3">
                    <c:v>1.0619805908729301</c:v>
                  </c:pt>
                  <c:pt idx="4">
                    <c:v>2.5907656848961498</c:v>
                  </c:pt>
                  <c:pt idx="5">
                    <c:v>8.2600840696554396</c:v>
                  </c:pt>
                </c:numCache>
              </c:numRef>
            </c:plus>
            <c:minus>
              <c:numRef>
                <c:f>[14]Sheet2!$I$24:$I$29</c:f>
                <c:numCache>
                  <c:formatCode>General</c:formatCode>
                  <c:ptCount val="6"/>
                  <c:pt idx="0">
                    <c:v>0.56401161970236002</c:v>
                  </c:pt>
                  <c:pt idx="1">
                    <c:v>0.204414720475702</c:v>
                  </c:pt>
                  <c:pt idx="2">
                    <c:v>0.15733311638127601</c:v>
                  </c:pt>
                  <c:pt idx="3">
                    <c:v>1.0619805908729301</c:v>
                  </c:pt>
                  <c:pt idx="4">
                    <c:v>2.5907656848961498</c:v>
                  </c:pt>
                  <c:pt idx="5">
                    <c:v>8.2600840696554396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[14]Sheet2!$G$24:$G$29</c:f>
              <c:numCache>
                <c:formatCode>General</c:formatCode>
                <c:ptCount val="6"/>
                <c:pt idx="0">
                  <c:v>0</c:v>
                </c:pt>
                <c:pt idx="1">
                  <c:v>4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</c:numCache>
            </c:numRef>
          </c:xVal>
          <c:yVal>
            <c:numRef>
              <c:f>[14]Sheet2!$H$24:$H$29</c:f>
              <c:numCache>
                <c:formatCode>General</c:formatCode>
                <c:ptCount val="6"/>
                <c:pt idx="0">
                  <c:v>34.6290022580868</c:v>
                </c:pt>
                <c:pt idx="1">
                  <c:v>44.857275262416302</c:v>
                </c:pt>
                <c:pt idx="2">
                  <c:v>36.4744829157247</c:v>
                </c:pt>
                <c:pt idx="3">
                  <c:v>134.42301296411199</c:v>
                </c:pt>
                <c:pt idx="4">
                  <c:v>178.06931704369299</c:v>
                </c:pt>
                <c:pt idx="5">
                  <c:v>111.679857032583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632-43DA-82A7-6AD2E98361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3135360"/>
        <c:axId val="533137656"/>
      </c:scatterChart>
      <c:valAx>
        <c:axId val="533135360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BSA (g/L)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zh-CN"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3137656"/>
        <c:crosses val="autoZero"/>
        <c:crossBetween val="midCat"/>
        <c:majorUnit val="10"/>
        <c:minorUnit val="5"/>
      </c:valAx>
      <c:valAx>
        <c:axId val="5331376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Residual activity (%)</a:t>
                </a:r>
              </a:p>
            </c:rich>
          </c:tx>
          <c:layout>
            <c:manualLayout>
              <c:xMode val="edge"/>
              <c:yMode val="edge"/>
              <c:x val="1.6666666666666701E-2"/>
              <c:y val="0.2669251239428400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zh-CN"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3135360"/>
        <c:crosses val="autoZero"/>
        <c:crossBetween val="midCat"/>
        <c:majorUnit val="50"/>
      </c:valAx>
      <c:spPr>
        <a:noFill/>
        <a:ln w="15875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'[5]Sheet 1'!$K$30:$K$35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'[5]Sheet 1'!$K$30:$K$35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'[4]Sheet 1'!$I$30:$I$35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30</c:v>
                </c:pt>
                <c:pt idx="4">
                  <c:v>45</c:v>
                </c:pt>
                <c:pt idx="5">
                  <c:v>60</c:v>
                </c:pt>
              </c:numCache>
            </c:numRef>
          </c:xVal>
          <c:yVal>
            <c:numRef>
              <c:f>'[4]Sheet 1'!$J$30:$J$35</c:f>
              <c:numCache>
                <c:formatCode>General</c:formatCode>
                <c:ptCount val="6"/>
                <c:pt idx="0">
                  <c:v>100</c:v>
                </c:pt>
                <c:pt idx="1">
                  <c:v>84.742199237420607</c:v>
                </c:pt>
                <c:pt idx="2">
                  <c:v>68.093574410012195</c:v>
                </c:pt>
                <c:pt idx="3">
                  <c:v>57.175566721069401</c:v>
                </c:pt>
                <c:pt idx="4">
                  <c:v>56.902290921729801</c:v>
                </c:pt>
                <c:pt idx="5">
                  <c:v>42.474395795875999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9B4-4509-8476-28625B4869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3171936"/>
        <c:axId val="543176200"/>
      </c:scatterChart>
      <c:valAx>
        <c:axId val="5431719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pre-illumation time (min)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0" vertOverflow="ellipsis" vert="horz" wrap="square" anchor="ctr" anchorCtr="1"/>
            <a:lstStyle/>
            <a:p>
              <a:pPr defTabSz="914400">
                <a:defRPr lang="zh-CN"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3176200"/>
        <c:crosses val="autoZero"/>
        <c:crossBetween val="midCat"/>
      </c:valAx>
      <c:valAx>
        <c:axId val="543176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Residual activity (%)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0" vertOverflow="ellipsis" vert="horz" wrap="square" anchor="ctr" anchorCtr="1"/>
            <a:lstStyle/>
            <a:p>
              <a:pPr defTabSz="914400">
                <a:defRPr lang="zh-CN"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31719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4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8.xml"/><Relationship Id="rId3" Type="http://schemas.openxmlformats.org/officeDocument/2006/relationships/chart" Target="../charts/chart13.xml"/><Relationship Id="rId7" Type="http://schemas.openxmlformats.org/officeDocument/2006/relationships/chart" Target="../charts/chart17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6" Type="http://schemas.openxmlformats.org/officeDocument/2006/relationships/chart" Target="../charts/chart16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Relationship Id="rId9" Type="http://schemas.openxmlformats.org/officeDocument/2006/relationships/chart" Target="../charts/chart19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7.xml"/><Relationship Id="rId3" Type="http://schemas.openxmlformats.org/officeDocument/2006/relationships/chart" Target="../charts/chart22.xml"/><Relationship Id="rId7" Type="http://schemas.openxmlformats.org/officeDocument/2006/relationships/chart" Target="../charts/chart26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6" Type="http://schemas.openxmlformats.org/officeDocument/2006/relationships/chart" Target="../charts/chart25.xml"/><Relationship Id="rId5" Type="http://schemas.openxmlformats.org/officeDocument/2006/relationships/chart" Target="../charts/chart24.xml"/><Relationship Id="rId4" Type="http://schemas.openxmlformats.org/officeDocument/2006/relationships/chart" Target="../charts/chart2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495300</xdr:colOff>
      <xdr:row>69</xdr:row>
      <xdr:rowOff>85725</xdr:rowOff>
    </xdr:from>
    <xdr:to>
      <xdr:col>13</xdr:col>
      <xdr:colOff>133349</xdr:colOff>
      <xdr:row>87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123824</xdr:colOff>
      <xdr:row>47</xdr:row>
      <xdr:rowOff>0</xdr:rowOff>
    </xdr:from>
    <xdr:to>
      <xdr:col>13</xdr:col>
      <xdr:colOff>581025</xdr:colOff>
      <xdr:row>63</xdr:row>
      <xdr:rowOff>42862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485775</xdr:colOff>
      <xdr:row>24</xdr:row>
      <xdr:rowOff>57150</xdr:rowOff>
    </xdr:from>
    <xdr:to>
      <xdr:col>13</xdr:col>
      <xdr:colOff>333375</xdr:colOff>
      <xdr:row>40</xdr:row>
      <xdr:rowOff>142875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114301</xdr:colOff>
      <xdr:row>4</xdr:row>
      <xdr:rowOff>19050</xdr:rowOff>
    </xdr:from>
    <xdr:to>
      <xdr:col>23</xdr:col>
      <xdr:colOff>361951</xdr:colOff>
      <xdr:row>19</xdr:row>
      <xdr:rowOff>66675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340995</xdr:colOff>
      <xdr:row>98</xdr:row>
      <xdr:rowOff>139700</xdr:rowOff>
    </xdr:from>
    <xdr:to>
      <xdr:col>7</xdr:col>
      <xdr:colOff>48260</xdr:colOff>
      <xdr:row>111</xdr:row>
      <xdr:rowOff>165100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109892</xdr:colOff>
      <xdr:row>98</xdr:row>
      <xdr:rowOff>83596</xdr:rowOff>
    </xdr:from>
    <xdr:to>
      <xdr:col>13</xdr:col>
      <xdr:colOff>351192</xdr:colOff>
      <xdr:row>111</xdr:row>
      <xdr:rowOff>121696</xdr:rowOff>
    </xdr:to>
    <xdr:graphicFrame macro="">
      <xdr:nvGraphicFramePr>
        <xdr:cNvPr id="5" name="图表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280621</xdr:colOff>
      <xdr:row>27</xdr:row>
      <xdr:rowOff>176578</xdr:rowOff>
    </xdr:from>
    <xdr:to>
      <xdr:col>17</xdr:col>
      <xdr:colOff>239590</xdr:colOff>
      <xdr:row>50</xdr:row>
      <xdr:rowOff>15387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342900</xdr:colOff>
      <xdr:row>87</xdr:row>
      <xdr:rowOff>47625</xdr:rowOff>
    </xdr:from>
    <xdr:to>
      <xdr:col>12</xdr:col>
      <xdr:colOff>0</xdr:colOff>
      <xdr:row>101</xdr:row>
      <xdr:rowOff>123825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648970</xdr:colOff>
      <xdr:row>116</xdr:row>
      <xdr:rowOff>57785</xdr:rowOff>
    </xdr:from>
    <xdr:to>
      <xdr:col>5</xdr:col>
      <xdr:colOff>304800</xdr:colOff>
      <xdr:row>128</xdr:row>
      <xdr:rowOff>142875</xdr:rowOff>
    </xdr:to>
    <xdr:graphicFrame macro="">
      <xdr:nvGraphicFramePr>
        <xdr:cNvPr id="8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570865</xdr:colOff>
      <xdr:row>114</xdr:row>
      <xdr:rowOff>154305</xdr:rowOff>
    </xdr:from>
    <xdr:to>
      <xdr:col>10</xdr:col>
      <xdr:colOff>33655</xdr:colOff>
      <xdr:row>127</xdr:row>
      <xdr:rowOff>149860</xdr:rowOff>
    </xdr:to>
    <xdr:graphicFrame macro="">
      <xdr:nvGraphicFramePr>
        <xdr:cNvPr id="9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454024</xdr:colOff>
      <xdr:row>174</xdr:row>
      <xdr:rowOff>100330</xdr:rowOff>
    </xdr:from>
    <xdr:to>
      <xdr:col>5</xdr:col>
      <xdr:colOff>152399</xdr:colOff>
      <xdr:row>189</xdr:row>
      <xdr:rowOff>70485</xdr:rowOff>
    </xdr:to>
    <xdr:graphicFrame macro="">
      <xdr:nvGraphicFramePr>
        <xdr:cNvPr id="10" name="图表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631190</xdr:colOff>
      <xdr:row>124</xdr:row>
      <xdr:rowOff>74543</xdr:rowOff>
    </xdr:from>
    <xdr:to>
      <xdr:col>17</xdr:col>
      <xdr:colOff>22777</xdr:colOff>
      <xdr:row>145</xdr:row>
      <xdr:rowOff>152427</xdr:rowOff>
    </xdr:to>
    <xdr:graphicFrame macro="">
      <xdr:nvGraphicFramePr>
        <xdr:cNvPr id="12" name="图表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396240</xdr:colOff>
      <xdr:row>73</xdr:row>
      <xdr:rowOff>152400</xdr:rowOff>
    </xdr:from>
    <xdr:to>
      <xdr:col>5</xdr:col>
      <xdr:colOff>737152</xdr:colOff>
      <xdr:row>87</xdr:row>
      <xdr:rowOff>114300</xdr:rowOff>
    </xdr:to>
    <xdr:graphicFrame macro="">
      <xdr:nvGraphicFramePr>
        <xdr:cNvPr id="13" name="图表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383540</xdr:colOff>
      <xdr:row>228</xdr:row>
      <xdr:rowOff>57150</xdr:rowOff>
    </xdr:from>
    <xdr:to>
      <xdr:col>8</xdr:col>
      <xdr:colOff>631190</xdr:colOff>
      <xdr:row>243</xdr:row>
      <xdr:rowOff>95250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840740</xdr:colOff>
      <xdr:row>74</xdr:row>
      <xdr:rowOff>37465</xdr:rowOff>
    </xdr:from>
    <xdr:to>
      <xdr:col>10</xdr:col>
      <xdr:colOff>172085</xdr:colOff>
      <xdr:row>86</xdr:row>
      <xdr:rowOff>12700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838200</xdr:colOff>
      <xdr:row>5</xdr:row>
      <xdr:rowOff>95250</xdr:rowOff>
    </xdr:from>
    <xdr:to>
      <xdr:col>9</xdr:col>
      <xdr:colOff>314325</xdr:colOff>
      <xdr:row>19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476250</xdr:colOff>
      <xdr:row>25</xdr:row>
      <xdr:rowOff>0</xdr:rowOff>
    </xdr:from>
    <xdr:to>
      <xdr:col>10</xdr:col>
      <xdr:colOff>76200</xdr:colOff>
      <xdr:row>38</xdr:row>
      <xdr:rowOff>133350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67670</xdr:colOff>
      <xdr:row>96</xdr:row>
      <xdr:rowOff>156265</xdr:rowOff>
    </xdr:from>
    <xdr:to>
      <xdr:col>5</xdr:col>
      <xdr:colOff>389283</xdr:colOff>
      <xdr:row>109</xdr:row>
      <xdr:rowOff>181665</xdr:rowOff>
    </xdr:to>
    <xdr:graphicFrame macro="">
      <xdr:nvGraphicFramePr>
        <xdr:cNvPr id="14" name="图表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109892</xdr:colOff>
      <xdr:row>97</xdr:row>
      <xdr:rowOff>83596</xdr:rowOff>
    </xdr:from>
    <xdr:to>
      <xdr:col>11</xdr:col>
      <xdr:colOff>351192</xdr:colOff>
      <xdr:row>109</xdr:row>
      <xdr:rowOff>74543</xdr:rowOff>
    </xdr:to>
    <xdr:graphicFrame macro="">
      <xdr:nvGraphicFramePr>
        <xdr:cNvPr id="15" name="图表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269502</xdr:colOff>
      <xdr:row>32</xdr:row>
      <xdr:rowOff>112955</xdr:rowOff>
    </xdr:from>
    <xdr:to>
      <xdr:col>15</xdr:col>
      <xdr:colOff>220607</xdr:colOff>
      <xdr:row>46</xdr:row>
      <xdr:rowOff>112320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339725</xdr:colOff>
      <xdr:row>12</xdr:row>
      <xdr:rowOff>45085</xdr:rowOff>
    </xdr:from>
    <xdr:to>
      <xdr:col>3</xdr:col>
      <xdr:colOff>741045</xdr:colOff>
      <xdr:row>28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452755</xdr:colOff>
      <xdr:row>51</xdr:row>
      <xdr:rowOff>47625</xdr:rowOff>
    </xdr:from>
    <xdr:to>
      <xdr:col>14</xdr:col>
      <xdr:colOff>99889</xdr:colOff>
      <xdr:row>69</xdr:row>
      <xdr:rowOff>90526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34004</xdr:colOff>
      <xdr:row>86</xdr:row>
      <xdr:rowOff>138876</xdr:rowOff>
    </xdr:from>
    <xdr:to>
      <xdr:col>3</xdr:col>
      <xdr:colOff>1491155</xdr:colOff>
      <xdr:row>100</xdr:row>
      <xdr:rowOff>85397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216776</xdr:colOff>
      <xdr:row>109</xdr:row>
      <xdr:rowOff>72259</xdr:rowOff>
    </xdr:from>
    <xdr:to>
      <xdr:col>3</xdr:col>
      <xdr:colOff>1688223</xdr:colOff>
      <xdr:row>123</xdr:row>
      <xdr:rowOff>11823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551793</xdr:colOff>
      <xdr:row>140</xdr:row>
      <xdr:rowOff>152400</xdr:rowOff>
    </xdr:from>
    <xdr:to>
      <xdr:col>3</xdr:col>
      <xdr:colOff>1694793</xdr:colOff>
      <xdr:row>153</xdr:row>
      <xdr:rowOff>144517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1010480</xdr:colOff>
      <xdr:row>164</xdr:row>
      <xdr:rowOff>160683</xdr:rowOff>
    </xdr:from>
    <xdr:to>
      <xdr:col>3</xdr:col>
      <xdr:colOff>1109871</xdr:colOff>
      <xdr:row>179</xdr:row>
      <xdr:rowOff>46383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66261</xdr:colOff>
      <xdr:row>189</xdr:row>
      <xdr:rowOff>74542</xdr:rowOff>
    </xdr:from>
    <xdr:to>
      <xdr:col>3</xdr:col>
      <xdr:colOff>919370</xdr:colOff>
      <xdr:row>202</xdr:row>
      <xdr:rowOff>38099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ttps:\tud365-my.sharepoint.com\open%20data\lab%20journal\2020\2020.07\2020.7.6%20to%202020.7.11\2020.7.6%20whole%20cell%20reaction%20and%20incubation%20with%20substrate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open%20data\lab%20journal\2020\2020.02\2020-2-24%20to%202020-2-28\2020-02-26%20incubation%20at%20various%20temperature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microsoft.com/office/2006/relationships/xlExternalLinkPath/xlPathMissing" Target="6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pen%20data\lab%20journal\2020\2020.06\2020-6-2%20to%202020-6-5\2020-06-03%20incubation%2030C%20with%20blue%20light%20and%20dark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ttps:\tud365-my.sharepoint.com\open%20data\lab%20journal\2020\2020.03\2020-3-2%20to%202020-3-6\2020-02-26%20incubation%20at%20various%20temperatur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ttps:\tud365-my.sharepoint.com\Users\Lenovo\Desktop\2020-11-02%20half-life%20of%20purified%20and%20CFE%200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ud365-my.sharepoint.com/Users/Lenovo/Desktop/2020-11-02%20half-life%20of%20purified%20and%20CFE%200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enovo\Desktop\2020.12.17%20different%20concentration%20of%20octanoic%20acid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enovo\Desktop\2021.1.14%20pre-illumination%20before%20reaction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4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Sheet1"/>
    </sheetNames>
    <sheetDataSet>
      <sheetData sheetId="0">
        <row r="47">
          <cell r="X47">
            <v>0</v>
          </cell>
          <cell r="Y47">
            <v>91.053660434330695</v>
          </cell>
        </row>
        <row r="48">
          <cell r="X48">
            <v>13</v>
          </cell>
          <cell r="Y48">
            <v>80.825114387534001</v>
          </cell>
        </row>
        <row r="49">
          <cell r="X49">
            <v>26</v>
          </cell>
          <cell r="Y49">
            <v>70.982891602997299</v>
          </cell>
        </row>
        <row r="50">
          <cell r="X50">
            <v>50</v>
          </cell>
          <cell r="Y50">
            <v>76.503370139215605</v>
          </cell>
        </row>
      </sheetData>
      <sheetData sheetId="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cubation at various temperatu"/>
      <sheetName val="calibration 0303"/>
      <sheetName val="Sheet1"/>
    </sheetNames>
    <sheetDataSet>
      <sheetData sheetId="0">
        <row r="29">
          <cell r="K29">
            <v>30</v>
          </cell>
        </row>
      </sheetData>
      <sheetData sheetId="1" refreshError="1"/>
      <sheetData sheetId="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Sheet1"/>
      <sheetName val="data"/>
      <sheetName val="incubation at various temperatu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cubation at various temperatu"/>
      <sheetName val="calibration 0303"/>
      <sheetName val="final"/>
    </sheetNames>
    <sheetDataSet>
      <sheetData sheetId="0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 1"/>
      <sheetName val="calibration"/>
      <sheetName val="Sheet1"/>
      <sheetName val="data"/>
      <sheetName val="incubation at various temperatu"/>
    </sheetNames>
    <sheetDataSet>
      <sheetData sheetId="0" refreshError="1">
        <row r="30">
          <cell r="I30">
            <v>0</v>
          </cell>
          <cell r="J30">
            <v>100</v>
          </cell>
        </row>
        <row r="31">
          <cell r="I31">
            <v>5</v>
          </cell>
          <cell r="J31">
            <v>84.742199237420607</v>
          </cell>
        </row>
        <row r="32">
          <cell r="I32">
            <v>15</v>
          </cell>
          <cell r="J32">
            <v>68.093574410012195</v>
          </cell>
        </row>
        <row r="33">
          <cell r="I33">
            <v>30</v>
          </cell>
          <cell r="J33">
            <v>57.175566721069401</v>
          </cell>
        </row>
        <row r="34">
          <cell r="I34">
            <v>45</v>
          </cell>
          <cell r="J34">
            <v>56.902290921729801</v>
          </cell>
        </row>
        <row r="35">
          <cell r="I35">
            <v>60</v>
          </cell>
          <cell r="J35">
            <v>42.474395795875999</v>
          </cell>
        </row>
        <row r="75">
          <cell r="J75">
            <v>0</v>
          </cell>
          <cell r="K75">
            <v>100</v>
          </cell>
          <cell r="O75">
            <v>0</v>
          </cell>
        </row>
        <row r="76">
          <cell r="J76">
            <v>6</v>
          </cell>
          <cell r="K76">
            <v>77.388433039916606</v>
          </cell>
          <cell r="O76">
            <v>-0.25633286048899201</v>
          </cell>
        </row>
        <row r="77">
          <cell r="J77">
            <v>24</v>
          </cell>
          <cell r="K77">
            <v>46.499161860475802</v>
          </cell>
          <cell r="O77">
            <v>-0.76573589806312203</v>
          </cell>
        </row>
        <row r="78">
          <cell r="J78">
            <v>30</v>
          </cell>
          <cell r="K78">
            <v>30.826066937439698</v>
          </cell>
          <cell r="O78">
            <v>-1.17680952480548</v>
          </cell>
        </row>
        <row r="79">
          <cell r="J79">
            <v>48</v>
          </cell>
          <cell r="K79">
            <v>17.7498012911018</v>
          </cell>
          <cell r="O79">
            <v>-1.72879586499683</v>
          </cell>
        </row>
      </sheetData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 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data"/>
    </sheetNames>
    <sheetDataSet>
      <sheetData sheetId="0"/>
      <sheetData sheetId="1"/>
      <sheetData sheetId="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 1"/>
      <sheetName val="2021.1.6 data"/>
      <sheetName val="data"/>
    </sheetNames>
    <sheetDataSet>
      <sheetData sheetId="0"/>
      <sheetData sheetId="1"/>
      <sheetData sheetId="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cubation at various temperatu"/>
      <sheetName val="Sheet1"/>
    </sheetNames>
    <sheetDataSet>
      <sheetData sheetId="0" refreshError="1"/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cubation at various temperatu"/>
      <sheetName val="Sheet1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P97"/>
  <sheetViews>
    <sheetView topLeftCell="A91" zoomScale="85" zoomScaleNormal="85" workbookViewId="0">
      <selection activeCell="D59" sqref="D59"/>
    </sheetView>
  </sheetViews>
  <sheetFormatPr defaultColWidth="9" defaultRowHeight="15"/>
  <sheetData>
    <row r="3" spans="4:16">
      <c r="D3" s="1" t="s">
        <v>0</v>
      </c>
    </row>
    <row r="5" spans="4:16">
      <c r="D5" s="30" t="s">
        <v>1</v>
      </c>
      <c r="E5" s="30"/>
      <c r="F5" s="30"/>
      <c r="I5" s="30" t="s">
        <v>2</v>
      </c>
      <c r="J5" s="30"/>
      <c r="K5" s="30"/>
      <c r="N5" s="30" t="s">
        <v>3</v>
      </c>
      <c r="O5" s="30"/>
      <c r="P5" s="30"/>
    </row>
    <row r="7" spans="4:16">
      <c r="D7" t="s">
        <v>4</v>
      </c>
      <c r="E7" t="s">
        <v>5</v>
      </c>
      <c r="F7" t="s">
        <v>6</v>
      </c>
      <c r="I7" s="26" t="s">
        <v>7</v>
      </c>
      <c r="J7" s="26" t="s">
        <v>8</v>
      </c>
      <c r="K7" s="26" t="s">
        <v>6</v>
      </c>
      <c r="N7" t="s">
        <v>4</v>
      </c>
      <c r="O7" t="s">
        <v>9</v>
      </c>
      <c r="P7" t="s">
        <v>6</v>
      </c>
    </row>
    <row r="8" spans="4:16">
      <c r="D8">
        <v>0</v>
      </c>
      <c r="E8">
        <v>100</v>
      </c>
      <c r="F8">
        <v>30.066572000437802</v>
      </c>
      <c r="I8" s="26">
        <v>0</v>
      </c>
      <c r="J8" s="26">
        <v>100</v>
      </c>
      <c r="K8" s="26">
        <v>2.2239753939336602</v>
      </c>
      <c r="N8">
        <v>0</v>
      </c>
      <c r="O8">
        <v>100</v>
      </c>
      <c r="P8">
        <v>7.82998002604847</v>
      </c>
    </row>
    <row r="9" spans="4:16">
      <c r="D9" s="3">
        <v>0.5</v>
      </c>
      <c r="E9">
        <v>113.670428297154</v>
      </c>
      <c r="F9">
        <v>4.3106249444738998</v>
      </c>
      <c r="I9" s="26">
        <v>0.5</v>
      </c>
      <c r="J9" s="26">
        <v>63.842005998961</v>
      </c>
      <c r="K9" s="26">
        <v>1.1322194839034401</v>
      </c>
      <c r="N9">
        <v>0.25</v>
      </c>
      <c r="O9">
        <v>28.983910431931999</v>
      </c>
      <c r="P9">
        <v>0.81160527828628604</v>
      </c>
    </row>
    <row r="10" spans="4:16">
      <c r="D10" s="3">
        <v>1</v>
      </c>
      <c r="E10">
        <v>120.41410129405899</v>
      </c>
      <c r="F10">
        <v>5.6570530462549602</v>
      </c>
      <c r="I10" s="26">
        <v>1</v>
      </c>
      <c r="J10" s="26">
        <v>47.671793066597999</v>
      </c>
      <c r="K10" s="26">
        <v>0.31547010977178103</v>
      </c>
      <c r="N10">
        <v>0.5</v>
      </c>
      <c r="O10">
        <v>26.575185562032001</v>
      </c>
      <c r="P10">
        <v>1.2814844708825699</v>
      </c>
    </row>
    <row r="11" spans="4:16">
      <c r="D11" s="3">
        <v>4</v>
      </c>
      <c r="E11">
        <v>128.54114602596999</v>
      </c>
      <c r="F11">
        <v>3.7478240394358</v>
      </c>
      <c r="I11" s="26">
        <v>2</v>
      </c>
      <c r="J11" s="26">
        <v>44.738409339125397</v>
      </c>
      <c r="K11" s="26">
        <v>0.77310305547910396</v>
      </c>
      <c r="N11">
        <v>1</v>
      </c>
      <c r="O11">
        <v>18.497277452694199</v>
      </c>
      <c r="P11">
        <v>0.31342240816307398</v>
      </c>
    </row>
    <row r="12" spans="4:16">
      <c r="D12" s="3">
        <v>6</v>
      </c>
      <c r="E12">
        <v>126.52556839288999</v>
      </c>
      <c r="F12">
        <v>8.5578839783006</v>
      </c>
      <c r="I12" s="26">
        <v>4</v>
      </c>
      <c r="J12" s="26">
        <v>53.116082218092203</v>
      </c>
      <c r="K12" s="26">
        <v>1.8836857971755001</v>
      </c>
      <c r="N12">
        <v>2</v>
      </c>
      <c r="O12">
        <v>15.9304826021468</v>
      </c>
      <c r="P12">
        <v>0.35923589319294003</v>
      </c>
    </row>
    <row r="13" spans="4:16">
      <c r="D13" s="3">
        <v>22</v>
      </c>
      <c r="E13">
        <v>91.459596350283306</v>
      </c>
      <c r="F13">
        <v>1.0670581114726001</v>
      </c>
      <c r="I13" s="26">
        <v>6</v>
      </c>
      <c r="J13">
        <v>25.603900894633195</v>
      </c>
      <c r="K13">
        <v>0.45715301442053358</v>
      </c>
      <c r="N13">
        <v>4</v>
      </c>
      <c r="O13">
        <v>13.7913587712371</v>
      </c>
      <c r="P13">
        <v>1.18143857527436E-2</v>
      </c>
    </row>
    <row r="14" spans="4:16">
      <c r="N14">
        <v>6</v>
      </c>
      <c r="O14">
        <v>13.6622692377875</v>
      </c>
      <c r="P14">
        <v>0.10012223725804199</v>
      </c>
    </row>
    <row r="23" spans="4:6">
      <c r="D23" s="1" t="s">
        <v>10</v>
      </c>
    </row>
    <row r="25" spans="4:6">
      <c r="D25" t="s">
        <v>11</v>
      </c>
      <c r="E25" t="s">
        <v>9</v>
      </c>
      <c r="F25" t="s">
        <v>6</v>
      </c>
    </row>
    <row r="26" spans="4:6">
      <c r="D26" s="3">
        <v>30</v>
      </c>
      <c r="E26">
        <v>100</v>
      </c>
      <c r="F26">
        <v>6.2546036632968098</v>
      </c>
    </row>
    <row r="27" spans="4:6">
      <c r="D27" s="3">
        <v>40</v>
      </c>
      <c r="E27">
        <v>96.2572079343159</v>
      </c>
      <c r="F27">
        <v>16.207258659398999</v>
      </c>
    </row>
    <row r="28" spans="4:6">
      <c r="D28" s="3">
        <v>45</v>
      </c>
      <c r="E28">
        <v>73.669375943208195</v>
      </c>
      <c r="F28">
        <v>3.8881824920382599</v>
      </c>
    </row>
    <row r="29" spans="4:6">
      <c r="D29" s="3">
        <v>50</v>
      </c>
      <c r="E29">
        <v>23.2077164786451</v>
      </c>
      <c r="F29">
        <v>0.64986072998240596</v>
      </c>
    </row>
    <row r="30" spans="4:6">
      <c r="D30" s="3">
        <v>55</v>
      </c>
      <c r="E30">
        <v>11.2348539671108</v>
      </c>
      <c r="F30">
        <v>0.13944043161837399</v>
      </c>
    </row>
    <row r="31" spans="4:6">
      <c r="D31" s="3">
        <v>60</v>
      </c>
      <c r="E31">
        <v>10.719746780014599</v>
      </c>
      <c r="F31">
        <v>0.115267032475456</v>
      </c>
    </row>
    <row r="46" spans="4:7">
      <c r="D46" s="1" t="s">
        <v>12</v>
      </c>
    </row>
    <row r="47" spans="4:7">
      <c r="E47" s="2"/>
      <c r="F47" s="2"/>
      <c r="G47" s="2"/>
    </row>
    <row r="48" spans="4:7">
      <c r="E48" t="s">
        <v>13</v>
      </c>
      <c r="F48" t="s">
        <v>14</v>
      </c>
    </row>
    <row r="49" spans="4:6">
      <c r="D49" t="s">
        <v>15</v>
      </c>
      <c r="E49">
        <v>91.459596350283306</v>
      </c>
      <c r="F49">
        <v>1.0670581114726001</v>
      </c>
    </row>
    <row r="50" spans="4:6">
      <c r="D50" t="s">
        <v>16</v>
      </c>
      <c r="E50">
        <v>80.474159113338999</v>
      </c>
      <c r="F50">
        <v>4.6650423051605303</v>
      </c>
    </row>
    <row r="51" spans="4:6">
      <c r="D51" t="s">
        <v>17</v>
      </c>
      <c r="E51">
        <v>90.733688426249401</v>
      </c>
      <c r="F51">
        <v>2.90547805681947</v>
      </c>
    </row>
    <row r="68" spans="4:16">
      <c r="D68" s="1" t="s">
        <v>18</v>
      </c>
    </row>
    <row r="70" spans="4:16">
      <c r="D70" t="s">
        <v>19</v>
      </c>
      <c r="E70" s="26" t="s">
        <v>20</v>
      </c>
      <c r="F70" t="s">
        <v>21</v>
      </c>
    </row>
    <row r="71" spans="4:16">
      <c r="D71">
        <v>0</v>
      </c>
      <c r="E71" s="3">
        <v>91.053660434330695</v>
      </c>
      <c r="F71" s="3">
        <v>1.39715644401494</v>
      </c>
      <c r="P71" t="s">
        <v>22</v>
      </c>
    </row>
    <row r="72" spans="4:16">
      <c r="D72">
        <v>13</v>
      </c>
      <c r="E72" s="3">
        <v>80.825114387534001</v>
      </c>
      <c r="F72" s="3">
        <v>1.2675171522998101</v>
      </c>
    </row>
    <row r="73" spans="4:16">
      <c r="D73">
        <v>26</v>
      </c>
      <c r="E73" s="3">
        <v>70.982891602997299</v>
      </c>
      <c r="F73" s="3">
        <v>1.67014918644026</v>
      </c>
    </row>
    <row r="74" spans="4:16">
      <c r="D74">
        <v>50</v>
      </c>
      <c r="E74" s="3">
        <v>76.503370139215605</v>
      </c>
      <c r="F74" s="3">
        <v>1.3737208832013601</v>
      </c>
    </row>
    <row r="91" spans="4:12">
      <c r="D91" s="1" t="s">
        <v>153</v>
      </c>
    </row>
    <row r="92" spans="4:12">
      <c r="D92" s="8" t="s">
        <v>24</v>
      </c>
      <c r="E92" s="8" t="s">
        <v>25</v>
      </c>
      <c r="F92" s="8" t="s">
        <v>26</v>
      </c>
      <c r="G92" s="8"/>
      <c r="H92" s="8"/>
      <c r="I92" s="8" t="s">
        <v>27</v>
      </c>
      <c r="J92" s="8"/>
      <c r="K92" s="8"/>
      <c r="L92" s="8"/>
    </row>
    <row r="93" spans="4:12">
      <c r="D93" s="8">
        <v>0</v>
      </c>
      <c r="E93" s="8">
        <v>100</v>
      </c>
      <c r="F93" s="8"/>
      <c r="G93" s="8"/>
      <c r="H93" s="8"/>
      <c r="I93" s="8">
        <f t="shared" ref="I93:I97" si="0">LN(E93/100)</f>
        <v>0</v>
      </c>
      <c r="J93" s="8"/>
      <c r="K93" s="8"/>
      <c r="L93" s="8"/>
    </row>
    <row r="94" spans="4:12">
      <c r="D94" s="8">
        <v>6</v>
      </c>
      <c r="E94" s="8">
        <v>77.388433039916606</v>
      </c>
      <c r="F94" s="8">
        <v>2.0396451079743199</v>
      </c>
      <c r="G94" s="8"/>
      <c r="H94" s="8"/>
      <c r="I94" s="8">
        <f t="shared" si="0"/>
        <v>-0.25633286048899256</v>
      </c>
      <c r="J94" s="8"/>
      <c r="K94" s="8" t="s">
        <v>28</v>
      </c>
      <c r="L94" s="8" t="s">
        <v>29</v>
      </c>
    </row>
    <row r="95" spans="4:12">
      <c r="D95" s="8">
        <v>24</v>
      </c>
      <c r="E95" s="8">
        <v>46.499161860475802</v>
      </c>
      <c r="F95" s="8">
        <v>2.9107587326484801</v>
      </c>
      <c r="G95" s="8"/>
      <c r="H95" s="8"/>
      <c r="I95" s="8">
        <f t="shared" si="0"/>
        <v>-0.76573589806312081</v>
      </c>
      <c r="J95" s="8"/>
      <c r="K95" s="8">
        <v>3.5999999999999997E-2</v>
      </c>
      <c r="L95" s="8">
        <f>LN(2)/K95</f>
        <v>19.254088348887372</v>
      </c>
    </row>
    <row r="96" spans="4:12">
      <c r="D96" s="8">
        <v>30</v>
      </c>
      <c r="E96" s="8">
        <v>30.826066937439698</v>
      </c>
      <c r="F96" s="8">
        <v>2.7719896748810502</v>
      </c>
      <c r="G96" s="8"/>
      <c r="H96" s="8"/>
      <c r="I96" s="8">
        <f t="shared" si="0"/>
        <v>-1.1768095248054753</v>
      </c>
      <c r="J96" s="8"/>
      <c r="K96" s="8"/>
      <c r="L96" s="8"/>
    </row>
    <row r="97" spans="4:12">
      <c r="D97" s="8">
        <v>48</v>
      </c>
      <c r="E97" s="8">
        <v>17.7498012911018</v>
      </c>
      <c r="F97" s="8">
        <v>0.272770842287761</v>
      </c>
      <c r="G97" s="8"/>
      <c r="H97" s="8"/>
      <c r="I97" s="8">
        <f t="shared" si="0"/>
        <v>-1.7287958649968338</v>
      </c>
      <c r="J97" s="8"/>
      <c r="K97" s="8"/>
      <c r="L97" s="8"/>
    </row>
  </sheetData>
  <mergeCells count="3">
    <mergeCell ref="D5:F5"/>
    <mergeCell ref="I5:K5"/>
    <mergeCell ref="N5:P5"/>
  </mergeCells>
  <pageMargins left="0.69930555555555596" right="0.69930555555555596" top="0.75" bottom="0.75" header="0.3" footer="0.3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L114"/>
  <sheetViews>
    <sheetView topLeftCell="A58" zoomScale="85" zoomScaleNormal="85" workbookViewId="0">
      <selection activeCell="K22" sqref="K22"/>
    </sheetView>
  </sheetViews>
  <sheetFormatPr defaultColWidth="9" defaultRowHeight="15"/>
  <cols>
    <col min="4" max="4" width="28.85546875" customWidth="1"/>
    <col min="9" max="9" width="13.85546875"/>
  </cols>
  <sheetData>
    <row r="5" spans="4:10">
      <c r="D5" s="1" t="s">
        <v>30</v>
      </c>
    </row>
    <row r="7" spans="4:10">
      <c r="E7" s="3" t="s">
        <v>25</v>
      </c>
      <c r="F7" s="3" t="s">
        <v>26</v>
      </c>
      <c r="J7" t="s">
        <v>31</v>
      </c>
    </row>
    <row r="8" spans="4:10">
      <c r="D8" t="s">
        <v>15</v>
      </c>
      <c r="E8" s="4">
        <v>97.069532689699301</v>
      </c>
      <c r="F8" s="4">
        <v>2.7446344550375898</v>
      </c>
      <c r="J8">
        <v>0</v>
      </c>
    </row>
    <row r="9" spans="4:10">
      <c r="D9" t="s">
        <v>32</v>
      </c>
      <c r="E9">
        <v>81.053870678995196</v>
      </c>
      <c r="F9">
        <v>3.3620923873718799E-3</v>
      </c>
      <c r="J9" s="5" t="s">
        <v>33</v>
      </c>
    </row>
    <row r="10" spans="4:10">
      <c r="D10" t="s">
        <v>34</v>
      </c>
      <c r="E10">
        <v>40.170442513953901</v>
      </c>
      <c r="F10">
        <v>3.6017633735528701E-2</v>
      </c>
      <c r="J10">
        <v>1.24</v>
      </c>
    </row>
    <row r="11" spans="4:10">
      <c r="D11" t="s">
        <v>35</v>
      </c>
      <c r="E11" s="4">
        <v>34.6290022580868</v>
      </c>
      <c r="F11" s="4">
        <v>0.56401161970236002</v>
      </c>
      <c r="J11">
        <v>14.507999999999999</v>
      </c>
    </row>
    <row r="12" spans="4:10">
      <c r="D12" t="s">
        <v>36</v>
      </c>
      <c r="E12">
        <v>36.328986088486502</v>
      </c>
      <c r="F12">
        <v>0.115093433310547</v>
      </c>
      <c r="J12">
        <v>12.89</v>
      </c>
    </row>
    <row r="27" spans="4:7">
      <c r="D27" s="1" t="s">
        <v>37</v>
      </c>
    </row>
    <row r="29" spans="4:7">
      <c r="F29" t="s">
        <v>25</v>
      </c>
      <c r="G29" t="s">
        <v>26</v>
      </c>
    </row>
    <row r="30" spans="4:7">
      <c r="D30" t="s">
        <v>38</v>
      </c>
      <c r="E30" t="s">
        <v>39</v>
      </c>
      <c r="F30" s="4">
        <v>34.6290022580868</v>
      </c>
      <c r="G30" s="4">
        <v>0.56401161970236002</v>
      </c>
    </row>
    <row r="31" spans="4:7">
      <c r="D31" t="s">
        <v>40</v>
      </c>
      <c r="E31" t="s">
        <v>41</v>
      </c>
      <c r="F31">
        <v>262.06731022440499</v>
      </c>
      <c r="G31">
        <v>2.4987824177759599</v>
      </c>
    </row>
    <row r="32" spans="4:7">
      <c r="D32" t="s">
        <v>42</v>
      </c>
      <c r="E32" t="s">
        <v>43</v>
      </c>
      <c r="F32">
        <v>37.476466618340098</v>
      </c>
      <c r="G32">
        <v>0.36889543991727802</v>
      </c>
    </row>
    <row r="33" spans="4:7">
      <c r="D33" t="s">
        <v>44</v>
      </c>
      <c r="E33" t="s">
        <v>41</v>
      </c>
      <c r="F33">
        <v>0</v>
      </c>
      <c r="G33">
        <v>0</v>
      </c>
    </row>
    <row r="34" spans="4:7">
      <c r="D34" t="s">
        <v>45</v>
      </c>
      <c r="E34" t="s">
        <v>43</v>
      </c>
      <c r="F34">
        <v>0</v>
      </c>
      <c r="G34">
        <v>0</v>
      </c>
    </row>
    <row r="55" spans="4:7">
      <c r="D55" s="1" t="s">
        <v>46</v>
      </c>
    </row>
    <row r="57" spans="4:7">
      <c r="D57" t="s">
        <v>47</v>
      </c>
      <c r="E57" t="s">
        <v>25</v>
      </c>
      <c r="F57" t="s">
        <v>26</v>
      </c>
    </row>
    <row r="58" spans="4:7">
      <c r="D58" t="s">
        <v>38</v>
      </c>
      <c r="E58" s="4">
        <v>34.6290022580868</v>
      </c>
      <c r="F58" s="4">
        <v>0.56401161970236002</v>
      </c>
      <c r="G58" t="s">
        <v>48</v>
      </c>
    </row>
    <row r="59" spans="4:7">
      <c r="D59" t="s">
        <v>49</v>
      </c>
      <c r="E59">
        <v>111.679857032583</v>
      </c>
      <c r="F59">
        <v>8.2600840696554396</v>
      </c>
    </row>
    <row r="60" spans="4:7">
      <c r="D60" t="s">
        <v>50</v>
      </c>
      <c r="E60">
        <v>44.857275262416302</v>
      </c>
      <c r="F60">
        <v>0.204414720475702</v>
      </c>
    </row>
    <row r="61" spans="4:7">
      <c r="D61" t="s">
        <v>51</v>
      </c>
      <c r="E61">
        <v>39.847475735111701</v>
      </c>
      <c r="F61">
        <v>9.9069527264094806E-2</v>
      </c>
    </row>
    <row r="62" spans="4:7">
      <c r="D62" t="s">
        <v>52</v>
      </c>
      <c r="E62">
        <v>41.737439131246198</v>
      </c>
      <c r="F62">
        <v>1.0749334951984</v>
      </c>
    </row>
    <row r="63" spans="4:7">
      <c r="D63" t="s">
        <v>53</v>
      </c>
      <c r="E63">
        <v>39.682358380279503</v>
      </c>
      <c r="F63">
        <v>0.132286487175899</v>
      </c>
    </row>
    <row r="74" spans="4:6">
      <c r="D74" s="1" t="s">
        <v>54</v>
      </c>
    </row>
    <row r="75" spans="4:6">
      <c r="E75" t="s">
        <v>25</v>
      </c>
      <c r="F75" t="s">
        <v>26</v>
      </c>
    </row>
    <row r="76" spans="4:6">
      <c r="D76" t="s">
        <v>55</v>
      </c>
      <c r="E76">
        <v>237.45933084608799</v>
      </c>
      <c r="F76">
        <v>3.26411737192204</v>
      </c>
    </row>
    <row r="85" spans="4:12">
      <c r="D85" s="1" t="s">
        <v>56</v>
      </c>
    </row>
    <row r="86" spans="4:12">
      <c r="D86" s="8" t="s">
        <v>57</v>
      </c>
      <c r="E86" s="8" t="s">
        <v>25</v>
      </c>
      <c r="F86" s="8" t="s">
        <v>26</v>
      </c>
      <c r="G86" s="8"/>
      <c r="H86" s="8"/>
      <c r="I86" s="8"/>
      <c r="J86" s="8"/>
      <c r="K86" s="8"/>
      <c r="L86" s="8"/>
    </row>
    <row r="87" spans="4:12">
      <c r="D87" s="8">
        <v>0</v>
      </c>
      <c r="E87" s="25">
        <v>34.6290022580868</v>
      </c>
      <c r="F87" s="25">
        <v>0.56401161970236002</v>
      </c>
      <c r="G87" s="8" t="s">
        <v>48</v>
      </c>
      <c r="H87" s="8"/>
      <c r="I87" s="8"/>
      <c r="J87" s="8"/>
      <c r="K87" s="8"/>
      <c r="L87" s="8"/>
    </row>
    <row r="88" spans="4:12">
      <c r="D88" s="8">
        <v>4</v>
      </c>
      <c r="E88" s="8">
        <v>44.857275262416302</v>
      </c>
      <c r="F88" s="8">
        <v>0.204414720475702</v>
      </c>
      <c r="G88" s="8"/>
      <c r="H88" s="8"/>
      <c r="I88" s="8"/>
      <c r="J88" s="8"/>
      <c r="K88" s="8"/>
      <c r="L88" s="8"/>
    </row>
    <row r="89" spans="4:12">
      <c r="D89" s="8">
        <v>10</v>
      </c>
      <c r="E89" s="8">
        <v>36.4744829157247</v>
      </c>
      <c r="F89" s="8">
        <v>0.15733311638127601</v>
      </c>
      <c r="G89" s="8"/>
      <c r="H89" s="8"/>
      <c r="I89" s="8"/>
      <c r="J89" s="8"/>
      <c r="K89" s="8"/>
      <c r="L89" s="8"/>
    </row>
    <row r="90" spans="4:12">
      <c r="D90" s="8">
        <v>20</v>
      </c>
      <c r="E90" s="8">
        <v>134.42301296411199</v>
      </c>
      <c r="F90" s="8">
        <v>1.0619805908729301</v>
      </c>
      <c r="G90" s="8"/>
      <c r="H90" s="8"/>
      <c r="I90" s="8"/>
      <c r="J90" s="8"/>
      <c r="K90" s="8"/>
      <c r="L90" s="8"/>
    </row>
    <row r="91" spans="4:12">
      <c r="D91" s="8">
        <v>30</v>
      </c>
      <c r="E91" s="8">
        <v>178.06931704369299</v>
      </c>
      <c r="F91" s="8">
        <v>2.5907656848961498</v>
      </c>
      <c r="G91" s="8"/>
      <c r="H91" s="8"/>
      <c r="I91" s="8"/>
      <c r="J91" s="8"/>
      <c r="K91" s="8"/>
      <c r="L91" s="8"/>
    </row>
    <row r="92" spans="4:12">
      <c r="D92" s="8">
        <v>40</v>
      </c>
      <c r="E92" s="8">
        <v>111.679857032583</v>
      </c>
      <c r="F92" s="8">
        <v>8.2600840696554396</v>
      </c>
      <c r="G92" s="8"/>
      <c r="H92" s="8"/>
      <c r="I92" s="8"/>
      <c r="J92" s="8"/>
      <c r="K92" s="8"/>
      <c r="L92" s="8"/>
    </row>
    <row r="93" spans="4:12">
      <c r="D93" s="8"/>
      <c r="E93" s="8"/>
      <c r="F93" s="8"/>
      <c r="G93" s="8"/>
      <c r="H93" s="8"/>
      <c r="I93" s="8"/>
      <c r="J93" s="8"/>
      <c r="K93" s="8"/>
      <c r="L93" s="8"/>
    </row>
    <row r="94" spans="4:12">
      <c r="D94" s="8"/>
      <c r="E94" s="8"/>
      <c r="F94" s="8"/>
      <c r="G94" s="8"/>
      <c r="H94" s="8"/>
      <c r="I94" s="8"/>
      <c r="J94" s="8"/>
      <c r="K94" s="8"/>
      <c r="L94" s="8"/>
    </row>
    <row r="95" spans="4:12">
      <c r="D95" s="8"/>
      <c r="E95" s="8"/>
      <c r="F95" s="8"/>
      <c r="G95" s="8"/>
      <c r="H95" s="8"/>
      <c r="I95" s="8"/>
      <c r="J95" s="8"/>
      <c r="K95" s="8"/>
      <c r="L95" s="8"/>
    </row>
    <row r="96" spans="4:12">
      <c r="D96" s="8"/>
      <c r="E96" s="8"/>
      <c r="F96" s="8"/>
      <c r="G96" s="8"/>
      <c r="H96" s="8"/>
      <c r="I96" s="8"/>
      <c r="J96" s="8"/>
      <c r="K96" s="8"/>
      <c r="L96" s="8"/>
    </row>
    <row r="97" spans="4:12">
      <c r="D97" s="8"/>
      <c r="E97" s="8"/>
      <c r="F97" s="8"/>
      <c r="G97" s="8"/>
      <c r="H97" s="8"/>
      <c r="I97" s="8"/>
      <c r="J97" s="8"/>
      <c r="K97" s="8"/>
      <c r="L97" s="8"/>
    </row>
    <row r="98" spans="4:12">
      <c r="D98" s="8"/>
      <c r="E98" s="8"/>
      <c r="F98" s="8"/>
      <c r="G98" s="8"/>
      <c r="H98" s="8"/>
      <c r="I98" s="8"/>
      <c r="J98" s="8"/>
      <c r="K98" s="8"/>
      <c r="L98" s="8"/>
    </row>
    <row r="99" spans="4:12">
      <c r="D99" s="8"/>
      <c r="E99" s="8"/>
      <c r="F99" s="8"/>
      <c r="G99" s="8"/>
      <c r="H99" s="8"/>
      <c r="I99" s="8"/>
      <c r="J99" s="8"/>
      <c r="K99" s="8"/>
      <c r="L99" s="8"/>
    </row>
    <row r="100" spans="4:12">
      <c r="D100" s="8"/>
      <c r="E100" s="8"/>
      <c r="F100" s="8"/>
      <c r="G100" s="8"/>
      <c r="H100" s="8"/>
      <c r="I100" s="8"/>
      <c r="J100" s="8"/>
      <c r="K100" s="8"/>
      <c r="L100" s="8"/>
    </row>
    <row r="101" spans="4:12">
      <c r="D101" s="8"/>
      <c r="E101" s="8"/>
      <c r="F101" s="8"/>
      <c r="G101" s="8"/>
      <c r="H101" s="8"/>
      <c r="I101" s="8"/>
      <c r="J101" s="8"/>
      <c r="K101" s="8"/>
      <c r="L101" s="8"/>
    </row>
    <row r="102" spans="4:12">
      <c r="D102" s="8"/>
      <c r="E102" s="8"/>
      <c r="F102" s="8"/>
      <c r="G102" s="8"/>
      <c r="H102" s="8"/>
      <c r="I102" s="8"/>
      <c r="J102" s="8"/>
      <c r="K102" s="8"/>
      <c r="L102" s="8"/>
    </row>
    <row r="105" spans="4:12">
      <c r="D105" s="1" t="s">
        <v>58</v>
      </c>
    </row>
    <row r="106" spans="4:12">
      <c r="D106" s="8" t="s">
        <v>59</v>
      </c>
      <c r="E106" s="8" t="s">
        <v>25</v>
      </c>
      <c r="F106" s="8" t="s">
        <v>26</v>
      </c>
      <c r="G106" s="8"/>
      <c r="H106" s="8"/>
      <c r="I106" s="8" t="s">
        <v>27</v>
      </c>
      <c r="J106" s="8"/>
      <c r="K106" s="8"/>
      <c r="L106" s="8"/>
    </row>
    <row r="107" spans="4:12">
      <c r="D107" s="8">
        <v>0</v>
      </c>
      <c r="E107" s="8">
        <v>100</v>
      </c>
      <c r="F107" s="8">
        <v>0</v>
      </c>
      <c r="G107" s="8"/>
      <c r="H107" s="8"/>
      <c r="I107" s="8">
        <f t="shared" ref="I107:I113" si="0">LN(E107/100)</f>
        <v>0</v>
      </c>
      <c r="J107" s="8"/>
      <c r="K107" s="8"/>
      <c r="L107" s="8"/>
    </row>
    <row r="108" spans="4:12">
      <c r="D108" s="8">
        <v>5</v>
      </c>
      <c r="E108" s="8">
        <v>84.742199237420607</v>
      </c>
      <c r="F108" s="8">
        <v>12.9272850272519</v>
      </c>
      <c r="G108" s="8"/>
      <c r="H108" s="8"/>
      <c r="I108" s="8">
        <f t="shared" si="0"/>
        <v>-0.1655564883600941</v>
      </c>
      <c r="J108" s="8"/>
      <c r="K108" s="8" t="s">
        <v>28</v>
      </c>
      <c r="L108" s="8" t="s">
        <v>60</v>
      </c>
    </row>
    <row r="109" spans="4:12">
      <c r="D109" s="8">
        <v>15</v>
      </c>
      <c r="E109" s="8">
        <v>68.093574410012195</v>
      </c>
      <c r="F109" s="8">
        <v>7.0573005174589296</v>
      </c>
      <c r="G109" s="8"/>
      <c r="H109" s="8"/>
      <c r="I109" s="8">
        <f t="shared" si="0"/>
        <v>-0.38428733249710095</v>
      </c>
      <c r="J109" s="8"/>
      <c r="K109" s="8">
        <v>1.4800000000000001E-2</v>
      </c>
      <c r="L109" s="8">
        <f>LN(2)/K109</f>
        <v>46.834268956753057</v>
      </c>
    </row>
    <row r="110" spans="4:12">
      <c r="D110" s="8">
        <v>30</v>
      </c>
      <c r="E110" s="8">
        <v>57.175566721069401</v>
      </c>
      <c r="F110" s="8">
        <v>2.1473937629545699</v>
      </c>
      <c r="G110" s="8"/>
      <c r="H110" s="8"/>
      <c r="I110" s="8">
        <f t="shared" si="0"/>
        <v>-0.55904353408518026</v>
      </c>
      <c r="J110" s="8"/>
      <c r="K110" s="8"/>
      <c r="L110" s="8"/>
    </row>
    <row r="111" spans="4:12">
      <c r="D111" s="8">
        <v>45</v>
      </c>
      <c r="E111" s="8">
        <v>56.902290921729801</v>
      </c>
      <c r="F111" s="8">
        <v>3.1873978750914902</v>
      </c>
      <c r="G111" s="8"/>
      <c r="H111" s="8"/>
      <c r="I111" s="8">
        <f t="shared" si="0"/>
        <v>-0.5638345834214965</v>
      </c>
      <c r="J111" s="8"/>
      <c r="K111" s="8"/>
      <c r="L111" s="8"/>
    </row>
    <row r="112" spans="4:12">
      <c r="D112" s="8">
        <v>60</v>
      </c>
      <c r="E112" s="8">
        <v>42.474395795875999</v>
      </c>
      <c r="F112" s="8">
        <v>0.72227826485549196</v>
      </c>
      <c r="G112" s="8"/>
      <c r="H112" s="8"/>
      <c r="I112" s="8">
        <f t="shared" si="0"/>
        <v>-0.85626874346650361</v>
      </c>
      <c r="J112" s="8"/>
      <c r="K112" s="8"/>
      <c r="L112" s="8"/>
    </row>
    <row r="113" spans="4:12">
      <c r="D113" s="8">
        <v>120</v>
      </c>
      <c r="E113" s="9">
        <v>16.2702980540165</v>
      </c>
      <c r="F113" s="9">
        <v>0.672676343883721</v>
      </c>
      <c r="G113" s="8"/>
      <c r="H113" s="8"/>
      <c r="I113" s="8">
        <f t="shared" si="0"/>
        <v>-1.815828945686065</v>
      </c>
      <c r="J113" s="8"/>
      <c r="K113" s="8"/>
      <c r="L113" s="8"/>
    </row>
    <row r="114" spans="4:12">
      <c r="D114" s="8"/>
      <c r="E114" s="8"/>
      <c r="F114" s="8"/>
      <c r="G114" s="8"/>
      <c r="H114" s="8"/>
      <c r="I114" s="8"/>
      <c r="J114" s="8"/>
      <c r="K114" s="8"/>
      <c r="L114" s="8"/>
    </row>
  </sheetData>
  <pageMargins left="0.69930555555555596" right="0.69930555555555596" top="0.75" bottom="0.75" header="0.3" footer="0.3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300"/>
  <sheetViews>
    <sheetView topLeftCell="A181" zoomScale="115" zoomScaleNormal="115" workbookViewId="0">
      <selection activeCell="H129" sqref="H129"/>
    </sheetView>
  </sheetViews>
  <sheetFormatPr defaultColWidth="8.7109375" defaultRowHeight="15"/>
  <cols>
    <col min="2" max="2" width="14.140625" customWidth="1"/>
    <col min="3" max="3" width="15.7109375" customWidth="1"/>
    <col min="4" max="4" width="9.7109375" customWidth="1"/>
    <col min="5" max="5" width="12.7109375"/>
    <col min="6" max="6" width="17.42578125" customWidth="1"/>
    <col min="7" max="7" width="12.7109375"/>
    <col min="8" max="8" width="13.85546875"/>
    <col min="9" max="12" width="12.7109375"/>
  </cols>
  <sheetData>
    <row r="3" spans="2:5">
      <c r="B3" s="7" t="s">
        <v>61</v>
      </c>
    </row>
    <row r="4" spans="2:5">
      <c r="B4" s="1" t="s">
        <v>166</v>
      </c>
    </row>
    <row r="5" spans="2:5">
      <c r="C5" t="s">
        <v>11</v>
      </c>
      <c r="D5" t="s">
        <v>9</v>
      </c>
      <c r="E5" t="s">
        <v>6</v>
      </c>
    </row>
    <row r="6" spans="2:5">
      <c r="C6" s="3">
        <v>30</v>
      </c>
      <c r="D6">
        <v>100</v>
      </c>
      <c r="E6">
        <v>6.2546036632968098</v>
      </c>
    </row>
    <row r="7" spans="2:5">
      <c r="C7" s="3">
        <v>40</v>
      </c>
      <c r="D7">
        <v>96.2572079343159</v>
      </c>
      <c r="E7">
        <v>16.207258659398974</v>
      </c>
    </row>
    <row r="8" spans="2:5">
      <c r="C8" s="3">
        <v>45</v>
      </c>
      <c r="D8">
        <v>73.669375943208195</v>
      </c>
      <c r="E8">
        <v>3.8881824920382635</v>
      </c>
    </row>
    <row r="9" spans="2:5">
      <c r="C9" s="3">
        <v>50</v>
      </c>
      <c r="D9">
        <v>23.207716478645061</v>
      </c>
      <c r="E9">
        <v>0.64986072998240629</v>
      </c>
    </row>
    <row r="10" spans="2:5">
      <c r="C10" s="3">
        <v>55</v>
      </c>
      <c r="D10">
        <v>11.234853967110773</v>
      </c>
      <c r="E10">
        <v>0.13944043161837391</v>
      </c>
    </row>
    <row r="11" spans="2:5">
      <c r="C11" s="3">
        <v>60</v>
      </c>
      <c r="D11">
        <v>10.71974678001464</v>
      </c>
      <c r="E11">
        <v>0.11526703247545639</v>
      </c>
    </row>
    <row r="12" spans="2:5">
      <c r="C12" s="3"/>
    </row>
    <row r="13" spans="2:5">
      <c r="C13" s="3"/>
    </row>
    <row r="14" spans="2:5">
      <c r="C14" s="3"/>
    </row>
    <row r="15" spans="2:5">
      <c r="C15" s="3"/>
    </row>
    <row r="16" spans="2:5">
      <c r="C16" s="3"/>
    </row>
    <row r="17" spans="2:5">
      <c r="C17" s="3"/>
    </row>
    <row r="23" spans="2:5">
      <c r="B23" s="32" t="s">
        <v>164</v>
      </c>
      <c r="C23" t="s">
        <v>4</v>
      </c>
      <c r="D23" t="s">
        <v>5</v>
      </c>
      <c r="E23" t="s">
        <v>6</v>
      </c>
    </row>
    <row r="24" spans="2:5">
      <c r="B24" s="32"/>
      <c r="C24">
        <v>0</v>
      </c>
      <c r="D24">
        <v>100</v>
      </c>
      <c r="E24">
        <v>30.06657200043783</v>
      </c>
    </row>
    <row r="25" spans="2:5">
      <c r="B25" s="32"/>
      <c r="C25" s="3">
        <v>0.5</v>
      </c>
      <c r="D25">
        <v>113.67042829715439</v>
      </c>
      <c r="E25">
        <v>4.3106249444738989</v>
      </c>
    </row>
    <row r="26" spans="2:5">
      <c r="B26" s="32"/>
      <c r="C26" s="3">
        <v>1</v>
      </c>
      <c r="D26">
        <v>120.41410129405872</v>
      </c>
      <c r="E26">
        <v>5.6570530462549566</v>
      </c>
    </row>
    <row r="27" spans="2:5">
      <c r="B27" s="32"/>
      <c r="C27" s="3">
        <v>4</v>
      </c>
      <c r="D27">
        <v>128.54114602596982</v>
      </c>
      <c r="E27">
        <v>3.7478240394358027</v>
      </c>
    </row>
    <row r="28" spans="2:5">
      <c r="B28" s="32"/>
      <c r="C28" s="3">
        <v>6</v>
      </c>
      <c r="D28">
        <v>126.52556839288975</v>
      </c>
      <c r="E28">
        <v>8.5578839783006</v>
      </c>
    </row>
    <row r="29" spans="2:5">
      <c r="B29" s="32"/>
      <c r="C29" s="3">
        <v>22</v>
      </c>
      <c r="D29">
        <v>91.459596350283348</v>
      </c>
      <c r="E29">
        <v>1.067058111472603</v>
      </c>
    </row>
    <row r="31" spans="2:5">
      <c r="B31" s="32" t="s">
        <v>167</v>
      </c>
      <c r="C31" s="26" t="s">
        <v>7</v>
      </c>
      <c r="D31" s="26" t="s">
        <v>8</v>
      </c>
      <c r="E31" s="26" t="s">
        <v>6</v>
      </c>
    </row>
    <row r="32" spans="2:5">
      <c r="B32" s="32"/>
      <c r="C32" s="26">
        <v>0</v>
      </c>
      <c r="D32" s="26">
        <v>100</v>
      </c>
      <c r="E32" s="26">
        <v>2.2239753939336602</v>
      </c>
    </row>
    <row r="33" spans="2:5">
      <c r="B33" s="32"/>
      <c r="C33" s="26">
        <v>0.5</v>
      </c>
      <c r="D33" s="26">
        <v>63.842005998961</v>
      </c>
      <c r="E33" s="26">
        <v>1.1322194839034401</v>
      </c>
    </row>
    <row r="34" spans="2:5">
      <c r="B34" s="32"/>
      <c r="C34" s="26">
        <v>1</v>
      </c>
      <c r="D34" s="26">
        <v>47.671793066597999</v>
      </c>
      <c r="E34" s="26">
        <v>0.31547010977178103</v>
      </c>
    </row>
    <row r="35" spans="2:5">
      <c r="B35" s="32"/>
      <c r="C35" s="26">
        <v>2</v>
      </c>
      <c r="D35" s="26">
        <v>44.738409339125397</v>
      </c>
      <c r="E35" s="26">
        <v>0.77310305547910396</v>
      </c>
    </row>
    <row r="36" spans="2:5">
      <c r="B36" s="32"/>
      <c r="C36" s="26">
        <v>4</v>
      </c>
      <c r="D36" s="26">
        <v>53.116082218092203</v>
      </c>
      <c r="E36" s="26">
        <v>1.8836857971755001</v>
      </c>
    </row>
    <row r="38" spans="2:5">
      <c r="B38" s="32" t="s">
        <v>168</v>
      </c>
      <c r="C38" t="s">
        <v>4</v>
      </c>
      <c r="D38" t="s">
        <v>9</v>
      </c>
      <c r="E38" t="s">
        <v>6</v>
      </c>
    </row>
    <row r="39" spans="2:5">
      <c r="B39" s="32"/>
      <c r="C39">
        <v>0</v>
      </c>
      <c r="D39">
        <v>100</v>
      </c>
      <c r="E39">
        <v>7.8299800260484691</v>
      </c>
    </row>
    <row r="40" spans="2:5">
      <c r="B40" s="32"/>
      <c r="C40">
        <v>0.25</v>
      </c>
      <c r="D40">
        <v>28.983910431931971</v>
      </c>
      <c r="E40">
        <v>0.81160527828628615</v>
      </c>
    </row>
    <row r="41" spans="2:5">
      <c r="B41" s="32"/>
      <c r="C41">
        <v>0.5</v>
      </c>
      <c r="D41">
        <v>26.575185562032043</v>
      </c>
      <c r="E41">
        <v>1.2814844708825717</v>
      </c>
    </row>
    <row r="42" spans="2:5">
      <c r="B42" s="32"/>
      <c r="C42">
        <v>1</v>
      </c>
      <c r="D42">
        <v>18.497277452694171</v>
      </c>
      <c r="E42">
        <v>0.31342240816307371</v>
      </c>
    </row>
    <row r="43" spans="2:5">
      <c r="B43" s="32"/>
      <c r="C43">
        <v>2</v>
      </c>
      <c r="D43">
        <v>15.930482602146794</v>
      </c>
      <c r="E43">
        <v>0.35923589319293991</v>
      </c>
    </row>
    <row r="44" spans="2:5">
      <c r="B44" s="32"/>
      <c r="C44">
        <v>4</v>
      </c>
      <c r="D44">
        <v>13.79135877123708</v>
      </c>
      <c r="E44">
        <v>1.1814385752743555E-2</v>
      </c>
    </row>
    <row r="45" spans="2:5">
      <c r="B45" s="32"/>
      <c r="C45">
        <v>6</v>
      </c>
      <c r="D45">
        <v>13.66226923778745</v>
      </c>
      <c r="E45">
        <v>0.10012223725804159</v>
      </c>
    </row>
    <row r="55" spans="2:11">
      <c r="B55" s="7" t="s">
        <v>61</v>
      </c>
    </row>
    <row r="56" spans="2:11">
      <c r="B56" s="1" t="s">
        <v>58</v>
      </c>
    </row>
    <row r="57" spans="2:11">
      <c r="B57" s="33" t="s">
        <v>169</v>
      </c>
      <c r="C57" s="8" t="s">
        <v>59</v>
      </c>
      <c r="D57" t="s">
        <v>63</v>
      </c>
      <c r="E57" s="8" t="s">
        <v>25</v>
      </c>
      <c r="F57" s="8" t="s">
        <v>26</v>
      </c>
      <c r="G57" s="8"/>
      <c r="H57" s="8" t="s">
        <v>27</v>
      </c>
      <c r="I57" s="8"/>
      <c r="J57" s="8"/>
      <c r="K57" s="8"/>
    </row>
    <row r="58" spans="2:11">
      <c r="B58" s="33"/>
      <c r="C58" s="8">
        <v>0</v>
      </c>
      <c r="D58">
        <f t="shared" ref="D58:D64" si="0">C58/60</f>
        <v>0</v>
      </c>
      <c r="E58" s="8">
        <v>100</v>
      </c>
      <c r="F58" s="8">
        <v>0</v>
      </c>
      <c r="G58" s="8"/>
      <c r="H58" s="8">
        <f t="shared" ref="H58:H64" si="1">LN(E58/100)</f>
        <v>0</v>
      </c>
      <c r="I58" s="8"/>
      <c r="J58" s="8"/>
      <c r="K58" s="8"/>
    </row>
    <row r="59" spans="2:11">
      <c r="B59" s="33"/>
      <c r="C59" s="8">
        <v>5</v>
      </c>
      <c r="D59">
        <f t="shared" si="0"/>
        <v>8.3333333333333329E-2</v>
      </c>
      <c r="E59" s="8">
        <v>84.742199237420607</v>
      </c>
      <c r="F59" s="8">
        <v>12.9272850272519</v>
      </c>
      <c r="G59" s="8"/>
      <c r="H59" s="8">
        <f t="shared" si="1"/>
        <v>-0.1655564883600941</v>
      </c>
      <c r="I59" s="8"/>
      <c r="J59" s="8" t="s">
        <v>28</v>
      </c>
      <c r="K59" s="8" t="s">
        <v>60</v>
      </c>
    </row>
    <row r="60" spans="2:11">
      <c r="B60" s="33"/>
      <c r="C60" s="8">
        <v>15</v>
      </c>
      <c r="D60">
        <f t="shared" si="0"/>
        <v>0.25</v>
      </c>
      <c r="E60" s="8">
        <v>68.093574410012195</v>
      </c>
      <c r="F60" s="8">
        <v>7.0573005174589296</v>
      </c>
      <c r="G60" s="8"/>
      <c r="H60" s="8">
        <f t="shared" si="1"/>
        <v>-0.38428733249710095</v>
      </c>
      <c r="I60" s="8"/>
      <c r="J60" s="8">
        <v>1.4800000000000001E-2</v>
      </c>
      <c r="K60" s="8">
        <f>LN(2)/J60</f>
        <v>46.834268956753057</v>
      </c>
    </row>
    <row r="61" spans="2:11">
      <c r="B61" s="33"/>
      <c r="C61" s="8">
        <v>30</v>
      </c>
      <c r="D61">
        <f t="shared" si="0"/>
        <v>0.5</v>
      </c>
      <c r="E61" s="8">
        <v>57.175566721069401</v>
      </c>
      <c r="F61" s="8">
        <v>2.1473937629545699</v>
      </c>
      <c r="G61" s="8"/>
      <c r="H61" s="8">
        <f t="shared" si="1"/>
        <v>-0.55904353408518026</v>
      </c>
      <c r="I61" s="8"/>
      <c r="J61" s="8"/>
      <c r="K61" s="8"/>
    </row>
    <row r="62" spans="2:11">
      <c r="B62" s="33"/>
      <c r="C62" s="8">
        <v>45</v>
      </c>
      <c r="D62">
        <f t="shared" si="0"/>
        <v>0.75</v>
      </c>
      <c r="E62" s="8">
        <v>56.902290921729801</v>
      </c>
      <c r="F62" s="8">
        <v>3.1873978750914902</v>
      </c>
      <c r="G62" s="8"/>
      <c r="H62" s="8">
        <f t="shared" si="1"/>
        <v>-0.5638345834214965</v>
      </c>
      <c r="I62" s="8"/>
      <c r="J62" s="8"/>
      <c r="K62" s="8"/>
    </row>
    <row r="63" spans="2:11">
      <c r="B63" s="33"/>
      <c r="C63" s="8">
        <v>60</v>
      </c>
      <c r="D63">
        <f t="shared" si="0"/>
        <v>1</v>
      </c>
      <c r="E63" s="8">
        <v>42.474395795875999</v>
      </c>
      <c r="F63" s="8">
        <v>0.72227826485549196</v>
      </c>
      <c r="G63" s="8"/>
      <c r="H63" s="8">
        <f t="shared" si="1"/>
        <v>-0.85626874346650361</v>
      </c>
      <c r="I63" s="8"/>
      <c r="J63" s="8"/>
      <c r="K63" s="8"/>
    </row>
    <row r="64" spans="2:11">
      <c r="B64" s="33"/>
      <c r="C64" s="8">
        <v>120</v>
      </c>
      <c r="D64">
        <f t="shared" si="0"/>
        <v>2</v>
      </c>
      <c r="E64" s="9">
        <v>16.2702980540165</v>
      </c>
      <c r="F64" s="9">
        <v>0.672676343883721</v>
      </c>
      <c r="G64" s="8"/>
      <c r="H64" s="8">
        <f t="shared" si="1"/>
        <v>-1.815828945686065</v>
      </c>
      <c r="I64" s="8"/>
      <c r="J64" s="8"/>
      <c r="K64" s="8"/>
    </row>
    <row r="65" spans="2:11">
      <c r="H65" s="8"/>
      <c r="K65" s="8"/>
    </row>
    <row r="66" spans="2:11">
      <c r="H66" s="8"/>
      <c r="K66" s="8"/>
    </row>
    <row r="67" spans="2:11">
      <c r="B67" s="32" t="s">
        <v>170</v>
      </c>
      <c r="C67" s="8" t="s">
        <v>63</v>
      </c>
      <c r="D67" s="8" t="s">
        <v>65</v>
      </c>
      <c r="E67" s="8" t="s">
        <v>66</v>
      </c>
      <c r="H67" s="8" t="s">
        <v>27</v>
      </c>
      <c r="J67" t="s">
        <v>28</v>
      </c>
      <c r="K67" s="8"/>
    </row>
    <row r="68" spans="2:11">
      <c r="B68" s="32"/>
      <c r="C68">
        <v>0</v>
      </c>
      <c r="D68">
        <v>100</v>
      </c>
      <c r="E68">
        <v>0</v>
      </c>
      <c r="H68" s="8">
        <f t="shared" ref="H68:H73" si="2">LN(D68/100)</f>
        <v>0</v>
      </c>
      <c r="J68">
        <v>4.6800000000000001E-2</v>
      </c>
      <c r="K68" s="8">
        <f>LN(2)/J68*60</f>
        <v>888.65023148710941</v>
      </c>
    </row>
    <row r="69" spans="2:11">
      <c r="B69" s="32"/>
      <c r="C69" s="10">
        <v>2</v>
      </c>
      <c r="D69" s="11">
        <v>97.069532689699301</v>
      </c>
      <c r="E69" s="11">
        <v>2.7446344550375898</v>
      </c>
      <c r="F69" s="31" t="s">
        <v>67</v>
      </c>
      <c r="H69" s="8">
        <f t="shared" si="2"/>
        <v>-2.9742632433375989E-2</v>
      </c>
      <c r="K69" s="8"/>
    </row>
    <row r="70" spans="2:11">
      <c r="B70" s="32"/>
      <c r="C70" s="10">
        <v>6</v>
      </c>
      <c r="D70" s="11">
        <v>99.911089235218697</v>
      </c>
      <c r="E70" s="11">
        <v>15.091741355529001</v>
      </c>
      <c r="F70" s="31"/>
      <c r="H70" s="8">
        <f t="shared" si="2"/>
        <v>-8.8950313845760696E-4</v>
      </c>
      <c r="K70" s="8"/>
    </row>
    <row r="71" spans="2:11">
      <c r="B71" s="32"/>
      <c r="C71" s="8">
        <v>24</v>
      </c>
      <c r="D71" s="8">
        <v>46.413285147428198</v>
      </c>
      <c r="E71" s="8">
        <v>2.2701612313390601E-2</v>
      </c>
      <c r="H71" s="8">
        <f t="shared" si="2"/>
        <v>-0.76758444990450592</v>
      </c>
      <c r="K71" s="8"/>
    </row>
    <row r="72" spans="2:11">
      <c r="B72" s="32"/>
      <c r="C72" s="8">
        <v>30</v>
      </c>
      <c r="D72" s="8">
        <v>22.358135261838498</v>
      </c>
      <c r="E72" s="8">
        <v>6.1395865472514799E-2</v>
      </c>
      <c r="H72" s="8">
        <f t="shared" si="2"/>
        <v>-1.497979937339915</v>
      </c>
    </row>
    <row r="73" spans="2:11">
      <c r="B73" s="32"/>
      <c r="C73" s="8">
        <v>48</v>
      </c>
      <c r="D73" s="8">
        <v>19.369289876249518</v>
      </c>
      <c r="E73" s="8">
        <v>1.2385772606133616</v>
      </c>
      <c r="H73" s="8">
        <f t="shared" si="2"/>
        <v>-1.6414813702505358</v>
      </c>
    </row>
    <row r="90" spans="2:10">
      <c r="B90" s="1" t="s">
        <v>153</v>
      </c>
    </row>
    <row r="91" spans="2:10">
      <c r="B91" s="8" t="s">
        <v>24</v>
      </c>
      <c r="C91" s="8" t="s">
        <v>25</v>
      </c>
      <c r="D91" s="8" t="s">
        <v>26</v>
      </c>
      <c r="E91" s="8"/>
      <c r="F91" s="8"/>
      <c r="G91" s="8" t="s">
        <v>27</v>
      </c>
      <c r="H91" s="8"/>
      <c r="I91" s="8"/>
      <c r="J91" s="8"/>
    </row>
    <row r="92" spans="2:10">
      <c r="B92" s="8">
        <v>0</v>
      </c>
      <c r="C92" s="8">
        <v>100</v>
      </c>
      <c r="D92" s="8"/>
      <c r="E92" s="8"/>
      <c r="F92" s="8"/>
      <c r="G92" s="8">
        <f t="shared" ref="G92:G96" si="3">LN(C92/100)</f>
        <v>0</v>
      </c>
      <c r="H92" s="8"/>
      <c r="I92" s="8"/>
      <c r="J92" s="8"/>
    </row>
    <row r="93" spans="2:10">
      <c r="B93" s="8">
        <v>6</v>
      </c>
      <c r="C93" s="8">
        <v>77.388433039916606</v>
      </c>
      <c r="D93" s="8">
        <v>2.0396451079743199</v>
      </c>
      <c r="E93" s="8"/>
      <c r="F93" s="8"/>
      <c r="G93" s="8">
        <f t="shared" si="3"/>
        <v>-0.25633286048899256</v>
      </c>
      <c r="H93" s="8"/>
      <c r="I93" s="8" t="s">
        <v>28</v>
      </c>
      <c r="J93" s="8" t="s">
        <v>29</v>
      </c>
    </row>
    <row r="94" spans="2:10">
      <c r="B94" s="8">
        <v>24</v>
      </c>
      <c r="C94" s="8">
        <v>46.499161860475802</v>
      </c>
      <c r="D94" s="8">
        <v>2.9107587326484801</v>
      </c>
      <c r="E94" s="8"/>
      <c r="F94" s="8"/>
      <c r="G94" s="8">
        <f t="shared" si="3"/>
        <v>-0.76573589806312081</v>
      </c>
      <c r="H94" s="8"/>
      <c r="I94" s="8">
        <v>3.5999999999999997E-2</v>
      </c>
      <c r="J94" s="8">
        <f>LN(2)/I94</f>
        <v>19.254088348887372</v>
      </c>
    </row>
    <row r="95" spans="2:10">
      <c r="B95" s="8">
        <v>30</v>
      </c>
      <c r="C95" s="8">
        <v>30.826066937439698</v>
      </c>
      <c r="D95" s="8">
        <v>2.7719896748810502</v>
      </c>
      <c r="E95" s="8"/>
      <c r="F95" s="8"/>
      <c r="G95" s="8">
        <f t="shared" si="3"/>
        <v>-1.1768095248054753</v>
      </c>
      <c r="H95" s="8"/>
      <c r="I95" s="8"/>
      <c r="J95" s="8"/>
    </row>
    <row r="96" spans="2:10">
      <c r="B96" s="8">
        <v>48</v>
      </c>
      <c r="C96" s="8">
        <v>17.7498012911018</v>
      </c>
      <c r="D96" s="8">
        <v>0.272770842287761</v>
      </c>
      <c r="E96" s="8"/>
      <c r="F96" s="8"/>
      <c r="G96" s="8">
        <f t="shared" si="3"/>
        <v>-1.7287958649968338</v>
      </c>
      <c r="H96" s="8"/>
      <c r="I96" s="8"/>
      <c r="J96" s="8"/>
    </row>
    <row r="119" spans="2:8">
      <c r="B119" t="s">
        <v>68</v>
      </c>
    </row>
    <row r="120" spans="2:8">
      <c r="B120" s="12" t="s">
        <v>69</v>
      </c>
    </row>
    <row r="121" spans="2:8">
      <c r="B121" s="1" t="s">
        <v>70</v>
      </c>
    </row>
    <row r="122" spans="2:8">
      <c r="B122" s="8" t="s">
        <v>71</v>
      </c>
      <c r="C122" s="8" t="s">
        <v>65</v>
      </c>
      <c r="D122" s="8" t="s">
        <v>66</v>
      </c>
    </row>
    <row r="123" spans="2:8">
      <c r="B123" s="13" t="s">
        <v>72</v>
      </c>
      <c r="C123" s="13">
        <v>16.2702980540165</v>
      </c>
      <c r="D123" s="13">
        <v>0.672676343883721</v>
      </c>
      <c r="F123" s="13" t="s">
        <v>72</v>
      </c>
      <c r="G123" s="13" t="s">
        <v>72</v>
      </c>
    </row>
    <row r="124" spans="2:8" ht="18">
      <c r="B124" s="14" t="s">
        <v>74</v>
      </c>
      <c r="C124" s="8">
        <v>14.4134468017846</v>
      </c>
      <c r="D124" s="8">
        <v>1.08374944658632</v>
      </c>
      <c r="F124" s="28" t="s">
        <v>178</v>
      </c>
      <c r="G124" t="s">
        <v>192</v>
      </c>
      <c r="H124" s="28" t="s">
        <v>177</v>
      </c>
    </row>
    <row r="125" spans="2:8" ht="18">
      <c r="B125" s="14" t="s">
        <v>75</v>
      </c>
      <c r="C125" s="8">
        <v>16.6623956724744</v>
      </c>
      <c r="D125" s="8">
        <v>0.42727352192326901</v>
      </c>
      <c r="F125" s="28" t="s">
        <v>179</v>
      </c>
      <c r="G125" t="s">
        <v>193</v>
      </c>
    </row>
    <row r="126" spans="2:8" ht="18">
      <c r="B126" s="14" t="s">
        <v>76</v>
      </c>
      <c r="C126" s="8">
        <v>16.073732661180099</v>
      </c>
      <c r="D126" s="8">
        <v>5.6200836624116401E-2</v>
      </c>
      <c r="F126" s="28" t="s">
        <v>180</v>
      </c>
      <c r="G126" t="s">
        <v>194</v>
      </c>
    </row>
    <row r="127" spans="2:8" ht="18">
      <c r="B127" s="16" t="s">
        <v>77</v>
      </c>
      <c r="C127" s="13">
        <v>124.642806143342</v>
      </c>
      <c r="D127" s="13">
        <v>1.03973247694283</v>
      </c>
      <c r="F127" s="28" t="s">
        <v>181</v>
      </c>
      <c r="G127" t="s">
        <v>195</v>
      </c>
    </row>
    <row r="128" spans="2:8" ht="18">
      <c r="B128" s="17" t="s">
        <v>78</v>
      </c>
      <c r="C128" s="18">
        <v>48.405944486377898</v>
      </c>
      <c r="D128" s="18">
        <v>1.2297141786419401</v>
      </c>
      <c r="F128" s="28" t="s">
        <v>182</v>
      </c>
      <c r="G128" t="s">
        <v>196</v>
      </c>
    </row>
    <row r="129" spans="2:10" ht="18">
      <c r="B129" s="14" t="s">
        <v>79</v>
      </c>
      <c r="C129" s="8">
        <v>12.475324770974501</v>
      </c>
      <c r="D129" s="8">
        <v>0.631279275681499</v>
      </c>
      <c r="F129" s="28" t="s">
        <v>183</v>
      </c>
      <c r="G129" t="s">
        <v>197</v>
      </c>
    </row>
    <row r="130" spans="2:10">
      <c r="B130" s="15" t="s">
        <v>171</v>
      </c>
      <c r="C130" s="18">
        <v>12.279129198296401</v>
      </c>
      <c r="D130" s="18">
        <v>0.948120601437483</v>
      </c>
      <c r="F130" s="28" t="s">
        <v>184</v>
      </c>
      <c r="G130" t="s">
        <v>198</v>
      </c>
    </row>
    <row r="131" spans="2:10">
      <c r="B131" s="15" t="s">
        <v>172</v>
      </c>
      <c r="C131" s="18">
        <v>40.062384267823603</v>
      </c>
      <c r="D131" s="18">
        <v>0.16388030716951901</v>
      </c>
      <c r="F131" s="28" t="s">
        <v>185</v>
      </c>
      <c r="G131" t="s">
        <v>199</v>
      </c>
      <c r="H131" s="15"/>
      <c r="I131" s="19"/>
      <c r="J131" s="19"/>
    </row>
    <row r="132" spans="2:10">
      <c r="B132" s="15" t="s">
        <v>173</v>
      </c>
      <c r="C132">
        <v>22.512248495522286</v>
      </c>
      <c r="D132">
        <v>0.14713893040049031</v>
      </c>
      <c r="F132" s="28" t="s">
        <v>186</v>
      </c>
      <c r="G132" t="s">
        <v>200</v>
      </c>
      <c r="H132" s="15"/>
      <c r="I132" s="19"/>
      <c r="J132" s="19"/>
    </row>
    <row r="133" spans="2:10">
      <c r="B133" s="15" t="s">
        <v>80</v>
      </c>
      <c r="C133" s="18">
        <v>18.909989546092401</v>
      </c>
      <c r="D133" s="18">
        <v>1.1746516503100399</v>
      </c>
      <c r="F133" s="29" t="s">
        <v>187</v>
      </c>
      <c r="G133" t="s">
        <v>201</v>
      </c>
      <c r="H133" s="15"/>
      <c r="I133" s="19"/>
      <c r="J133" s="19"/>
    </row>
    <row r="134" spans="2:10">
      <c r="B134" s="15" t="s">
        <v>81</v>
      </c>
      <c r="C134" s="18">
        <v>15.629531296436699</v>
      </c>
      <c r="D134" s="18">
        <v>0.53314002834692198</v>
      </c>
      <c r="F134" s="29" t="s">
        <v>188</v>
      </c>
      <c r="G134" t="s">
        <v>202</v>
      </c>
      <c r="H134" s="15"/>
      <c r="I134" s="19"/>
      <c r="J134" s="19"/>
    </row>
    <row r="135" spans="2:10">
      <c r="B135" s="15" t="s">
        <v>82</v>
      </c>
      <c r="C135" s="18">
        <v>14.292686660477001</v>
      </c>
      <c r="D135" s="18">
        <v>0.45431629127555101</v>
      </c>
      <c r="F135" s="29" t="s">
        <v>189</v>
      </c>
      <c r="G135" t="s">
        <v>203</v>
      </c>
      <c r="H135" s="15"/>
      <c r="I135" s="19"/>
      <c r="J135" s="19"/>
    </row>
    <row r="136" spans="2:10">
      <c r="B136" s="15" t="s">
        <v>83</v>
      </c>
      <c r="C136" s="18">
        <v>0</v>
      </c>
      <c r="D136" s="18">
        <v>0</v>
      </c>
      <c r="F136" s="29" t="s">
        <v>190</v>
      </c>
      <c r="G136" t="s">
        <v>204</v>
      </c>
      <c r="H136" s="15"/>
      <c r="I136" s="19"/>
      <c r="J136" s="19"/>
    </row>
    <row r="137" spans="2:10">
      <c r="B137" s="15" t="s">
        <v>84</v>
      </c>
      <c r="C137" s="18">
        <v>15.5901431867161</v>
      </c>
      <c r="D137" s="18">
        <v>0.25733555639721001</v>
      </c>
      <c r="F137" s="29" t="s">
        <v>191</v>
      </c>
      <c r="G137" t="s">
        <v>205</v>
      </c>
      <c r="H137" s="15"/>
      <c r="I137" s="19"/>
      <c r="J137" s="19"/>
    </row>
    <row r="138" spans="2:10">
      <c r="B138" s="15" t="s">
        <v>85</v>
      </c>
      <c r="C138" s="18">
        <v>16.3543680223239</v>
      </c>
      <c r="D138" s="18">
        <v>0.94091405243653303</v>
      </c>
      <c r="F138" s="15" t="s">
        <v>85</v>
      </c>
      <c r="G138" s="15" t="s">
        <v>85</v>
      </c>
      <c r="H138" s="15"/>
      <c r="I138" s="19"/>
      <c r="J138" s="19"/>
    </row>
    <row r="139" spans="2:10">
      <c r="B139" s="15" t="s">
        <v>86</v>
      </c>
      <c r="C139" s="18">
        <v>14.8160255015966</v>
      </c>
      <c r="D139" s="18">
        <v>7.9206841535378103E-2</v>
      </c>
      <c r="F139" s="15" t="s">
        <v>86</v>
      </c>
      <c r="G139" s="15" t="s">
        <v>86</v>
      </c>
      <c r="H139" s="15"/>
      <c r="I139" s="19"/>
      <c r="J139" s="19"/>
    </row>
    <row r="140" spans="2:10">
      <c r="B140" s="15" t="s">
        <v>87</v>
      </c>
      <c r="C140" s="18">
        <v>16.3822994881696</v>
      </c>
      <c r="D140" s="18">
        <v>1.1600163528637399</v>
      </c>
      <c r="F140" s="15" t="s">
        <v>87</v>
      </c>
      <c r="G140" s="15" t="s">
        <v>87</v>
      </c>
      <c r="H140" s="15"/>
      <c r="I140" s="19"/>
      <c r="J140" s="19"/>
    </row>
    <row r="141" spans="2:10">
      <c r="B141" s="15" t="s">
        <v>88</v>
      </c>
      <c r="C141" s="18">
        <v>14.8153343840084</v>
      </c>
      <c r="D141" s="18">
        <v>0.14318301896751701</v>
      </c>
      <c r="F141" s="15" t="s">
        <v>88</v>
      </c>
      <c r="G141" s="15" t="s">
        <v>88</v>
      </c>
      <c r="H141" s="3"/>
      <c r="I141" s="3"/>
      <c r="J141" s="3"/>
    </row>
    <row r="142" spans="2:10">
      <c r="B142" s="14"/>
      <c r="C142" s="8"/>
      <c r="D142" s="8"/>
    </row>
    <row r="166" spans="2:10">
      <c r="B166" t="s">
        <v>89</v>
      </c>
    </row>
    <row r="167" spans="2:10">
      <c r="B167" s="12" t="s">
        <v>90</v>
      </c>
    </row>
    <row r="168" spans="2:10">
      <c r="B168" s="1" t="s">
        <v>91</v>
      </c>
    </row>
    <row r="169" spans="2:10">
      <c r="B169" t="s">
        <v>92</v>
      </c>
      <c r="C169" t="s">
        <v>93</v>
      </c>
      <c r="D169" t="s">
        <v>6</v>
      </c>
      <c r="H169" s="8"/>
      <c r="I169" s="8"/>
      <c r="J169" s="8"/>
    </row>
    <row r="170" spans="2:10">
      <c r="B170" s="13">
        <v>0</v>
      </c>
      <c r="C170" s="13">
        <v>16.2702980540165</v>
      </c>
      <c r="D170" s="13">
        <v>0.672676343883721</v>
      </c>
      <c r="E170" s="13" t="s">
        <v>73</v>
      </c>
      <c r="H170" s="8"/>
      <c r="I170" s="8"/>
      <c r="J170" s="8"/>
    </row>
    <row r="171" spans="2:10">
      <c r="B171">
        <v>5</v>
      </c>
      <c r="C171">
        <v>73.408076365689695</v>
      </c>
      <c r="D171">
        <v>1.1394798493945699</v>
      </c>
      <c r="H171" s="8"/>
      <c r="I171" s="8"/>
      <c r="J171" s="8"/>
    </row>
    <row r="172" spans="2:10">
      <c r="B172">
        <v>10</v>
      </c>
      <c r="C172">
        <v>124.642806143342</v>
      </c>
      <c r="D172">
        <v>1.03973247694283</v>
      </c>
      <c r="H172" s="8"/>
      <c r="I172" s="8"/>
      <c r="J172" s="8"/>
    </row>
    <row r="173" spans="2:10">
      <c r="B173">
        <v>20</v>
      </c>
      <c r="C173">
        <v>91.996001183323202</v>
      </c>
      <c r="D173">
        <v>5.3873154971550603</v>
      </c>
      <c r="H173" s="8"/>
      <c r="I173" s="8"/>
      <c r="J173" s="8"/>
    </row>
    <row r="174" spans="2:10">
      <c r="B174">
        <v>50</v>
      </c>
      <c r="C174">
        <v>72.601711476578501</v>
      </c>
      <c r="D174">
        <v>0.75390892392823805</v>
      </c>
      <c r="H174" s="8"/>
      <c r="I174" s="8"/>
      <c r="J174" s="8"/>
    </row>
    <row r="175" spans="2:10">
      <c r="H175" s="8"/>
      <c r="I175" s="8"/>
      <c r="J175" s="8"/>
    </row>
    <row r="176" spans="2:10">
      <c r="H176" s="8"/>
      <c r="I176" s="8"/>
      <c r="J176" s="8"/>
    </row>
    <row r="177" spans="2:10">
      <c r="H177" s="8"/>
      <c r="I177" s="8"/>
      <c r="J177" s="8"/>
    </row>
    <row r="178" spans="2:10">
      <c r="H178" s="8"/>
      <c r="I178" s="8"/>
      <c r="J178" s="8"/>
    </row>
    <row r="179" spans="2:10">
      <c r="H179" s="8"/>
      <c r="I179" s="8"/>
      <c r="J179" s="8"/>
    </row>
    <row r="180" spans="2:10">
      <c r="H180" s="8"/>
      <c r="I180" s="8"/>
      <c r="J180" s="8"/>
    </row>
    <row r="181" spans="2:10">
      <c r="H181" s="8"/>
      <c r="I181" s="8"/>
      <c r="J181" s="8"/>
    </row>
    <row r="182" spans="2:10">
      <c r="H182" s="8"/>
      <c r="I182" s="8"/>
      <c r="J182" s="8"/>
    </row>
    <row r="183" spans="2:10">
      <c r="H183" s="8"/>
      <c r="I183" s="8"/>
      <c r="J183" s="8"/>
    </row>
    <row r="184" spans="2:10">
      <c r="H184" s="8"/>
      <c r="I184" s="8"/>
      <c r="J184" s="8"/>
    </row>
    <row r="185" spans="2:10">
      <c r="H185" s="8"/>
      <c r="I185" s="8"/>
      <c r="J185" s="8"/>
    </row>
    <row r="192" spans="2:10">
      <c r="B192" s="7" t="s">
        <v>94</v>
      </c>
    </row>
    <row r="193" spans="2:9">
      <c r="B193" s="7" t="s">
        <v>95</v>
      </c>
    </row>
    <row r="194" spans="2:9">
      <c r="B194" s="20" t="s">
        <v>96</v>
      </c>
    </row>
    <row r="195" spans="2:9">
      <c r="B195" t="s">
        <v>97</v>
      </c>
      <c r="C195" t="s">
        <v>98</v>
      </c>
      <c r="D195" t="s">
        <v>25</v>
      </c>
      <c r="E195" t="s">
        <v>26</v>
      </c>
    </row>
    <row r="196" spans="2:9">
      <c r="B196" t="s">
        <v>99</v>
      </c>
      <c r="C196" t="s">
        <v>100</v>
      </c>
      <c r="D196" s="4">
        <v>34.6290022580868</v>
      </c>
      <c r="E196" s="4">
        <v>0.56401161970236002</v>
      </c>
      <c r="G196" t="s">
        <v>101</v>
      </c>
      <c r="H196" s="4">
        <v>34.6290022580868</v>
      </c>
      <c r="I196" s="4">
        <v>0.56401161970236002</v>
      </c>
    </row>
    <row r="197" spans="2:9">
      <c r="B197" t="s">
        <v>102</v>
      </c>
      <c r="C197" t="s">
        <v>103</v>
      </c>
      <c r="D197" s="8">
        <v>111.679857032583</v>
      </c>
      <c r="E197" s="8">
        <v>8.2600840696554396</v>
      </c>
      <c r="G197" s="21" t="s">
        <v>104</v>
      </c>
      <c r="H197" s="21">
        <v>34.6290022580868</v>
      </c>
      <c r="I197" s="21">
        <v>0.56401161970236002</v>
      </c>
    </row>
    <row r="198" spans="2:9">
      <c r="B198" t="s">
        <v>105</v>
      </c>
      <c r="C198" t="s">
        <v>53</v>
      </c>
      <c r="D198">
        <v>39.682358380279503</v>
      </c>
      <c r="E198">
        <v>0.132286487175899</v>
      </c>
      <c r="G198" t="s">
        <v>103</v>
      </c>
      <c r="H198" s="8">
        <v>111.679857032583</v>
      </c>
      <c r="I198" s="8">
        <v>8.2600840696554396</v>
      </c>
    </row>
    <row r="199" spans="2:9">
      <c r="B199" t="s">
        <v>106</v>
      </c>
      <c r="C199" t="s">
        <v>107</v>
      </c>
      <c r="D199">
        <v>39.847475735111701</v>
      </c>
      <c r="E199">
        <v>9.9069527264094806E-2</v>
      </c>
      <c r="G199" t="s">
        <v>53</v>
      </c>
      <c r="H199">
        <v>39.682358380279503</v>
      </c>
      <c r="I199">
        <v>0.132286487175899</v>
      </c>
    </row>
    <row r="200" spans="2:9">
      <c r="B200" t="s">
        <v>108</v>
      </c>
      <c r="C200" t="s">
        <v>109</v>
      </c>
      <c r="D200">
        <v>41.737439131246198</v>
      </c>
      <c r="E200">
        <v>1.0749334951984</v>
      </c>
      <c r="G200" t="s">
        <v>107</v>
      </c>
      <c r="H200">
        <v>39.847475735111701</v>
      </c>
      <c r="I200">
        <v>9.9069527264094806E-2</v>
      </c>
    </row>
    <row r="201" spans="2:9">
      <c r="D201" s="4"/>
      <c r="E201" s="4"/>
      <c r="G201" t="s">
        <v>109</v>
      </c>
      <c r="H201">
        <v>41.737439131246198</v>
      </c>
      <c r="I201">
        <v>1.0749334951984</v>
      </c>
    </row>
    <row r="221" spans="2:5">
      <c r="D221" s="3"/>
      <c r="E221" s="3"/>
    </row>
    <row r="223" spans="2:5">
      <c r="B223" t="s">
        <v>110</v>
      </c>
    </row>
    <row r="224" spans="2:5">
      <c r="B224" s="12" t="s">
        <v>111</v>
      </c>
    </row>
    <row r="225" spans="2:5">
      <c r="B225" s="1" t="s">
        <v>112</v>
      </c>
      <c r="D225" s="8"/>
      <c r="E225" s="8"/>
    </row>
    <row r="226" spans="2:5">
      <c r="B226" s="1" t="s">
        <v>113</v>
      </c>
    </row>
    <row r="227" spans="2:5">
      <c r="B227" t="s">
        <v>114</v>
      </c>
    </row>
    <row r="229" spans="2:5">
      <c r="B229" s="27" t="s">
        <v>115</v>
      </c>
      <c r="C229" t="s">
        <v>116</v>
      </c>
      <c r="D229" s="22" t="s">
        <v>117</v>
      </c>
      <c r="E229" s="23" t="s">
        <v>118</v>
      </c>
    </row>
    <row r="230" spans="2:5">
      <c r="B230" s="27"/>
      <c r="C230">
        <v>0</v>
      </c>
      <c r="D230">
        <v>0</v>
      </c>
      <c r="E230">
        <v>0</v>
      </c>
    </row>
    <row r="231" spans="2:5">
      <c r="B231" s="27"/>
      <c r="C231">
        <v>2</v>
      </c>
      <c r="D231" s="22">
        <v>1.0158871540258101</v>
      </c>
      <c r="E231" s="23">
        <v>1.1976450592864001E-2</v>
      </c>
    </row>
    <row r="232" spans="2:5">
      <c r="B232" s="27"/>
      <c r="C232">
        <v>4</v>
      </c>
      <c r="D232" s="22">
        <v>2.0193048578966399</v>
      </c>
      <c r="E232" s="23">
        <v>2.5707620602162299E-3</v>
      </c>
    </row>
    <row r="233" spans="2:5">
      <c r="B233" s="27"/>
      <c r="C233">
        <v>6</v>
      </c>
      <c r="D233" s="22">
        <v>4.1919141905853898</v>
      </c>
      <c r="E233" s="23">
        <v>5.9508648662920096E-3</v>
      </c>
    </row>
    <row r="234" spans="2:5">
      <c r="B234" s="27"/>
      <c r="C234">
        <v>8</v>
      </c>
      <c r="D234" s="22">
        <v>3.8011371885557401</v>
      </c>
      <c r="E234" s="23">
        <v>0.16479977677560501</v>
      </c>
    </row>
    <row r="235" spans="2:5">
      <c r="B235" s="27"/>
      <c r="C235">
        <v>24</v>
      </c>
      <c r="D235" s="22">
        <v>10.697629522073999</v>
      </c>
      <c r="E235" s="23">
        <v>0.50085383525791305</v>
      </c>
    </row>
    <row r="238" spans="2:5">
      <c r="B238" s="27" t="s">
        <v>119</v>
      </c>
      <c r="C238" t="s">
        <v>116</v>
      </c>
      <c r="D238" s="22" t="s">
        <v>117</v>
      </c>
      <c r="E238" s="23" t="s">
        <v>118</v>
      </c>
    </row>
    <row r="239" spans="2:5">
      <c r="B239" s="27"/>
      <c r="C239">
        <v>0</v>
      </c>
      <c r="D239">
        <v>0</v>
      </c>
      <c r="E239">
        <v>0</v>
      </c>
    </row>
    <row r="240" spans="2:5">
      <c r="B240" s="27"/>
      <c r="C240">
        <v>2</v>
      </c>
      <c r="D240" s="22">
        <v>4.1605745046886203E-2</v>
      </c>
      <c r="E240" s="23">
        <v>5.7035025649294197E-4</v>
      </c>
    </row>
    <row r="241" spans="2:11">
      <c r="B241" s="27"/>
      <c r="C241">
        <v>4</v>
      </c>
      <c r="D241" s="22">
        <v>4.7273824118470198E-2</v>
      </c>
      <c r="E241" s="23">
        <v>8.3973940573603704E-4</v>
      </c>
    </row>
    <row r="242" spans="2:11">
      <c r="B242" s="27"/>
      <c r="C242">
        <v>6</v>
      </c>
      <c r="D242" s="22">
        <v>5.4949668152266297E-2</v>
      </c>
      <c r="E242" s="23">
        <v>4.4144203667609303E-3</v>
      </c>
    </row>
    <row r="243" spans="2:11">
      <c r="B243" s="27"/>
      <c r="C243">
        <v>8</v>
      </c>
      <c r="D243" s="22">
        <v>5.4622500802100502E-2</v>
      </c>
      <c r="E243" s="23">
        <v>2.61586055921247E-3</v>
      </c>
    </row>
    <row r="244" spans="2:11">
      <c r="B244" s="27"/>
      <c r="C244">
        <v>24</v>
      </c>
      <c r="D244" s="22">
        <v>6.21639128710798E-2</v>
      </c>
      <c r="E244" s="23">
        <v>6.6878832585252695E-4</v>
      </c>
      <c r="J244" s="18"/>
      <c r="K244" s="18"/>
    </row>
    <row r="245" spans="2:11">
      <c r="B245" s="18"/>
      <c r="C245" s="18"/>
      <c r="D245" s="18"/>
      <c r="E245" s="18"/>
      <c r="F245" s="18"/>
      <c r="G245" s="18"/>
      <c r="H245" s="18"/>
      <c r="I245" s="18"/>
      <c r="J245" s="18"/>
      <c r="K245" s="18"/>
    </row>
    <row r="246" spans="2:11">
      <c r="B246" s="18"/>
      <c r="C246" s="18"/>
      <c r="D246" s="18"/>
      <c r="E246" s="18"/>
      <c r="F246" s="18"/>
      <c r="G246" s="18"/>
      <c r="H246" s="18"/>
      <c r="I246" s="18"/>
      <c r="J246" s="18"/>
      <c r="K246" s="18"/>
    </row>
    <row r="247" spans="2:11">
      <c r="B247" s="18"/>
      <c r="C247" s="18"/>
      <c r="D247" s="18"/>
      <c r="E247" s="18"/>
      <c r="F247" s="18"/>
      <c r="G247" s="18"/>
      <c r="H247" s="18"/>
      <c r="I247" s="18"/>
      <c r="J247" s="18"/>
      <c r="K247" s="18"/>
    </row>
    <row r="248" spans="2:11">
      <c r="B248" s="24"/>
      <c r="C248" s="24"/>
      <c r="D248" s="24"/>
      <c r="E248" s="24"/>
      <c r="F248" s="24"/>
      <c r="G248" s="18"/>
      <c r="H248" s="18"/>
      <c r="I248" s="18"/>
      <c r="J248" s="18"/>
      <c r="K248" s="18"/>
    </row>
    <row r="249" spans="2:11">
      <c r="B249" s="24"/>
      <c r="C249" s="24"/>
      <c r="D249" s="24"/>
      <c r="E249" s="24"/>
      <c r="F249" s="24"/>
      <c r="G249" s="18"/>
      <c r="H249" s="18"/>
      <c r="I249" s="18"/>
      <c r="J249" s="18"/>
      <c r="K249" s="18"/>
    </row>
    <row r="250" spans="2:11">
      <c r="B250" s="24"/>
      <c r="C250" s="24"/>
      <c r="D250" s="24"/>
      <c r="E250" s="24"/>
      <c r="F250" s="24"/>
      <c r="G250" s="18"/>
      <c r="H250" s="18"/>
      <c r="I250" s="18"/>
      <c r="J250" s="18"/>
      <c r="K250" s="18"/>
    </row>
    <row r="251" spans="2:11">
      <c r="B251" s="24"/>
      <c r="C251" s="24"/>
      <c r="D251" s="24"/>
      <c r="E251" s="24"/>
      <c r="F251" s="24"/>
      <c r="G251" s="18"/>
      <c r="H251" s="18"/>
      <c r="I251" s="18"/>
      <c r="J251" s="18"/>
      <c r="K251" s="18"/>
    </row>
    <row r="252" spans="2:11">
      <c r="B252" s="24"/>
      <c r="C252" s="24"/>
      <c r="D252" s="24"/>
      <c r="E252" s="24"/>
      <c r="F252" s="24"/>
      <c r="G252" s="18"/>
      <c r="H252" s="18"/>
      <c r="I252" s="18"/>
      <c r="J252" s="18"/>
      <c r="K252" s="18"/>
    </row>
    <row r="253" spans="2:11">
      <c r="B253" s="24"/>
      <c r="C253" s="24"/>
      <c r="D253" s="24"/>
      <c r="E253" s="24"/>
      <c r="F253" s="24"/>
      <c r="G253" s="18"/>
      <c r="H253" s="18"/>
      <c r="I253" s="18"/>
      <c r="J253" s="18"/>
      <c r="K253" s="18"/>
    </row>
    <row r="254" spans="2:11">
      <c r="B254" s="24"/>
      <c r="C254" s="24"/>
      <c r="D254" s="24"/>
      <c r="E254" s="24"/>
      <c r="F254" s="24"/>
      <c r="G254" s="18"/>
      <c r="H254" s="18"/>
      <c r="I254" s="18"/>
      <c r="J254" s="18"/>
      <c r="K254" s="18"/>
    </row>
    <row r="255" spans="2:11">
      <c r="B255" s="24"/>
      <c r="C255" s="24"/>
      <c r="D255" s="24"/>
      <c r="E255" s="24"/>
      <c r="F255" s="24"/>
      <c r="G255" s="18"/>
      <c r="H255" s="18"/>
      <c r="I255" s="18"/>
      <c r="J255" s="18"/>
      <c r="K255" s="18"/>
    </row>
    <row r="256" spans="2:11">
      <c r="B256" s="24"/>
      <c r="C256" s="24"/>
      <c r="D256" s="24"/>
      <c r="E256" s="24"/>
      <c r="F256" s="24"/>
      <c r="G256" s="18"/>
      <c r="H256" s="18"/>
      <c r="I256" s="18"/>
      <c r="J256" s="18"/>
      <c r="K256" s="18"/>
    </row>
    <row r="257" spans="2:11">
      <c r="B257" s="24"/>
      <c r="C257" s="24"/>
      <c r="D257" s="24"/>
      <c r="E257" s="24"/>
      <c r="F257" s="24"/>
      <c r="G257" s="18"/>
      <c r="H257" s="18"/>
      <c r="I257" s="18"/>
      <c r="J257" s="18"/>
      <c r="K257" s="18"/>
    </row>
    <row r="258" spans="2:11">
      <c r="B258" s="24"/>
      <c r="C258" s="24"/>
      <c r="D258" s="24"/>
      <c r="E258" s="24"/>
      <c r="F258" s="24"/>
      <c r="G258" s="18"/>
      <c r="H258" s="18"/>
      <c r="I258" s="18"/>
      <c r="J258" s="18"/>
      <c r="K258" s="18"/>
    </row>
    <row r="259" spans="2:11">
      <c r="B259" s="24"/>
      <c r="C259" s="24"/>
      <c r="D259" s="24"/>
      <c r="E259" s="24"/>
      <c r="F259" s="24"/>
      <c r="G259" s="18"/>
      <c r="H259" s="18"/>
      <c r="I259" s="18"/>
      <c r="J259" s="18"/>
      <c r="K259" s="18"/>
    </row>
    <row r="260" spans="2:11">
      <c r="B260" s="24"/>
      <c r="C260" s="24"/>
      <c r="D260" s="24"/>
      <c r="E260" s="24"/>
      <c r="F260" s="24"/>
      <c r="G260" s="18"/>
      <c r="H260" s="18"/>
      <c r="I260" s="18"/>
      <c r="J260" s="18"/>
      <c r="K260" s="18"/>
    </row>
    <row r="261" spans="2:11">
      <c r="B261" s="24"/>
      <c r="C261" s="24"/>
      <c r="D261" s="24"/>
      <c r="E261" s="24"/>
      <c r="F261" s="24"/>
      <c r="G261" s="18"/>
      <c r="H261" s="18"/>
      <c r="I261" s="18"/>
      <c r="J261" s="18"/>
      <c r="K261" s="18"/>
    </row>
    <row r="262" spans="2:11">
      <c r="B262" s="24"/>
      <c r="C262" s="24"/>
      <c r="D262" s="24"/>
      <c r="E262" s="24"/>
      <c r="F262" s="24"/>
      <c r="G262" s="18"/>
      <c r="H262" s="18"/>
      <c r="I262" s="18"/>
      <c r="J262" s="18"/>
      <c r="K262" s="18"/>
    </row>
    <row r="263" spans="2:11">
      <c r="B263" s="24"/>
      <c r="C263" s="24"/>
      <c r="D263" s="24"/>
      <c r="E263" s="24"/>
      <c r="F263" s="24"/>
      <c r="G263" s="18"/>
      <c r="H263" s="18"/>
      <c r="I263" s="18"/>
      <c r="J263" s="18"/>
      <c r="K263" s="18"/>
    </row>
    <row r="264" spans="2:11">
      <c r="B264" s="24"/>
      <c r="C264" s="24"/>
      <c r="D264" s="24"/>
      <c r="E264" s="24"/>
      <c r="F264" s="24"/>
      <c r="G264" s="18"/>
      <c r="H264" s="18"/>
      <c r="I264" s="18"/>
      <c r="J264" s="18"/>
      <c r="K264" s="18"/>
    </row>
    <row r="265" spans="2:11">
      <c r="B265" s="24"/>
      <c r="C265" s="24"/>
      <c r="D265" s="24"/>
      <c r="E265" s="24"/>
      <c r="F265" s="24"/>
      <c r="G265" s="18"/>
      <c r="H265" s="18"/>
      <c r="I265" s="18"/>
      <c r="J265" s="18"/>
      <c r="K265" s="18"/>
    </row>
    <row r="266" spans="2:11">
      <c r="B266" s="24"/>
      <c r="C266" s="24"/>
      <c r="D266" s="24"/>
      <c r="E266" s="24"/>
      <c r="F266" s="24"/>
      <c r="G266" s="18"/>
      <c r="H266" s="18"/>
      <c r="I266" s="18"/>
      <c r="J266" s="18"/>
      <c r="K266" s="18"/>
    </row>
    <row r="267" spans="2:11">
      <c r="B267" s="24"/>
      <c r="C267" s="24"/>
      <c r="D267" s="24"/>
      <c r="E267" s="24"/>
      <c r="F267" s="24"/>
      <c r="G267" s="18"/>
      <c r="H267" s="18"/>
      <c r="I267" s="18"/>
      <c r="J267" s="18"/>
      <c r="K267" s="18"/>
    </row>
    <row r="268" spans="2:11">
      <c r="B268" s="24"/>
      <c r="C268" s="24"/>
      <c r="D268" s="24"/>
      <c r="E268" s="24"/>
      <c r="F268" s="24"/>
      <c r="G268" s="18"/>
      <c r="H268" s="18"/>
      <c r="I268" s="18"/>
      <c r="J268" s="18"/>
      <c r="K268" s="18"/>
    </row>
    <row r="269" spans="2:11">
      <c r="B269" s="24"/>
      <c r="C269" s="24"/>
      <c r="D269" s="24"/>
      <c r="E269" s="24"/>
      <c r="F269" s="24"/>
      <c r="G269" s="18"/>
      <c r="H269" s="18"/>
      <c r="I269" s="18"/>
      <c r="J269" s="18"/>
      <c r="K269" s="18"/>
    </row>
    <row r="270" spans="2:11">
      <c r="B270" s="24"/>
      <c r="C270" s="24"/>
      <c r="D270" s="24"/>
      <c r="E270" s="24"/>
      <c r="F270" s="24"/>
      <c r="G270" s="18"/>
      <c r="H270" s="18"/>
      <c r="I270" s="18"/>
      <c r="J270" s="18"/>
      <c r="K270" s="18"/>
    </row>
    <row r="271" spans="2:11">
      <c r="B271" s="24"/>
      <c r="C271" s="24"/>
      <c r="D271" s="24"/>
      <c r="E271" s="24"/>
      <c r="F271" s="24"/>
      <c r="G271" s="18"/>
      <c r="H271" s="18"/>
      <c r="I271" s="18"/>
      <c r="J271" s="18"/>
      <c r="K271" s="18"/>
    </row>
    <row r="272" spans="2:11">
      <c r="B272" s="24"/>
      <c r="C272" s="24"/>
      <c r="D272" s="24"/>
      <c r="E272" s="24"/>
      <c r="F272" s="24"/>
      <c r="G272" s="18"/>
      <c r="H272" s="18"/>
      <c r="I272" s="18"/>
      <c r="J272" s="18"/>
      <c r="K272" s="18"/>
    </row>
    <row r="273" spans="2:11">
      <c r="B273" s="24"/>
      <c r="C273" s="24"/>
      <c r="D273" s="24"/>
      <c r="E273" s="24"/>
      <c r="F273" s="24"/>
      <c r="G273" s="18"/>
      <c r="H273" s="18"/>
      <c r="I273" s="18"/>
      <c r="J273" s="18"/>
      <c r="K273" s="18"/>
    </row>
    <row r="274" spans="2:11">
      <c r="B274" s="24"/>
      <c r="C274" s="24"/>
      <c r="D274" s="24"/>
      <c r="E274" s="24"/>
      <c r="F274" s="24"/>
      <c r="G274" s="18"/>
      <c r="H274" s="18"/>
      <c r="I274" s="18"/>
      <c r="J274" s="18"/>
      <c r="K274" s="18"/>
    </row>
    <row r="275" spans="2:11">
      <c r="B275" s="24"/>
      <c r="C275" s="24"/>
      <c r="D275" s="24"/>
      <c r="E275" s="24"/>
      <c r="F275" s="24"/>
      <c r="G275" s="18"/>
      <c r="H275" s="18"/>
      <c r="I275" s="18"/>
      <c r="J275" s="18"/>
      <c r="K275" s="18"/>
    </row>
    <row r="276" spans="2:11">
      <c r="B276" s="24"/>
      <c r="C276" s="24"/>
      <c r="D276" s="24"/>
      <c r="E276" s="24"/>
      <c r="F276" s="24"/>
      <c r="G276" s="18"/>
      <c r="H276" s="18"/>
      <c r="I276" s="18"/>
      <c r="J276" s="18"/>
      <c r="K276" s="18"/>
    </row>
    <row r="277" spans="2:11">
      <c r="B277" s="24"/>
      <c r="C277" s="24"/>
      <c r="D277" s="24"/>
      <c r="E277" s="24"/>
      <c r="F277" s="24"/>
      <c r="G277" s="18"/>
      <c r="H277" s="18"/>
      <c r="I277" s="18"/>
      <c r="J277" s="18"/>
      <c r="K277" s="18"/>
    </row>
    <row r="278" spans="2:11">
      <c r="B278" s="24"/>
      <c r="C278" s="24"/>
      <c r="D278" s="24"/>
      <c r="E278" s="24"/>
      <c r="F278" s="24"/>
      <c r="G278" s="18"/>
      <c r="H278" s="18"/>
      <c r="I278" s="18"/>
      <c r="J278" s="18"/>
      <c r="K278" s="18"/>
    </row>
    <row r="279" spans="2:11">
      <c r="B279" s="24"/>
      <c r="C279" s="24"/>
      <c r="D279" s="24"/>
      <c r="E279" s="24"/>
      <c r="F279" s="24"/>
      <c r="G279" s="18"/>
      <c r="H279" s="18"/>
      <c r="I279" s="18"/>
      <c r="J279" s="18"/>
      <c r="K279" s="18"/>
    </row>
    <row r="280" spans="2:11">
      <c r="B280" s="24"/>
      <c r="C280" s="24"/>
      <c r="D280" s="24"/>
      <c r="E280" s="24"/>
      <c r="F280" s="24"/>
      <c r="G280" s="18"/>
      <c r="H280" s="18"/>
      <c r="I280" s="18"/>
      <c r="J280" s="18"/>
      <c r="K280" s="18"/>
    </row>
    <row r="281" spans="2:11">
      <c r="B281" s="24"/>
      <c r="C281" s="24"/>
      <c r="D281" s="24"/>
      <c r="E281" s="24"/>
      <c r="F281" s="24"/>
      <c r="G281" s="18"/>
      <c r="H281" s="18"/>
      <c r="I281" s="18"/>
      <c r="J281" s="18"/>
      <c r="K281" s="18"/>
    </row>
    <row r="282" spans="2:11">
      <c r="B282" s="24"/>
      <c r="C282" s="24"/>
      <c r="D282" s="24"/>
      <c r="E282" s="24"/>
      <c r="F282" s="24"/>
      <c r="G282" s="18"/>
      <c r="H282" s="18"/>
      <c r="I282" s="18"/>
      <c r="J282" s="18"/>
      <c r="K282" s="18"/>
    </row>
    <row r="283" spans="2:11">
      <c r="B283" s="24"/>
      <c r="C283" s="24"/>
      <c r="D283" s="24"/>
      <c r="E283" s="24"/>
      <c r="F283" s="24"/>
      <c r="G283" s="18"/>
      <c r="H283" s="18"/>
      <c r="I283" s="18"/>
      <c r="J283" s="18"/>
      <c r="K283" s="18"/>
    </row>
    <row r="284" spans="2:11">
      <c r="B284" s="24"/>
      <c r="C284" s="24"/>
      <c r="D284" s="24"/>
      <c r="E284" s="24"/>
      <c r="F284" s="24"/>
      <c r="G284" s="18"/>
      <c r="H284" s="18"/>
      <c r="I284" s="18"/>
      <c r="J284" s="18"/>
      <c r="K284" s="18"/>
    </row>
    <row r="285" spans="2:11">
      <c r="B285" s="24"/>
      <c r="C285" s="24"/>
      <c r="D285" s="24"/>
      <c r="E285" s="24"/>
      <c r="F285" s="24"/>
      <c r="G285" s="18"/>
      <c r="H285" s="18"/>
      <c r="I285" s="18"/>
      <c r="J285" s="18"/>
      <c r="K285" s="18"/>
    </row>
    <row r="286" spans="2:11">
      <c r="B286" s="24"/>
      <c r="C286" s="24"/>
      <c r="D286" s="24"/>
      <c r="E286" s="24"/>
      <c r="F286" s="24"/>
      <c r="G286" s="18"/>
      <c r="H286" s="18"/>
      <c r="I286" s="18"/>
      <c r="J286" s="18"/>
      <c r="K286" s="18"/>
    </row>
    <row r="287" spans="2:11">
      <c r="B287" s="24"/>
      <c r="C287" s="24"/>
      <c r="D287" s="24"/>
      <c r="E287" s="24"/>
      <c r="F287" s="24"/>
      <c r="G287" s="18"/>
      <c r="H287" s="18"/>
      <c r="I287" s="18"/>
      <c r="J287" s="18"/>
      <c r="K287" s="18"/>
    </row>
    <row r="288" spans="2:11">
      <c r="B288" s="24"/>
      <c r="C288" s="24"/>
      <c r="D288" s="24"/>
      <c r="E288" s="24"/>
      <c r="F288" s="24"/>
      <c r="G288" s="18"/>
      <c r="H288" s="18"/>
      <c r="I288" s="18"/>
      <c r="J288" s="18"/>
      <c r="K288" s="18"/>
    </row>
    <row r="289" spans="2:11">
      <c r="B289" s="24"/>
      <c r="C289" s="24"/>
      <c r="D289" s="24"/>
      <c r="E289" s="24"/>
      <c r="F289" s="24"/>
      <c r="G289" s="18"/>
      <c r="H289" s="18"/>
      <c r="I289" s="18"/>
      <c r="J289" s="18"/>
      <c r="K289" s="18"/>
    </row>
    <row r="290" spans="2:11">
      <c r="B290" s="24"/>
      <c r="C290" s="24"/>
      <c r="D290" s="24"/>
      <c r="E290" s="24"/>
      <c r="F290" s="24"/>
      <c r="G290" s="18"/>
      <c r="H290" s="18"/>
      <c r="I290" s="18"/>
      <c r="J290" s="18"/>
      <c r="K290" s="18"/>
    </row>
    <row r="291" spans="2:11">
      <c r="B291" s="24"/>
      <c r="C291" s="24"/>
      <c r="D291" s="24"/>
      <c r="E291" s="24"/>
      <c r="F291" s="24"/>
      <c r="G291" s="18"/>
      <c r="H291" s="18"/>
      <c r="I291" s="18"/>
      <c r="J291" s="18"/>
      <c r="K291" s="18"/>
    </row>
    <row r="292" spans="2:11">
      <c r="B292" s="24"/>
      <c r="C292" s="24"/>
      <c r="D292" s="24"/>
      <c r="E292" s="24"/>
      <c r="F292" s="24"/>
      <c r="G292" s="18"/>
      <c r="H292" s="18"/>
      <c r="I292" s="18"/>
      <c r="J292" s="18"/>
      <c r="K292" s="18"/>
    </row>
    <row r="293" spans="2:11">
      <c r="B293" s="24"/>
      <c r="C293" s="24"/>
      <c r="D293" s="24"/>
      <c r="E293" s="24"/>
      <c r="F293" s="24"/>
      <c r="G293" s="18"/>
      <c r="H293" s="18"/>
      <c r="I293" s="18"/>
      <c r="J293" s="18"/>
      <c r="K293" s="18"/>
    </row>
    <row r="294" spans="2:11">
      <c r="B294" s="24"/>
      <c r="C294" s="24"/>
      <c r="D294" s="24"/>
      <c r="E294" s="24"/>
      <c r="F294" s="24"/>
      <c r="G294" s="18"/>
      <c r="H294" s="18"/>
      <c r="I294" s="18"/>
      <c r="J294" s="18"/>
      <c r="K294" s="18"/>
    </row>
    <row r="295" spans="2:11">
      <c r="B295" s="24"/>
      <c r="C295" s="24"/>
      <c r="D295" s="24"/>
      <c r="E295" s="24"/>
      <c r="F295" s="24"/>
      <c r="G295" s="18"/>
      <c r="H295" s="18"/>
      <c r="I295" s="18"/>
      <c r="J295" s="18"/>
      <c r="K295" s="18"/>
    </row>
    <row r="296" spans="2:11">
      <c r="B296" s="24"/>
      <c r="C296" s="24"/>
      <c r="D296" s="24"/>
      <c r="E296" s="24"/>
      <c r="F296" s="24"/>
      <c r="G296" s="18"/>
      <c r="H296" s="18"/>
      <c r="I296" s="18"/>
      <c r="J296" s="18"/>
      <c r="K296" s="18"/>
    </row>
    <row r="297" spans="2:11">
      <c r="B297" s="24"/>
      <c r="C297" s="24"/>
      <c r="D297" s="24"/>
      <c r="E297" s="24"/>
      <c r="F297" s="24"/>
      <c r="G297" s="18"/>
      <c r="H297" s="18"/>
      <c r="I297" s="18"/>
      <c r="J297" s="18"/>
      <c r="K297" s="18"/>
    </row>
    <row r="298" spans="2:11">
      <c r="B298" s="24"/>
      <c r="C298" s="24"/>
      <c r="D298" s="24"/>
      <c r="E298" s="24"/>
      <c r="F298" s="24"/>
      <c r="G298" s="18"/>
      <c r="H298" s="18"/>
      <c r="I298" s="18"/>
      <c r="J298" s="18"/>
      <c r="K298" s="18"/>
    </row>
    <row r="299" spans="2:11">
      <c r="B299" s="24"/>
      <c r="C299" s="24"/>
      <c r="D299" s="24"/>
      <c r="E299" s="24"/>
      <c r="F299" s="24"/>
      <c r="G299" s="18"/>
      <c r="H299" s="18"/>
      <c r="I299" s="18"/>
      <c r="J299" s="18"/>
      <c r="K299" s="18"/>
    </row>
    <row r="300" spans="2:11">
      <c r="B300" s="18"/>
      <c r="C300" s="18"/>
      <c r="D300" s="18"/>
      <c r="E300" s="18"/>
      <c r="F300" s="18"/>
      <c r="G300" s="18"/>
      <c r="H300" s="18"/>
      <c r="I300" s="18"/>
      <c r="J300" s="18"/>
      <c r="K300" s="18"/>
    </row>
  </sheetData>
  <mergeCells count="6">
    <mergeCell ref="F69:F70"/>
    <mergeCell ref="B23:B29"/>
    <mergeCell ref="B31:B36"/>
    <mergeCell ref="B38:B45"/>
    <mergeCell ref="B57:B64"/>
    <mergeCell ref="B67:B73"/>
  </mergeCells>
  <pageMargins left="0.75" right="0.75" top="1" bottom="1" header="0.51180555555555596" footer="0.51180555555555596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86"/>
  <sheetViews>
    <sheetView tabSelected="1" zoomScale="115" zoomScaleNormal="115" workbookViewId="0">
      <selection activeCell="O179" sqref="O179"/>
    </sheetView>
  </sheetViews>
  <sheetFormatPr defaultColWidth="8.7109375" defaultRowHeight="15"/>
  <cols>
    <col min="2" max="2" width="20.140625" customWidth="1"/>
    <col min="3" max="3" width="23.42578125" customWidth="1"/>
    <col min="4" max="4" width="27.85546875" customWidth="1"/>
    <col min="5" max="5" width="12.7109375"/>
    <col min="8" max="8" width="17.85546875" customWidth="1"/>
  </cols>
  <sheetData>
    <row r="3" spans="2:8">
      <c r="B3" t="s">
        <v>120</v>
      </c>
    </row>
    <row r="4" spans="2:8">
      <c r="C4" s="32" t="s">
        <v>121</v>
      </c>
      <c r="D4" s="32"/>
    </row>
    <row r="5" spans="2:8">
      <c r="C5" s="3" t="s">
        <v>25</v>
      </c>
      <c r="D5" s="3" t="s">
        <v>26</v>
      </c>
      <c r="H5" t="s">
        <v>31</v>
      </c>
    </row>
    <row r="6" spans="2:8">
      <c r="B6" t="s">
        <v>15</v>
      </c>
      <c r="C6" s="4">
        <v>97.069532689699301</v>
      </c>
      <c r="D6" s="4">
        <v>2.7446344550375898</v>
      </c>
      <c r="H6">
        <v>0</v>
      </c>
    </row>
    <row r="7" spans="2:8">
      <c r="B7" t="s">
        <v>17</v>
      </c>
      <c r="C7">
        <v>81.053870678995196</v>
      </c>
      <c r="D7">
        <v>3.3620923873718799E-3</v>
      </c>
      <c r="H7" s="5" t="s">
        <v>33</v>
      </c>
    </row>
    <row r="8" spans="2:8">
      <c r="B8" t="s">
        <v>122</v>
      </c>
      <c r="C8">
        <v>40.170442513953901</v>
      </c>
      <c r="D8">
        <v>3.6017633735528701E-2</v>
      </c>
      <c r="H8">
        <v>1.24</v>
      </c>
    </row>
    <row r="9" spans="2:8">
      <c r="B9" t="s">
        <v>16</v>
      </c>
      <c r="C9" s="9">
        <v>16.2702980540165</v>
      </c>
      <c r="D9" s="9">
        <v>0.672676343883721</v>
      </c>
      <c r="H9">
        <v>14.507999999999999</v>
      </c>
    </row>
    <row r="10" spans="2:8">
      <c r="B10" t="s">
        <v>123</v>
      </c>
      <c r="C10">
        <v>36.328986088486502</v>
      </c>
      <c r="D10">
        <v>0.115093433310547</v>
      </c>
      <c r="H10">
        <v>12.89</v>
      </c>
    </row>
    <row r="35" spans="2:7">
      <c r="B35" t="s">
        <v>124</v>
      </c>
    </row>
    <row r="36" spans="2:7">
      <c r="C36" t="s">
        <v>125</v>
      </c>
      <c r="D36" t="s">
        <v>126</v>
      </c>
      <c r="E36" t="s">
        <v>127</v>
      </c>
    </row>
    <row r="37" spans="2:7">
      <c r="B37" s="6" t="s">
        <v>128</v>
      </c>
      <c r="C37">
        <v>0</v>
      </c>
      <c r="D37">
        <v>100</v>
      </c>
      <c r="E37">
        <v>1.3954389125314799</v>
      </c>
    </row>
    <row r="38" spans="2:7">
      <c r="B38" s="6" t="s">
        <v>129</v>
      </c>
      <c r="C38">
        <v>0</v>
      </c>
      <c r="D38">
        <v>237.45933084608799</v>
      </c>
      <c r="E38">
        <v>3.26411737192204</v>
      </c>
    </row>
    <row r="39" spans="2:7">
      <c r="B39" s="6" t="s">
        <v>128</v>
      </c>
      <c r="C39">
        <v>2</v>
      </c>
      <c r="D39" s="4">
        <v>34.6290022580868</v>
      </c>
      <c r="E39" s="4">
        <v>0.56401161970236002</v>
      </c>
    </row>
    <row r="40" spans="2:7">
      <c r="B40" s="6" t="s">
        <v>129</v>
      </c>
      <c r="C40">
        <v>2</v>
      </c>
      <c r="D40">
        <v>262.06731022440499</v>
      </c>
      <c r="E40">
        <v>2.4987824177759599</v>
      </c>
    </row>
    <row r="43" spans="2:7">
      <c r="B43" s="33" t="s">
        <v>130</v>
      </c>
      <c r="C43" t="s">
        <v>131</v>
      </c>
      <c r="D43" t="s">
        <v>125</v>
      </c>
      <c r="E43" t="s">
        <v>47</v>
      </c>
      <c r="F43" t="s">
        <v>126</v>
      </c>
      <c r="G43" t="s">
        <v>127</v>
      </c>
    </row>
    <row r="44" spans="2:7">
      <c r="B44" s="33"/>
      <c r="C44" t="s">
        <v>39</v>
      </c>
      <c r="D44">
        <v>0</v>
      </c>
      <c r="F44">
        <v>100</v>
      </c>
      <c r="G44">
        <v>1.3954389125314799</v>
      </c>
    </row>
    <row r="45" spans="2:7">
      <c r="B45" s="33"/>
      <c r="C45" t="s">
        <v>132</v>
      </c>
      <c r="D45">
        <v>0</v>
      </c>
      <c r="E45" t="s">
        <v>40</v>
      </c>
      <c r="F45">
        <v>237.45933084608799</v>
      </c>
      <c r="G45">
        <v>3.26411737192204</v>
      </c>
    </row>
    <row r="46" spans="2:7">
      <c r="B46" s="33"/>
      <c r="C46" t="s">
        <v>133</v>
      </c>
      <c r="D46">
        <v>0</v>
      </c>
      <c r="E46" t="s">
        <v>109</v>
      </c>
      <c r="F46">
        <v>144.069394229842</v>
      </c>
      <c r="G46">
        <v>8.4481386958769793</v>
      </c>
    </row>
    <row r="47" spans="2:7">
      <c r="B47" s="33"/>
      <c r="C47" s="6" t="s">
        <v>128</v>
      </c>
      <c r="D47">
        <v>2</v>
      </c>
      <c r="F47" s="4">
        <v>34.6290022580868</v>
      </c>
      <c r="G47" s="4">
        <v>0.56401161970236002</v>
      </c>
    </row>
    <row r="48" spans="2:7">
      <c r="B48" s="33"/>
      <c r="C48" s="6" t="s">
        <v>129</v>
      </c>
      <c r="D48">
        <v>2</v>
      </c>
      <c r="F48">
        <v>262.06731022440499</v>
      </c>
      <c r="G48">
        <v>2.4987824177759599</v>
      </c>
    </row>
    <row r="49" spans="2:7">
      <c r="B49" s="33"/>
      <c r="C49" t="s">
        <v>133</v>
      </c>
      <c r="D49">
        <v>2</v>
      </c>
      <c r="F49">
        <v>41.737439131246198</v>
      </c>
      <c r="G49">
        <v>1.0749334951984</v>
      </c>
    </row>
    <row r="50" spans="2:7">
      <c r="B50" s="33"/>
      <c r="C50" t="s">
        <v>39</v>
      </c>
      <c r="D50">
        <v>2</v>
      </c>
      <c r="E50" t="s">
        <v>109</v>
      </c>
      <c r="F50">
        <v>40.853831844473703</v>
      </c>
      <c r="G50">
        <v>0.46429070668781502</v>
      </c>
    </row>
    <row r="51" spans="2:7">
      <c r="B51" s="33"/>
      <c r="C51" t="s">
        <v>39</v>
      </c>
      <c r="D51">
        <v>2</v>
      </c>
      <c r="E51" t="s">
        <v>40</v>
      </c>
      <c r="F51">
        <v>43.609966823464902</v>
      </c>
      <c r="G51">
        <v>0.43714353790890298</v>
      </c>
    </row>
    <row r="55" spans="2:7">
      <c r="B55" s="33" t="s">
        <v>134</v>
      </c>
      <c r="E55" t="s">
        <v>126</v>
      </c>
      <c r="F55" t="s">
        <v>127</v>
      </c>
    </row>
    <row r="56" spans="2:7">
      <c r="B56" s="33"/>
      <c r="C56" s="33" t="s">
        <v>135</v>
      </c>
      <c r="D56" t="s">
        <v>136</v>
      </c>
      <c r="E56">
        <v>100</v>
      </c>
      <c r="F56">
        <v>1.3954389125314799</v>
      </c>
    </row>
    <row r="57" spans="2:7">
      <c r="B57" s="33"/>
      <c r="C57" s="33"/>
      <c r="D57" t="s">
        <v>137</v>
      </c>
      <c r="E57" s="4">
        <v>34.6290022580868</v>
      </c>
      <c r="F57" s="4">
        <v>0.56401161970236002</v>
      </c>
    </row>
    <row r="58" spans="2:7">
      <c r="B58" s="33"/>
      <c r="C58" s="33"/>
      <c r="D58" t="s">
        <v>138</v>
      </c>
      <c r="E58" s="4">
        <v>34.6290022580868</v>
      </c>
      <c r="F58" s="4">
        <v>0.56401161970236002</v>
      </c>
    </row>
    <row r="59" spans="2:7">
      <c r="B59" s="33"/>
      <c r="C59" s="33" t="s">
        <v>109</v>
      </c>
      <c r="D59" t="s">
        <v>139</v>
      </c>
      <c r="E59">
        <v>144.069394229842</v>
      </c>
      <c r="F59">
        <v>8.4481386958769793</v>
      </c>
    </row>
    <row r="60" spans="2:7">
      <c r="B60" s="33"/>
      <c r="C60" s="33"/>
      <c r="D60" t="s">
        <v>140</v>
      </c>
      <c r="E60">
        <v>41.737439131246198</v>
      </c>
      <c r="F60">
        <v>1.0749334951984</v>
      </c>
    </row>
    <row r="61" spans="2:7">
      <c r="B61" s="33"/>
      <c r="C61" s="33"/>
      <c r="D61" t="s">
        <v>141</v>
      </c>
      <c r="E61">
        <v>40.853831844473703</v>
      </c>
      <c r="F61">
        <v>0.46429070668781502</v>
      </c>
    </row>
    <row r="62" spans="2:7">
      <c r="B62" s="33"/>
      <c r="C62" s="33" t="s">
        <v>40</v>
      </c>
      <c r="D62" t="s">
        <v>142</v>
      </c>
      <c r="E62">
        <v>237.45933084608799</v>
      </c>
      <c r="F62">
        <v>3.26411737192204</v>
      </c>
    </row>
    <row r="63" spans="2:7">
      <c r="B63" s="33"/>
      <c r="C63" s="33"/>
      <c r="D63" t="s">
        <v>143</v>
      </c>
      <c r="E63">
        <v>262.06731022440499</v>
      </c>
      <c r="F63">
        <v>2.4987824177759599</v>
      </c>
    </row>
    <row r="64" spans="2:7">
      <c r="C64" s="33"/>
      <c r="D64" t="s">
        <v>144</v>
      </c>
      <c r="E64">
        <v>43.609966823464902</v>
      </c>
      <c r="F64">
        <v>0.43714353790890298</v>
      </c>
    </row>
    <row r="68" spans="2:6">
      <c r="B68" s="33" t="s">
        <v>145</v>
      </c>
      <c r="E68" t="s">
        <v>126</v>
      </c>
      <c r="F68" t="s">
        <v>127</v>
      </c>
    </row>
    <row r="69" spans="2:6">
      <c r="B69" s="33"/>
      <c r="C69" t="s">
        <v>146</v>
      </c>
      <c r="D69" t="s">
        <v>147</v>
      </c>
      <c r="E69">
        <v>100</v>
      </c>
      <c r="F69">
        <v>1.3954389125314799</v>
      </c>
    </row>
    <row r="70" spans="2:6">
      <c r="B70" s="33"/>
      <c r="D70" t="s">
        <v>40</v>
      </c>
      <c r="E70">
        <v>237.45933084608799</v>
      </c>
      <c r="F70">
        <v>3.26411737192204</v>
      </c>
    </row>
    <row r="71" spans="2:6">
      <c r="B71" s="33"/>
      <c r="D71" t="s">
        <v>109</v>
      </c>
      <c r="E71">
        <v>144.069394229842</v>
      </c>
      <c r="F71">
        <v>8.4481386958769793</v>
      </c>
    </row>
    <row r="72" spans="2:6">
      <c r="B72" s="33"/>
      <c r="C72" t="s">
        <v>148</v>
      </c>
      <c r="D72" t="s">
        <v>147</v>
      </c>
      <c r="E72" s="4">
        <v>34.6290022580868</v>
      </c>
      <c r="F72" s="4">
        <v>0.56401161970236002</v>
      </c>
    </row>
    <row r="73" spans="2:6">
      <c r="B73" s="33"/>
      <c r="D73" t="s">
        <v>40</v>
      </c>
      <c r="E73">
        <v>262.06731022440499</v>
      </c>
      <c r="F73">
        <v>2.4987824177759599</v>
      </c>
    </row>
    <row r="74" spans="2:6">
      <c r="B74" s="33"/>
      <c r="D74" t="s">
        <v>109</v>
      </c>
      <c r="E74">
        <v>41.737439131246198</v>
      </c>
      <c r="F74">
        <v>1.0749334951984</v>
      </c>
    </row>
    <row r="75" spans="2:6">
      <c r="B75" s="33"/>
      <c r="C75" t="s">
        <v>149</v>
      </c>
      <c r="D75" t="s">
        <v>40</v>
      </c>
      <c r="E75">
        <v>43.609966823464902</v>
      </c>
      <c r="F75">
        <v>0.43714353790890298</v>
      </c>
    </row>
    <row r="76" spans="2:6">
      <c r="B76" s="33"/>
      <c r="D76" t="s">
        <v>109</v>
      </c>
      <c r="E76">
        <v>40.853831844473703</v>
      </c>
      <c r="F76">
        <v>0.46429070668781502</v>
      </c>
    </row>
    <row r="79" spans="2:6">
      <c r="B79" t="s">
        <v>155</v>
      </c>
    </row>
    <row r="80" spans="2:6">
      <c r="B80" s="1" t="s">
        <v>153</v>
      </c>
    </row>
    <row r="81" spans="2:10">
      <c r="B81" s="8" t="s">
        <v>24</v>
      </c>
      <c r="C81" s="8" t="s">
        <v>25</v>
      </c>
      <c r="D81" s="8" t="s">
        <v>26</v>
      </c>
      <c r="E81" s="8"/>
      <c r="F81" s="8"/>
      <c r="G81" s="8" t="s">
        <v>27</v>
      </c>
      <c r="H81" s="8"/>
      <c r="I81" s="8"/>
      <c r="J81" s="8"/>
    </row>
    <row r="82" spans="2:10">
      <c r="B82" s="8">
        <v>0</v>
      </c>
      <c r="C82" s="8">
        <v>100</v>
      </c>
      <c r="D82" s="8">
        <v>0</v>
      </c>
      <c r="E82" s="8"/>
      <c r="F82" s="8"/>
      <c r="G82" s="8">
        <f t="shared" ref="G82:G86" si="0">LN(C82/100)</f>
        <v>0</v>
      </c>
      <c r="H82" s="8"/>
      <c r="I82" s="8"/>
      <c r="J82" s="8"/>
    </row>
    <row r="83" spans="2:10">
      <c r="B83" s="8">
        <v>6</v>
      </c>
      <c r="C83" s="8">
        <v>77.388433039916606</v>
      </c>
      <c r="D83" s="8">
        <v>2.0396451079743199</v>
      </c>
      <c r="E83" s="8"/>
      <c r="F83" s="8"/>
      <c r="G83" s="8">
        <f t="shared" si="0"/>
        <v>-0.25633286048899256</v>
      </c>
      <c r="H83" s="8"/>
      <c r="I83" s="8" t="s">
        <v>28</v>
      </c>
      <c r="J83" s="8" t="s">
        <v>29</v>
      </c>
    </row>
    <row r="84" spans="2:10">
      <c r="B84" s="8">
        <v>24</v>
      </c>
      <c r="C84" s="8">
        <v>46.499161860475802</v>
      </c>
      <c r="D84" s="8">
        <v>2.9107587326484801</v>
      </c>
      <c r="E84" s="8"/>
      <c r="F84" s="8"/>
      <c r="G84" s="8">
        <f t="shared" si="0"/>
        <v>-0.76573589806312081</v>
      </c>
      <c r="H84" s="8"/>
      <c r="I84" s="8">
        <v>3.5999999999999997E-2</v>
      </c>
      <c r="J84" s="8">
        <f>LN(2)/I84</f>
        <v>19.254088348887372</v>
      </c>
    </row>
    <row r="85" spans="2:10">
      <c r="B85" s="8">
        <v>30</v>
      </c>
      <c r="C85" s="8">
        <v>30.826066937439698</v>
      </c>
      <c r="D85" s="8">
        <v>2.7719896748810502</v>
      </c>
      <c r="E85" s="8"/>
      <c r="F85" s="8"/>
      <c r="G85" s="8">
        <f t="shared" si="0"/>
        <v>-1.1768095248054753</v>
      </c>
      <c r="H85" s="8"/>
      <c r="I85" s="8"/>
      <c r="J85" s="8"/>
    </row>
    <row r="86" spans="2:10">
      <c r="B86" s="8">
        <v>48</v>
      </c>
      <c r="C86" s="8">
        <v>17.7498012911018</v>
      </c>
      <c r="D86" s="8">
        <v>0.272770842287761</v>
      </c>
      <c r="E86" s="8"/>
      <c r="F86" s="8"/>
      <c r="G86" s="8">
        <f t="shared" si="0"/>
        <v>-1.7287958649968338</v>
      </c>
      <c r="H86" s="8"/>
      <c r="I86" s="8"/>
      <c r="J86" s="8"/>
    </row>
    <row r="103" spans="2:5">
      <c r="B103" t="s">
        <v>156</v>
      </c>
    </row>
    <row r="104" spans="2:5">
      <c r="B104" s="1" t="s">
        <v>23</v>
      </c>
    </row>
    <row r="105" spans="2:5">
      <c r="B105" s="8" t="s">
        <v>24</v>
      </c>
    </row>
    <row r="106" spans="2:5">
      <c r="B106">
        <v>4</v>
      </c>
      <c r="C106" t="s">
        <v>15</v>
      </c>
      <c r="D106">
        <v>128.54114602596982</v>
      </c>
      <c r="E106">
        <v>3.7478240394358027</v>
      </c>
    </row>
    <row r="107" spans="2:5">
      <c r="B107">
        <v>4</v>
      </c>
      <c r="C107" t="s">
        <v>16</v>
      </c>
      <c r="D107">
        <v>102.13358055077919</v>
      </c>
      <c r="E107">
        <v>11.524056046821913</v>
      </c>
    </row>
    <row r="108" spans="2:5">
      <c r="B108">
        <v>4</v>
      </c>
      <c r="C108" t="s">
        <v>154</v>
      </c>
      <c r="D108">
        <v>107.05072413177805</v>
      </c>
      <c r="E108">
        <v>1.6753012784596253</v>
      </c>
    </row>
    <row r="126" spans="2:2">
      <c r="B126" t="s">
        <v>157</v>
      </c>
    </row>
    <row r="129" spans="2:7">
      <c r="B129" s="32" t="s">
        <v>161</v>
      </c>
      <c r="C129" t="s">
        <v>7</v>
      </c>
      <c r="D129" t="s">
        <v>158</v>
      </c>
      <c r="E129" t="s">
        <v>159</v>
      </c>
      <c r="F129" t="s">
        <v>160</v>
      </c>
    </row>
    <row r="130" spans="2:7">
      <c r="B130" s="32"/>
      <c r="C130">
        <v>0</v>
      </c>
      <c r="D130">
        <v>0</v>
      </c>
      <c r="E130">
        <v>0</v>
      </c>
      <c r="F130">
        <f>D130*1000/3</f>
        <v>0</v>
      </c>
    </row>
    <row r="131" spans="2:7">
      <c r="B131" s="32"/>
      <c r="C131">
        <v>0.5</v>
      </c>
      <c r="D131">
        <v>0.30296045259124926</v>
      </c>
      <c r="E131">
        <v>1.3506407697008114E-2</v>
      </c>
      <c r="F131">
        <f t="shared" ref="F131:F133" si="1">D131*1000/3</f>
        <v>100.98681753041642</v>
      </c>
    </row>
    <row r="132" spans="2:7">
      <c r="B132" s="32"/>
      <c r="C132">
        <v>6</v>
      </c>
      <c r="D132">
        <v>3.3268575221627783</v>
      </c>
      <c r="E132">
        <v>6.0669000105252072E-2</v>
      </c>
      <c r="F132">
        <f t="shared" si="1"/>
        <v>1108.9525073875927</v>
      </c>
    </row>
    <row r="133" spans="2:7">
      <c r="B133" s="32"/>
      <c r="C133">
        <v>24</v>
      </c>
      <c r="D133">
        <v>3.0006045896570672</v>
      </c>
      <c r="E133">
        <v>0.24766562528486552</v>
      </c>
      <c r="F133">
        <f t="shared" si="1"/>
        <v>1000.2015298856891</v>
      </c>
    </row>
    <row r="136" spans="2:7">
      <c r="B136" s="33" t="s">
        <v>164</v>
      </c>
      <c r="C136" t="s">
        <v>4</v>
      </c>
      <c r="D136" s="22" t="s">
        <v>117</v>
      </c>
      <c r="E136" s="23" t="s">
        <v>118</v>
      </c>
      <c r="F136" s="22" t="s">
        <v>162</v>
      </c>
      <c r="G136" s="22" t="s">
        <v>163</v>
      </c>
    </row>
    <row r="137" spans="2:7">
      <c r="B137" s="33"/>
      <c r="C137">
        <v>0</v>
      </c>
      <c r="D137">
        <v>0</v>
      </c>
      <c r="E137">
        <v>0</v>
      </c>
      <c r="F137">
        <v>0</v>
      </c>
      <c r="G137">
        <v>0</v>
      </c>
    </row>
    <row r="138" spans="2:7">
      <c r="B138" s="33"/>
      <c r="C138">
        <v>0.5</v>
      </c>
      <c r="D138" s="22">
        <v>0.40250242642341327</v>
      </c>
      <c r="E138" s="23">
        <v>3.2816521826842539E-3</v>
      </c>
      <c r="F138">
        <v>134.1674754744711</v>
      </c>
      <c r="G138">
        <v>1.0938840608947513</v>
      </c>
    </row>
    <row r="139" spans="2:7">
      <c r="B139" s="33"/>
      <c r="C139">
        <v>6</v>
      </c>
      <c r="D139" s="22">
        <v>5.7169246933032554</v>
      </c>
      <c r="E139" s="23">
        <v>7.4633522749754155E-2</v>
      </c>
      <c r="F139">
        <v>1905.6415644344186</v>
      </c>
      <c r="G139">
        <v>24.877840916584717</v>
      </c>
    </row>
    <row r="140" spans="2:7">
      <c r="B140" s="33"/>
      <c r="C140">
        <v>24</v>
      </c>
      <c r="D140">
        <v>13.299312812037837</v>
      </c>
      <c r="E140">
        <v>0.10112154768297772</v>
      </c>
      <c r="F140">
        <v>4433.1042706792787</v>
      </c>
      <c r="G140">
        <v>33.707182560992571</v>
      </c>
    </row>
    <row r="157" spans="2:4">
      <c r="B157" t="s">
        <v>165</v>
      </c>
    </row>
    <row r="159" spans="2:4">
      <c r="B159" s="8" t="s">
        <v>63</v>
      </c>
      <c r="C159" s="8" t="s">
        <v>65</v>
      </c>
      <c r="D159" s="8" t="s">
        <v>66</v>
      </c>
    </row>
    <row r="160" spans="2:4">
      <c r="B160">
        <v>0</v>
      </c>
      <c r="C160">
        <v>100</v>
      </c>
    </row>
    <row r="161" spans="2:5">
      <c r="B161" s="13">
        <v>2</v>
      </c>
      <c r="C161" s="13">
        <v>124.642806143342</v>
      </c>
      <c r="D161" s="13">
        <v>1.03973247694283</v>
      </c>
      <c r="E161" s="13" t="s">
        <v>73</v>
      </c>
    </row>
    <row r="162" spans="2:5">
      <c r="B162" s="3">
        <v>6</v>
      </c>
      <c r="C162" s="8">
        <v>16.951268737787675</v>
      </c>
      <c r="D162" s="8">
        <v>0.22656230593226936</v>
      </c>
    </row>
    <row r="163" spans="2:5">
      <c r="B163" s="8">
        <v>24</v>
      </c>
      <c r="C163" s="8">
        <v>17.883209634980524</v>
      </c>
      <c r="D163" s="8">
        <v>0.4556098982537739</v>
      </c>
    </row>
    <row r="164" spans="2:5">
      <c r="B164" s="8">
        <v>30</v>
      </c>
      <c r="C164" s="8">
        <v>15.355299886208769</v>
      </c>
      <c r="D164" s="8">
        <v>0.23025348023565839</v>
      </c>
    </row>
    <row r="183" spans="2:5">
      <c r="B183" t="s">
        <v>174</v>
      </c>
    </row>
    <row r="184" spans="2:5">
      <c r="B184" t="s">
        <v>175</v>
      </c>
    </row>
    <row r="185" spans="2:5">
      <c r="C185" s="13" t="s">
        <v>72</v>
      </c>
      <c r="D185" s="13">
        <v>16.2702980540165</v>
      </c>
      <c r="E185" s="13">
        <v>0.672676343883721</v>
      </c>
    </row>
    <row r="186" spans="2:5">
      <c r="B186" t="s">
        <v>102</v>
      </c>
      <c r="C186" t="s">
        <v>176</v>
      </c>
      <c r="D186">
        <v>111.679857032583</v>
      </c>
      <c r="E186">
        <v>8.2600840696554396</v>
      </c>
    </row>
  </sheetData>
  <mergeCells count="9">
    <mergeCell ref="B129:B133"/>
    <mergeCell ref="B136:B140"/>
    <mergeCell ref="C4:D4"/>
    <mergeCell ref="B43:B51"/>
    <mergeCell ref="B55:B63"/>
    <mergeCell ref="B68:B76"/>
    <mergeCell ref="C56:C58"/>
    <mergeCell ref="C59:C61"/>
    <mergeCell ref="C62:C64"/>
  </mergeCells>
  <pageMargins left="0.75" right="0.75" top="1" bottom="1" header="0.51180555555555596" footer="0.51180555555555596"/>
  <pageSetup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E15"/>
  <sheetViews>
    <sheetView workbookViewId="0">
      <selection activeCell="K31" sqref="K31"/>
    </sheetView>
  </sheetViews>
  <sheetFormatPr defaultColWidth="8.7109375" defaultRowHeight="15"/>
  <sheetData>
    <row r="4" spans="2:5">
      <c r="B4" s="1" t="s">
        <v>150</v>
      </c>
    </row>
    <row r="5" spans="2:5">
      <c r="C5" s="2"/>
      <c r="D5" s="2"/>
      <c r="E5" s="2"/>
    </row>
    <row r="6" spans="2:5">
      <c r="C6" t="s">
        <v>13</v>
      </c>
      <c r="D6" t="s">
        <v>14</v>
      </c>
    </row>
    <row r="7" spans="2:5">
      <c r="B7" t="s">
        <v>15</v>
      </c>
      <c r="C7">
        <v>91.459596350283306</v>
      </c>
      <c r="D7">
        <v>1.0670581114726001</v>
      </c>
    </row>
    <row r="8" spans="2:5">
      <c r="B8" t="s">
        <v>16</v>
      </c>
      <c r="C8">
        <v>80.474159113338999</v>
      </c>
      <c r="D8">
        <v>4.6650423051605303</v>
      </c>
    </row>
    <row r="9" spans="2:5">
      <c r="B9" t="s">
        <v>151</v>
      </c>
      <c r="C9">
        <v>90.733688426249401</v>
      </c>
      <c r="D9">
        <v>2.90547805681947</v>
      </c>
    </row>
    <row r="12" spans="2:5">
      <c r="B12" s="1" t="s">
        <v>152</v>
      </c>
    </row>
    <row r="13" spans="2:5">
      <c r="C13" t="s">
        <v>13</v>
      </c>
      <c r="D13" t="s">
        <v>14</v>
      </c>
    </row>
    <row r="14" spans="2:5">
      <c r="B14" t="s">
        <v>64</v>
      </c>
      <c r="D14">
        <v>0</v>
      </c>
    </row>
    <row r="15" spans="2:5">
      <c r="B15" t="s">
        <v>62</v>
      </c>
      <c r="D15">
        <v>0</v>
      </c>
    </row>
  </sheetData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CFE</vt:lpstr>
      <vt:lpstr>Purified enzyme</vt:lpstr>
      <vt:lpstr>Figures</vt:lpstr>
      <vt:lpstr>Figures SI</vt:lpstr>
      <vt:lpstr>draft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Yinqi Wu</dc:creator>
  <cp:lastModifiedBy>Yinqi Wu</cp:lastModifiedBy>
  <dcterms:created xsi:type="dcterms:W3CDTF">2015-06-05T18:17:00Z</dcterms:created>
  <dcterms:modified xsi:type="dcterms:W3CDTF">2023-03-01T13:23:24Z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