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firstSheet="1" activeTab="1"/>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AD3" i="3"/>
  <c r="AD4" i="3"/>
  <c r="AD5" i="3"/>
  <c r="AD6" i="3"/>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39" i="3"/>
  <c r="AD40" i="3"/>
  <c r="AD41" i="3"/>
  <c r="AD42" i="3"/>
  <c r="AD43" i="3"/>
  <c r="AD44" i="3"/>
  <c r="AD45" i="3"/>
  <c r="AD46" i="3"/>
  <c r="AD47" i="3"/>
  <c r="AD48" i="3"/>
  <c r="AD49" i="3"/>
  <c r="AD50" i="3"/>
  <c r="AD51" i="3"/>
  <c r="AD52" i="3"/>
  <c r="AD53" i="3"/>
  <c r="AD54" i="3"/>
  <c r="AD55" i="3"/>
  <c r="AD56" i="3"/>
  <c r="AD57" i="3"/>
  <c r="AD58" i="3"/>
  <c r="AD59" i="3"/>
  <c r="AD60" i="3"/>
  <c r="AD61" i="3"/>
  <c r="AD62" i="3"/>
  <c r="AD63" i="3"/>
  <c r="AD64" i="3"/>
  <c r="AD65" i="3"/>
  <c r="AD66" i="3"/>
  <c r="AD67" i="3"/>
  <c r="AD68" i="3"/>
  <c r="AD69" i="3"/>
  <c r="AD70" i="3"/>
  <c r="AD71" i="3"/>
  <c r="AD72" i="3"/>
  <c r="AD73" i="3"/>
  <c r="AD74" i="3"/>
  <c r="AD75" i="3"/>
  <c r="AD76" i="3"/>
  <c r="AD77" i="3"/>
  <c r="AD78" i="3"/>
  <c r="AD79" i="3"/>
  <c r="AD80" i="3"/>
  <c r="AD81" i="3"/>
  <c r="AD82" i="3"/>
  <c r="AD83" i="3"/>
  <c r="AD84" i="3"/>
  <c r="AD85" i="3"/>
  <c r="AD86" i="3"/>
  <c r="AD87" i="3"/>
  <c r="AD88" i="3"/>
  <c r="AD89" i="3"/>
  <c r="AD90" i="3"/>
  <c r="AD91" i="3"/>
  <c r="AD92" i="3"/>
  <c r="AD93" i="3"/>
  <c r="AD94" i="3"/>
  <c r="AD95" i="3"/>
  <c r="AD96" i="3"/>
  <c r="AD97" i="3"/>
  <c r="AD98" i="3"/>
  <c r="AD99" i="3"/>
  <c r="AD100" i="3"/>
  <c r="AD101" i="3"/>
  <c r="AD102" i="3"/>
  <c r="AD103" i="3"/>
  <c r="AD104" i="3"/>
  <c r="AD105" i="3"/>
  <c r="AD106" i="3"/>
  <c r="AD107" i="3"/>
  <c r="AD108" i="3"/>
  <c r="AD109" i="3"/>
  <c r="AD110" i="3"/>
  <c r="AD111" i="3"/>
  <c r="AD112" i="3"/>
  <c r="AD113" i="3"/>
  <c r="AD114" i="3"/>
  <c r="AD115" i="3"/>
  <c r="AD116" i="3"/>
  <c r="AD117" i="3"/>
  <c r="AD118" i="3"/>
  <c r="AD119" i="3"/>
  <c r="AD120" i="3"/>
  <c r="AD121" i="3"/>
  <c r="AD122" i="3"/>
  <c r="AD123" i="3"/>
  <c r="AD124" i="3"/>
  <c r="AD125" i="3"/>
  <c r="AD126" i="3"/>
  <c r="AD127" i="3"/>
  <c r="AD128" i="3"/>
  <c r="AD129" i="3"/>
  <c r="AD130" i="3"/>
  <c r="AD131" i="3"/>
  <c r="AD132" i="3"/>
  <c r="AD133" i="3"/>
  <c r="AD134" i="3"/>
  <c r="AD135" i="3"/>
  <c r="AD136" i="3"/>
  <c r="AD137" i="3"/>
  <c r="AD138" i="3"/>
  <c r="AD139" i="3"/>
  <c r="AD140" i="3"/>
  <c r="AD141" i="3"/>
  <c r="AD142" i="3"/>
  <c r="AD143" i="3"/>
  <c r="AD144" i="3"/>
  <c r="AD145" i="3"/>
  <c r="AD146" i="3"/>
  <c r="AD147" i="3"/>
  <c r="AD148" i="3"/>
  <c r="AD149" i="3"/>
  <c r="AD150" i="3"/>
  <c r="AD151" i="3"/>
  <c r="AD152" i="3"/>
  <c r="AD153" i="3"/>
  <c r="AD154" i="3"/>
  <c r="AD155" i="3"/>
  <c r="AD156" i="3"/>
  <c r="AD157" i="3"/>
  <c r="AD158" i="3"/>
  <c r="AD159" i="3"/>
  <c r="AD160" i="3"/>
  <c r="AD161" i="3"/>
  <c r="AD162" i="3"/>
  <c r="AD163" i="3"/>
  <c r="AD164" i="3"/>
  <c r="AD165" i="3"/>
  <c r="AD166" i="3"/>
  <c r="AD167" i="3"/>
  <c r="AD168" i="3"/>
  <c r="AD169" i="3"/>
  <c r="AD170" i="3"/>
  <c r="AD171" i="3"/>
  <c r="AD172" i="3"/>
  <c r="AD173" i="3"/>
  <c r="AD174" i="3"/>
  <c r="AD175" i="3"/>
  <c r="AD176" i="3"/>
  <c r="AD177" i="3"/>
  <c r="AD178" i="3"/>
  <c r="AD179" i="3"/>
  <c r="AD180" i="3"/>
  <c r="AD181" i="3"/>
  <c r="AD182" i="3"/>
  <c r="AD183" i="3"/>
  <c r="AD184" i="3"/>
  <c r="AD185" i="3"/>
  <c r="AD186" i="3"/>
  <c r="AD187" i="3"/>
  <c r="AD188" i="3"/>
  <c r="AD189" i="3"/>
  <c r="AD190" i="3"/>
  <c r="AD191" i="3"/>
  <c r="AD192" i="3"/>
  <c r="AD193" i="3"/>
  <c r="AD194" i="3"/>
  <c r="AD195" i="3"/>
  <c r="AD196" i="3"/>
  <c r="AD197" i="3"/>
  <c r="AD198" i="3"/>
  <c r="AD199" i="3"/>
  <c r="AD200" i="3"/>
  <c r="AD201" i="3"/>
  <c r="AD202" i="3"/>
  <c r="AD203" i="3"/>
  <c r="AD204" i="3"/>
  <c r="AD205" i="3"/>
  <c r="AD206" i="3"/>
  <c r="AD207" i="3"/>
  <c r="AD208" i="3"/>
  <c r="AD209" i="3"/>
  <c r="AD210" i="3"/>
  <c r="AD211" i="3"/>
  <c r="AD212" i="3"/>
  <c r="AD213" i="3"/>
  <c r="AD214" i="3"/>
  <c r="AD215" i="3"/>
  <c r="AD216" i="3"/>
  <c r="AD217" i="3"/>
  <c r="AD218" i="3"/>
  <c r="AD219" i="3"/>
  <c r="AD220" i="3"/>
  <c r="AD221" i="3"/>
  <c r="AD222" i="3"/>
  <c r="AD223" i="3"/>
  <c r="AD224" i="3"/>
  <c r="AD225" i="3"/>
  <c r="AD226" i="3"/>
  <c r="AD227" i="3"/>
  <c r="AD228" i="3"/>
  <c r="AD229" i="3"/>
  <c r="AD230" i="3"/>
  <c r="AD231" i="3"/>
  <c r="AD232" i="3"/>
  <c r="AD233" i="3"/>
  <c r="AD234" i="3"/>
  <c r="AD235" i="3"/>
  <c r="AD236" i="3"/>
  <c r="AD237" i="3"/>
  <c r="AD238" i="3"/>
  <c r="AD239" i="3"/>
  <c r="AD240" i="3"/>
  <c r="AD241" i="3"/>
  <c r="AD242" i="3"/>
  <c r="AD243" i="3"/>
  <c r="AD244" i="3"/>
  <c r="AD245" i="3"/>
  <c r="AD246" i="3"/>
  <c r="AD247" i="3"/>
  <c r="AD248" i="3"/>
  <c r="AD249" i="3"/>
  <c r="AD250" i="3"/>
  <c r="AD251" i="3"/>
  <c r="AD252" i="3"/>
  <c r="AD253" i="3"/>
  <c r="AD254" i="3"/>
  <c r="AD255" i="3"/>
  <c r="AD256" i="3"/>
  <c r="AD257" i="3"/>
  <c r="AD258" i="3"/>
  <c r="AD259" i="3"/>
  <c r="AD260" i="3"/>
  <c r="AD261" i="3"/>
  <c r="AD262" i="3"/>
  <c r="AD263" i="3"/>
  <c r="AD264" i="3"/>
  <c r="AD265" i="3"/>
  <c r="AD266" i="3"/>
  <c r="AD267" i="3"/>
  <c r="AD268" i="3"/>
  <c r="AD269" i="3"/>
  <c r="AD270" i="3"/>
  <c r="AD271" i="3"/>
  <c r="AD272" i="3"/>
  <c r="AD273" i="3"/>
  <c r="AD274" i="3"/>
  <c r="AD275" i="3"/>
  <c r="AD276" i="3"/>
  <c r="AD277" i="3"/>
  <c r="AD278" i="3"/>
  <c r="AD279" i="3"/>
  <c r="AD280" i="3"/>
  <c r="AD281" i="3"/>
  <c r="AD282" i="3"/>
  <c r="AD283" i="3"/>
  <c r="AD284" i="3"/>
  <c r="AD285" i="3"/>
  <c r="AD286" i="3"/>
  <c r="AD287" i="3"/>
  <c r="AD288" i="3"/>
  <c r="AD289" i="3"/>
  <c r="AD290" i="3"/>
  <c r="AD291" i="3"/>
  <c r="AD292" i="3"/>
  <c r="AD293" i="3"/>
  <c r="AD294" i="3"/>
  <c r="AD295" i="3"/>
  <c r="AD296" i="3"/>
  <c r="AD297" i="3"/>
  <c r="AD298" i="3"/>
  <c r="AD299" i="3"/>
  <c r="AD300" i="3"/>
  <c r="AD301" i="3"/>
  <c r="AD302" i="3"/>
  <c r="AD303" i="3"/>
  <c r="AD304" i="3"/>
  <c r="AD305" i="3"/>
  <c r="AD306" i="3"/>
  <c r="AD307" i="3"/>
  <c r="AD308" i="3"/>
  <c r="AD309" i="3"/>
  <c r="AD310" i="3"/>
  <c r="AD311" i="3"/>
  <c r="AD312" i="3"/>
  <c r="AD313" i="3"/>
  <c r="AD314" i="3"/>
  <c r="AD315" i="3"/>
  <c r="AD316" i="3"/>
  <c r="AD317" i="3"/>
  <c r="AD318" i="3"/>
  <c r="AD319" i="3"/>
  <c r="AD320" i="3"/>
  <c r="AD321" i="3"/>
  <c r="AD322" i="3"/>
  <c r="AD323" i="3"/>
  <c r="AD324" i="3"/>
  <c r="AD325" i="3"/>
  <c r="AD326" i="3"/>
  <c r="AD327" i="3"/>
  <c r="AD328" i="3"/>
  <c r="AD329" i="3"/>
  <c r="AD330" i="3"/>
  <c r="AD331" i="3"/>
  <c r="AD332" i="3"/>
  <c r="AD333" i="3"/>
  <c r="AD334" i="3"/>
  <c r="AD335" i="3"/>
  <c r="AD336" i="3"/>
  <c r="AD337" i="3"/>
  <c r="AD338" i="3"/>
  <c r="AD339" i="3"/>
  <c r="AD340" i="3"/>
  <c r="AD341" i="3"/>
  <c r="AD342" i="3"/>
  <c r="AD343" i="3"/>
  <c r="AD344" i="3"/>
  <c r="AD345" i="3"/>
  <c r="AD346" i="3"/>
  <c r="AD347" i="3"/>
  <c r="AD348" i="3"/>
  <c r="AD349" i="3"/>
  <c r="AD350" i="3"/>
  <c r="AD351" i="3"/>
  <c r="AD352" i="3"/>
  <c r="AD353" i="3"/>
  <c r="AD354" i="3"/>
  <c r="AD355" i="3"/>
  <c r="AD356" i="3"/>
  <c r="AD357" i="3"/>
  <c r="AD358" i="3"/>
  <c r="AD359" i="3"/>
  <c r="AD360" i="3"/>
  <c r="AD361" i="3"/>
  <c r="AD362" i="3"/>
  <c r="AD363" i="3"/>
  <c r="AD364" i="3"/>
  <c r="AD365" i="3"/>
  <c r="AD366" i="3"/>
  <c r="AD367" i="3"/>
  <c r="AD368" i="3"/>
  <c r="AD369" i="3"/>
  <c r="AD370" i="3"/>
  <c r="AD371" i="3"/>
  <c r="AD372" i="3"/>
  <c r="AD373" i="3"/>
  <c r="AD374" i="3"/>
  <c r="AD375" i="3"/>
  <c r="AD376" i="3"/>
  <c r="AD377" i="3"/>
  <c r="AD378" i="3"/>
  <c r="AD379" i="3"/>
  <c r="AD380" i="3"/>
  <c r="AD381" i="3"/>
  <c r="AD382" i="3"/>
  <c r="AD383" i="3"/>
  <c r="AD384" i="3"/>
  <c r="AD385" i="3"/>
  <c r="AD386" i="3"/>
  <c r="AD387" i="3"/>
  <c r="AD388" i="3"/>
  <c r="AD389" i="3"/>
  <c r="AD390" i="3"/>
  <c r="AD391" i="3"/>
  <c r="AD392" i="3"/>
  <c r="AD393" i="3"/>
  <c r="AD394" i="3"/>
  <c r="AD395" i="3"/>
  <c r="AD396" i="3"/>
  <c r="AD397" i="3"/>
  <c r="AD398" i="3"/>
  <c r="AD399" i="3"/>
  <c r="AD400" i="3"/>
  <c r="AD401" i="3"/>
  <c r="AD402" i="3"/>
  <c r="AD403" i="3"/>
  <c r="AD404" i="3"/>
  <c r="AD405" i="3"/>
  <c r="AD406" i="3"/>
  <c r="AD407" i="3"/>
  <c r="AD408" i="3"/>
  <c r="AD409" i="3"/>
  <c r="AD410" i="3"/>
  <c r="AD411" i="3"/>
  <c r="AD412" i="3"/>
  <c r="AD413" i="3"/>
  <c r="AD414" i="3"/>
  <c r="AD415" i="3"/>
  <c r="AD416" i="3"/>
  <c r="AD417" i="3"/>
  <c r="AD418" i="3"/>
  <c r="AD419" i="3"/>
  <c r="AD420" i="3"/>
  <c r="AD421" i="3"/>
  <c r="AD422" i="3"/>
  <c r="AD423" i="3"/>
  <c r="AD424" i="3"/>
  <c r="AD425" i="3"/>
  <c r="AD426" i="3"/>
  <c r="AD427" i="3"/>
  <c r="AD428" i="3"/>
  <c r="AD429" i="3"/>
  <c r="AD430" i="3"/>
  <c r="AD431" i="3"/>
  <c r="AD432" i="3"/>
  <c r="AD433" i="3"/>
  <c r="AD434" i="3"/>
  <c r="AD435" i="3"/>
  <c r="AD436" i="3"/>
  <c r="AD437" i="3"/>
  <c r="AD438" i="3"/>
  <c r="AD439" i="3"/>
  <c r="AD440" i="3"/>
  <c r="AD441" i="3"/>
  <c r="AD442" i="3"/>
  <c r="AD443" i="3"/>
  <c r="AD444" i="3"/>
  <c r="AD445" i="3"/>
  <c r="AD446" i="3"/>
  <c r="AD447" i="3"/>
  <c r="AD448" i="3"/>
  <c r="AD449" i="3"/>
  <c r="AD450" i="3"/>
  <c r="AD451" i="3"/>
  <c r="AD452" i="3"/>
  <c r="AD453" i="3"/>
  <c r="AD454" i="3"/>
  <c r="AD455" i="3"/>
  <c r="AD456" i="3"/>
  <c r="AD457" i="3"/>
  <c r="AD458" i="3"/>
  <c r="AD459" i="3"/>
  <c r="AD460" i="3"/>
  <c r="AD461" i="3"/>
  <c r="AD462" i="3"/>
  <c r="AD463" i="3"/>
  <c r="AD464" i="3"/>
  <c r="AD465" i="3"/>
  <c r="AD466" i="3"/>
  <c r="AD467" i="3"/>
  <c r="AD468" i="3"/>
  <c r="AD469" i="3"/>
  <c r="AD470" i="3"/>
  <c r="AD471" i="3"/>
  <c r="AD472" i="3"/>
  <c r="AD473" i="3"/>
  <c r="AD474" i="3"/>
  <c r="AD475" i="3"/>
  <c r="AD476" i="3"/>
  <c r="AD477" i="3"/>
  <c r="AD478" i="3"/>
  <c r="AD479" i="3"/>
  <c r="AD480" i="3"/>
  <c r="AD481" i="3"/>
  <c r="AD482" i="3"/>
  <c r="AD483" i="3"/>
  <c r="AD484" i="3"/>
  <c r="AD485" i="3"/>
  <c r="AD486" i="3"/>
  <c r="AD487" i="3"/>
  <c r="AD488" i="3"/>
  <c r="AD489" i="3"/>
  <c r="AD490" i="3"/>
  <c r="AD491" i="3"/>
  <c r="AD492" i="3"/>
  <c r="AD493" i="3"/>
  <c r="AD494" i="3"/>
  <c r="AD495" i="3"/>
  <c r="AD496" i="3"/>
  <c r="AD497" i="3"/>
  <c r="AD498" i="3"/>
  <c r="AD499" i="3"/>
  <c r="AD500" i="3"/>
  <c r="AD501" i="3"/>
  <c r="AD502" i="3"/>
  <c r="AD503" i="3"/>
  <c r="AD504" i="3"/>
  <c r="AD505" i="3"/>
  <c r="AD506" i="3"/>
  <c r="AD507" i="3"/>
  <c r="AD508" i="3"/>
  <c r="AD509" i="3"/>
  <c r="AD510" i="3"/>
  <c r="AD511" i="3"/>
  <c r="AD512" i="3"/>
  <c r="AD513" i="3"/>
  <c r="AD514" i="3"/>
  <c r="AD515" i="3"/>
  <c r="AD516" i="3"/>
  <c r="AD517" i="3"/>
  <c r="AD518" i="3"/>
  <c r="AD519" i="3"/>
  <c r="AD520" i="3"/>
  <c r="AD521" i="3"/>
  <c r="AD522" i="3"/>
  <c r="AD523" i="3"/>
  <c r="AD524" i="3"/>
  <c r="AD525" i="3"/>
  <c r="AD526" i="3"/>
  <c r="AD527" i="3"/>
  <c r="AD528" i="3"/>
  <c r="AD529" i="3"/>
  <c r="AD530" i="3"/>
  <c r="AD531" i="3"/>
  <c r="AD532" i="3"/>
  <c r="AD533" i="3"/>
  <c r="AD534" i="3"/>
  <c r="AD535" i="3"/>
  <c r="AD536" i="3"/>
  <c r="AD537" i="3"/>
  <c r="AD538" i="3"/>
  <c r="AD539" i="3"/>
  <c r="AD540" i="3"/>
  <c r="AD541" i="3"/>
  <c r="AD542" i="3"/>
  <c r="AD543" i="3"/>
  <c r="AD544" i="3"/>
  <c r="AD545" i="3"/>
  <c r="AD546" i="3"/>
  <c r="AD547" i="3"/>
  <c r="AD548" i="3"/>
  <c r="AD549" i="3"/>
  <c r="AD550" i="3"/>
  <c r="AD551" i="3"/>
  <c r="AD552" i="3"/>
  <c r="AD553" i="3"/>
  <c r="AD554" i="3"/>
  <c r="AD555" i="3"/>
  <c r="AD556" i="3"/>
  <c r="AD557" i="3"/>
  <c r="AD558" i="3"/>
  <c r="AD559" i="3"/>
  <c r="AD560" i="3"/>
  <c r="AD561" i="3"/>
  <c r="AD562" i="3"/>
  <c r="AD563" i="3"/>
  <c r="AD564" i="3"/>
  <c r="AD565" i="3"/>
  <c r="AD566" i="3"/>
  <c r="AD567" i="3"/>
  <c r="AD568" i="3"/>
  <c r="AD569" i="3"/>
  <c r="AD570" i="3"/>
  <c r="AD571" i="3"/>
  <c r="AD572" i="3"/>
  <c r="AD573" i="3"/>
  <c r="AD574" i="3"/>
  <c r="AD575" i="3"/>
  <c r="AD576" i="3"/>
  <c r="AD577" i="3"/>
  <c r="AD578" i="3"/>
  <c r="AD579" i="3"/>
  <c r="AD580" i="3"/>
  <c r="AD581" i="3"/>
  <c r="AD582" i="3"/>
  <c r="AD583" i="3"/>
  <c r="AD584" i="3"/>
  <c r="AD585" i="3"/>
  <c r="AD586" i="3"/>
  <c r="AD587" i="3"/>
  <c r="AD588" i="3"/>
  <c r="AD589" i="3"/>
  <c r="AD590" i="3"/>
  <c r="AD591" i="3"/>
  <c r="AD592" i="3"/>
  <c r="AD593" i="3"/>
  <c r="AD594" i="3"/>
  <c r="AD595" i="3"/>
  <c r="AD596" i="3"/>
  <c r="AD597" i="3"/>
  <c r="AD598" i="3"/>
  <c r="AD599" i="3"/>
  <c r="AD600" i="3"/>
  <c r="AD601" i="3"/>
  <c r="AD602" i="3"/>
  <c r="AD603" i="3"/>
  <c r="AD604" i="3"/>
  <c r="AD605" i="3"/>
  <c r="AD606" i="3"/>
  <c r="AD607" i="3"/>
  <c r="AD608" i="3"/>
  <c r="AD609" i="3"/>
  <c r="AD610" i="3"/>
  <c r="AD611" i="3"/>
  <c r="AD612" i="3"/>
  <c r="AD613" i="3"/>
  <c r="AD614" i="3"/>
  <c r="AD615" i="3"/>
  <c r="AD616" i="3"/>
  <c r="AD617" i="3"/>
  <c r="AD618" i="3"/>
  <c r="AD619" i="3"/>
  <c r="AD620" i="3"/>
  <c r="AD621" i="3"/>
  <c r="AD622" i="3"/>
  <c r="AD623" i="3"/>
  <c r="AD624" i="3"/>
  <c r="AD625" i="3"/>
  <c r="AD626" i="3"/>
  <c r="AD627" i="3"/>
  <c r="AD628" i="3"/>
  <c r="AD629" i="3"/>
  <c r="AD630" i="3"/>
  <c r="AD631" i="3"/>
  <c r="AD632" i="3"/>
  <c r="AD633" i="3"/>
  <c r="AD634" i="3"/>
  <c r="AD635" i="3"/>
  <c r="AD636" i="3"/>
  <c r="AD637" i="3"/>
  <c r="AD638" i="3"/>
  <c r="AD639" i="3"/>
  <c r="AD640" i="3"/>
  <c r="AD641" i="3"/>
  <c r="AD642" i="3"/>
  <c r="AD643" i="3"/>
  <c r="AD644" i="3"/>
  <c r="AD645" i="3"/>
  <c r="AD646" i="3"/>
  <c r="AD647" i="3"/>
  <c r="AD648" i="3"/>
  <c r="AD649" i="3"/>
  <c r="AD650" i="3"/>
  <c r="AD651" i="3"/>
  <c r="AD652" i="3"/>
  <c r="AD653" i="3"/>
  <c r="AD654" i="3"/>
  <c r="AD655" i="3"/>
  <c r="AD656" i="3"/>
  <c r="AD657" i="3"/>
  <c r="AD658" i="3"/>
  <c r="AD659" i="3"/>
  <c r="AD660" i="3"/>
  <c r="AD661" i="3"/>
  <c r="AD662" i="3"/>
  <c r="AD663" i="3"/>
  <c r="AD664" i="3"/>
  <c r="AD665" i="3"/>
  <c r="AD666" i="3"/>
  <c r="AD667" i="3"/>
  <c r="AD668" i="3"/>
  <c r="AD669" i="3"/>
  <c r="AD670" i="3"/>
  <c r="AD671" i="3"/>
  <c r="AD672" i="3"/>
  <c r="AD673" i="3"/>
  <c r="AD674" i="3"/>
  <c r="AD675" i="3"/>
  <c r="AD676" i="3"/>
  <c r="AD677" i="3"/>
  <c r="AD678" i="3"/>
  <c r="AD679" i="3"/>
  <c r="AD680" i="3"/>
  <c r="AD681" i="3"/>
  <c r="AD682" i="3"/>
  <c r="AD683" i="3"/>
  <c r="AD684" i="3"/>
  <c r="AD685" i="3"/>
  <c r="AD686" i="3"/>
  <c r="AD687" i="3"/>
  <c r="AD688" i="3"/>
  <c r="AD689" i="3"/>
  <c r="AD690" i="3"/>
  <c r="AD691" i="3"/>
  <c r="AD692" i="3"/>
  <c r="AD693" i="3"/>
  <c r="AD694" i="3"/>
  <c r="AD695" i="3"/>
  <c r="AD696" i="3"/>
  <c r="AD697" i="3"/>
  <c r="AD698" i="3"/>
  <c r="AD699" i="3"/>
  <c r="AD700" i="3"/>
  <c r="AD701" i="3"/>
  <c r="AD702" i="3"/>
  <c r="AD703" i="3"/>
  <c r="AD704" i="3"/>
  <c r="AD705" i="3"/>
  <c r="AD706" i="3"/>
  <c r="AD707" i="3"/>
  <c r="AD708" i="3"/>
  <c r="AD709" i="3"/>
  <c r="AD710" i="3"/>
  <c r="AD711" i="3"/>
  <c r="AD712" i="3"/>
  <c r="AD713" i="3"/>
  <c r="AD714" i="3"/>
  <c r="AD715" i="3"/>
  <c r="AD716" i="3"/>
  <c r="AD717" i="3"/>
  <c r="AD718" i="3"/>
  <c r="AD719" i="3"/>
  <c r="AD720" i="3"/>
  <c r="AD721" i="3"/>
  <c r="AD722" i="3"/>
  <c r="AD723" i="3"/>
  <c r="AD724" i="3"/>
  <c r="AD725" i="3"/>
  <c r="AD726" i="3"/>
  <c r="AD727" i="3"/>
  <c r="AD728" i="3"/>
  <c r="AD729" i="3"/>
  <c r="AD730" i="3"/>
  <c r="AD731" i="3"/>
  <c r="AD732" i="3"/>
  <c r="AD733" i="3"/>
  <c r="AD734" i="3"/>
  <c r="AD735" i="3"/>
  <c r="AD736" i="3"/>
  <c r="AD737" i="3"/>
  <c r="AD738" i="3"/>
  <c r="AD739" i="3"/>
  <c r="AD740" i="3"/>
  <c r="AD741" i="3"/>
  <c r="AD742" i="3"/>
  <c r="AD743" i="3"/>
  <c r="AD744" i="3"/>
  <c r="AD745" i="3"/>
  <c r="AD746" i="3"/>
  <c r="AD747" i="3"/>
  <c r="AD748" i="3"/>
  <c r="AD749" i="3"/>
  <c r="AD750" i="3"/>
  <c r="AD751" i="3"/>
  <c r="AD752" i="3"/>
  <c r="AD753" i="3"/>
  <c r="AD754" i="3"/>
  <c r="AD755" i="3"/>
  <c r="AD756" i="3"/>
  <c r="AD757" i="3"/>
  <c r="AD758" i="3"/>
  <c r="AD759" i="3"/>
  <c r="AD760" i="3"/>
  <c r="AD761" i="3"/>
  <c r="AD762" i="3"/>
  <c r="AD763" i="3"/>
  <c r="AD764" i="3"/>
  <c r="AD765" i="3"/>
  <c r="AD766" i="3"/>
  <c r="AD767" i="3"/>
  <c r="AD768" i="3"/>
  <c r="AD769" i="3"/>
  <c r="AD770" i="3"/>
  <c r="AD771" i="3"/>
  <c r="AD772" i="3"/>
  <c r="AD773" i="3"/>
  <c r="AD774" i="3"/>
  <c r="AD775" i="3"/>
  <c r="AD776" i="3"/>
  <c r="AD777" i="3"/>
  <c r="AD778" i="3"/>
  <c r="AD779" i="3"/>
  <c r="AD780" i="3"/>
  <c r="AD781" i="3"/>
  <c r="AD782" i="3"/>
  <c r="AD783" i="3"/>
  <c r="AD784" i="3"/>
  <c r="AD785" i="3"/>
  <c r="AD786" i="3"/>
  <c r="AD787" i="3"/>
  <c r="AD788" i="3"/>
  <c r="AD789" i="3"/>
  <c r="AD790" i="3"/>
  <c r="AD791" i="3"/>
  <c r="AD792" i="3"/>
  <c r="AD793" i="3"/>
  <c r="AD794" i="3"/>
  <c r="AD795" i="3"/>
  <c r="AD796" i="3"/>
  <c r="AD797" i="3"/>
  <c r="AD798" i="3"/>
  <c r="AD799" i="3"/>
  <c r="AD800" i="3"/>
  <c r="AD801" i="3"/>
  <c r="AD802" i="3"/>
  <c r="AD803" i="3"/>
  <c r="AD804" i="3"/>
  <c r="AD805" i="3"/>
  <c r="AD806" i="3"/>
  <c r="AD807" i="3"/>
  <c r="AD808" i="3"/>
  <c r="AD809" i="3"/>
  <c r="AD810" i="3"/>
  <c r="AD811" i="3"/>
  <c r="AD812" i="3"/>
  <c r="AD813" i="3"/>
  <c r="AD814" i="3"/>
  <c r="AD815" i="3"/>
  <c r="AD816" i="3"/>
  <c r="AD817" i="3"/>
  <c r="AD818" i="3"/>
  <c r="AD819" i="3"/>
  <c r="AD820" i="3"/>
  <c r="AD821" i="3"/>
  <c r="AD822" i="3"/>
  <c r="AD823" i="3"/>
  <c r="AD824" i="3"/>
  <c r="AD825" i="3"/>
  <c r="AD826" i="3"/>
  <c r="AD827" i="3"/>
  <c r="AD828" i="3"/>
  <c r="AD829" i="3"/>
  <c r="AD830" i="3"/>
  <c r="AD831" i="3"/>
  <c r="AD832" i="3"/>
  <c r="AD833" i="3"/>
  <c r="AD834" i="3"/>
  <c r="AD835" i="3"/>
  <c r="AD836" i="3"/>
  <c r="AD837" i="3"/>
  <c r="AD838" i="3"/>
  <c r="AD839" i="3"/>
  <c r="AD840" i="3"/>
  <c r="AD841" i="3"/>
  <c r="AD842" i="3"/>
  <c r="AD843" i="3"/>
  <c r="AD844" i="3"/>
  <c r="AD845" i="3"/>
  <c r="AD846" i="3"/>
  <c r="AD847" i="3"/>
  <c r="AD848" i="3"/>
  <c r="AD849" i="3"/>
  <c r="AD850" i="3"/>
  <c r="AD851" i="3"/>
  <c r="AD852" i="3"/>
  <c r="AD853" i="3"/>
  <c r="AD854" i="3"/>
  <c r="AD855" i="3"/>
  <c r="AD856" i="3"/>
  <c r="AD857" i="3"/>
  <c r="AD858" i="3"/>
  <c r="AD859" i="3"/>
  <c r="AD860" i="3"/>
  <c r="AD861" i="3"/>
  <c r="AD862" i="3"/>
  <c r="AD863" i="3"/>
  <c r="AD864" i="3"/>
  <c r="AD865"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27" i="6"/>
  <c r="C328" i="6"/>
  <c r="C329"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7" i="6"/>
  <c r="C358" i="6"/>
  <c r="C359" i="6"/>
  <c r="C360" i="6"/>
  <c r="C361" i="6"/>
  <c r="C362" i="6"/>
  <c r="C363" i="6"/>
  <c r="C364" i="6"/>
  <c r="C365" i="6"/>
  <c r="C366" i="6"/>
  <c r="C367" i="6"/>
  <c r="C368" i="6"/>
  <c r="C369" i="6"/>
  <c r="C370" i="6"/>
  <c r="C371" i="6"/>
  <c r="C372" i="6"/>
  <c r="C373" i="6"/>
  <c r="C374" i="6"/>
  <c r="C375" i="6"/>
  <c r="C376" i="6"/>
  <c r="C377" i="6"/>
  <c r="C378" i="6"/>
  <c r="C379" i="6"/>
  <c r="C380" i="6"/>
  <c r="C381" i="6"/>
  <c r="C382" i="6"/>
  <c r="C383" i="6"/>
  <c r="C384" i="6"/>
  <c r="C385" i="6"/>
  <c r="C386" i="6"/>
  <c r="C387" i="6"/>
  <c r="C388" i="6"/>
  <c r="C389" i="6"/>
  <c r="C390" i="6"/>
  <c r="C391" i="6"/>
  <c r="C392" i="6"/>
  <c r="C393" i="6"/>
  <c r="C394" i="6"/>
  <c r="C395" i="6"/>
  <c r="C396" i="6"/>
  <c r="C397" i="6"/>
  <c r="C398" i="6"/>
  <c r="C399" i="6"/>
  <c r="C400" i="6"/>
  <c r="C401" i="6"/>
  <c r="C402" i="6"/>
  <c r="C403" i="6"/>
  <c r="C404" i="6"/>
  <c r="C405" i="6"/>
  <c r="C406" i="6"/>
  <c r="C407" i="6"/>
  <c r="C408" i="6"/>
  <c r="C409" i="6"/>
  <c r="C410" i="6"/>
  <c r="C411" i="6"/>
  <c r="C412" i="6"/>
  <c r="C413" i="6"/>
  <c r="C414" i="6"/>
  <c r="C415" i="6"/>
  <c r="C416" i="6"/>
  <c r="C417" i="6"/>
  <c r="C418" i="6"/>
  <c r="C419" i="6"/>
  <c r="C420" i="6"/>
  <c r="C421" i="6"/>
  <c r="C422" i="6"/>
  <c r="C423" i="6"/>
  <c r="C424" i="6"/>
  <c r="C425" i="6"/>
  <c r="C426" i="6"/>
  <c r="C427" i="6"/>
  <c r="C428" i="6"/>
  <c r="C429" i="6"/>
  <c r="C430" i="6"/>
  <c r="C431" i="6"/>
  <c r="C432" i="6"/>
  <c r="C433" i="6"/>
  <c r="C434" i="6"/>
  <c r="C435" i="6"/>
  <c r="C436" i="6"/>
  <c r="C437" i="6"/>
  <c r="C438" i="6"/>
  <c r="C439" i="6"/>
  <c r="C440" i="6"/>
  <c r="C441" i="6"/>
  <c r="C442" i="6"/>
  <c r="C443" i="6"/>
  <c r="C444" i="6"/>
  <c r="C445" i="6"/>
  <c r="C446" i="6"/>
  <c r="C447" i="6"/>
  <c r="C448" i="6"/>
  <c r="C449" i="6"/>
  <c r="C450" i="6"/>
  <c r="C451" i="6"/>
  <c r="C452" i="6"/>
  <c r="C453" i="6"/>
  <c r="C454" i="6"/>
  <c r="C455" i="6"/>
  <c r="C456" i="6"/>
  <c r="C457" i="6"/>
  <c r="C458" i="6"/>
  <c r="C459" i="6"/>
  <c r="C460" i="6"/>
  <c r="C461" i="6"/>
  <c r="C462" i="6"/>
  <c r="C463" i="6"/>
  <c r="C464" i="6"/>
  <c r="C465" i="6"/>
  <c r="C466" i="6"/>
  <c r="C467" i="6"/>
  <c r="C468" i="6"/>
  <c r="C469" i="6"/>
  <c r="C470" i="6"/>
  <c r="C471" i="6"/>
  <c r="C472" i="6"/>
  <c r="C473" i="6"/>
  <c r="C474" i="6"/>
  <c r="C475" i="6"/>
  <c r="C476" i="6"/>
  <c r="C477" i="6"/>
  <c r="C478" i="6"/>
  <c r="C479" i="6"/>
  <c r="C480" i="6"/>
  <c r="C481" i="6"/>
  <c r="C482" i="6"/>
  <c r="C483" i="6"/>
  <c r="C484" i="6"/>
  <c r="C485" i="6"/>
  <c r="C486" i="6"/>
  <c r="C487" i="6"/>
  <c r="C488" i="6"/>
  <c r="C489" i="6"/>
  <c r="C490" i="6"/>
  <c r="C491" i="6"/>
  <c r="C492" i="6"/>
  <c r="C493" i="6"/>
  <c r="C494" i="6"/>
  <c r="C495" i="6"/>
  <c r="C496" i="6"/>
  <c r="C497" i="6"/>
  <c r="C498" i="6"/>
  <c r="C499" i="6"/>
  <c r="C500" i="6"/>
  <c r="C501" i="6"/>
  <c r="C502" i="6"/>
  <c r="C503" i="6"/>
  <c r="C504" i="6"/>
  <c r="C505" i="6"/>
  <c r="C506" i="6"/>
  <c r="C507" i="6"/>
  <c r="C508" i="6"/>
  <c r="C509" i="6"/>
  <c r="C510" i="6"/>
  <c r="C511" i="6"/>
  <c r="C512" i="6"/>
  <c r="C513" i="6"/>
  <c r="C514" i="6"/>
  <c r="C515" i="6"/>
  <c r="C516" i="6"/>
  <c r="C517" i="6"/>
  <c r="C518" i="6"/>
  <c r="C519" i="6"/>
  <c r="C520" i="6"/>
  <c r="C521" i="6"/>
  <c r="C522" i="6"/>
  <c r="C523" i="6"/>
  <c r="C524" i="6"/>
  <c r="C525" i="6"/>
  <c r="C526" i="6"/>
  <c r="C527" i="6"/>
  <c r="C528" i="6"/>
  <c r="C529" i="6"/>
  <c r="C530" i="6"/>
  <c r="C531" i="6"/>
  <c r="C532" i="6"/>
  <c r="C533" i="6"/>
  <c r="C534" i="6"/>
  <c r="C535" i="6"/>
  <c r="C536" i="6"/>
  <c r="C537" i="6"/>
  <c r="C538" i="6"/>
  <c r="C539" i="6"/>
  <c r="C540" i="6"/>
  <c r="C541" i="6"/>
  <c r="C542" i="6"/>
  <c r="C543" i="6"/>
  <c r="C544" i="6"/>
  <c r="C545" i="6"/>
  <c r="C546" i="6"/>
  <c r="C547" i="6"/>
  <c r="C548" i="6"/>
  <c r="C549" i="6"/>
  <c r="C550" i="6"/>
  <c r="C551" i="6"/>
  <c r="C552" i="6"/>
  <c r="C553" i="6"/>
  <c r="C554" i="6"/>
  <c r="C555" i="6"/>
  <c r="C556" i="6"/>
  <c r="C557" i="6"/>
  <c r="C558" i="6"/>
  <c r="C559" i="6"/>
  <c r="C560" i="6"/>
  <c r="C561" i="6"/>
  <c r="C562" i="6"/>
  <c r="C563" i="6"/>
  <c r="C564" i="6"/>
  <c r="C565" i="6"/>
  <c r="C566" i="6"/>
  <c r="C567" i="6"/>
  <c r="C568" i="6"/>
  <c r="C569" i="6"/>
  <c r="C570" i="6"/>
  <c r="C571" i="6"/>
  <c r="C572" i="6"/>
  <c r="C573" i="6"/>
  <c r="C574" i="6"/>
  <c r="C575" i="6"/>
  <c r="C576" i="6"/>
  <c r="C577" i="6"/>
  <c r="C578" i="6"/>
  <c r="C579" i="6"/>
  <c r="C580" i="6"/>
  <c r="C581" i="6"/>
  <c r="C582" i="6"/>
  <c r="C583" i="6"/>
  <c r="C584" i="6"/>
  <c r="C585" i="6"/>
  <c r="C586" i="6"/>
  <c r="C587" i="6"/>
  <c r="C588" i="6"/>
  <c r="C589" i="6"/>
  <c r="C590" i="6"/>
  <c r="C591" i="6"/>
  <c r="C592" i="6"/>
  <c r="C593" i="6"/>
  <c r="C594" i="6"/>
  <c r="C595" i="6"/>
  <c r="C596" i="6"/>
  <c r="C597" i="6"/>
  <c r="C598" i="6"/>
  <c r="C599" i="6"/>
  <c r="C600" i="6"/>
  <c r="C601" i="6"/>
  <c r="C602" i="6"/>
  <c r="C603" i="6"/>
  <c r="C604" i="6"/>
  <c r="C605" i="6"/>
  <c r="C606" i="6"/>
  <c r="C607" i="6"/>
  <c r="C608" i="6"/>
  <c r="C609" i="6"/>
  <c r="C610" i="6"/>
  <c r="C611" i="6"/>
  <c r="C612" i="6"/>
  <c r="C613" i="6"/>
  <c r="C614" i="6"/>
  <c r="C615" i="6"/>
  <c r="C616" i="6"/>
  <c r="C617" i="6"/>
  <c r="C618" i="6"/>
  <c r="C619" i="6"/>
  <c r="C620" i="6"/>
  <c r="C621" i="6"/>
  <c r="C622" i="6"/>
  <c r="C623" i="6"/>
  <c r="C624" i="6"/>
  <c r="C625" i="6"/>
  <c r="C626" i="6"/>
  <c r="C627" i="6"/>
  <c r="C628" i="6"/>
  <c r="C629" i="6"/>
  <c r="C630" i="6"/>
  <c r="C631" i="6"/>
  <c r="C632" i="6"/>
  <c r="C633" i="6"/>
  <c r="C634" i="6"/>
  <c r="C635" i="6"/>
  <c r="C636" i="6"/>
  <c r="C637" i="6"/>
  <c r="C638" i="6"/>
  <c r="C639" i="6"/>
  <c r="C640" i="6"/>
  <c r="C641" i="6"/>
  <c r="C642" i="6"/>
  <c r="C643" i="6"/>
  <c r="C644" i="6"/>
  <c r="C645" i="6"/>
  <c r="C646" i="6"/>
  <c r="C647" i="6"/>
  <c r="C648" i="6"/>
  <c r="C649" i="6"/>
  <c r="C650" i="6"/>
  <c r="C651" i="6"/>
  <c r="C652" i="6"/>
  <c r="C653" i="6"/>
  <c r="C654" i="6"/>
  <c r="C655" i="6"/>
  <c r="C656" i="6"/>
  <c r="C657" i="6"/>
  <c r="C658" i="6"/>
  <c r="C659" i="6"/>
  <c r="C660" i="6"/>
  <c r="C661" i="6"/>
  <c r="C662" i="6"/>
  <c r="C663" i="6"/>
  <c r="C664" i="6"/>
  <c r="C665" i="6"/>
  <c r="C666" i="6"/>
  <c r="C667" i="6"/>
  <c r="C668" i="6"/>
  <c r="C669" i="6"/>
  <c r="C670" i="6"/>
  <c r="C671" i="6"/>
  <c r="C672" i="6"/>
  <c r="C673" i="6"/>
  <c r="C674" i="6"/>
  <c r="C675" i="6"/>
  <c r="C676" i="6"/>
  <c r="C677" i="6"/>
  <c r="C678" i="6"/>
  <c r="C679" i="6"/>
  <c r="C680" i="6"/>
  <c r="C681" i="6"/>
  <c r="C682" i="6"/>
  <c r="C683" i="6"/>
  <c r="C684" i="6"/>
  <c r="C685" i="6"/>
  <c r="C686" i="6"/>
  <c r="C687" i="6"/>
  <c r="C688" i="6"/>
  <c r="C689" i="6"/>
  <c r="C690" i="6"/>
  <c r="C691" i="6"/>
  <c r="C692" i="6"/>
  <c r="C693" i="6"/>
  <c r="C694" i="6"/>
  <c r="C695" i="6"/>
  <c r="C696" i="6"/>
  <c r="C697" i="6"/>
  <c r="C698" i="6"/>
  <c r="C699" i="6"/>
  <c r="C700" i="6"/>
  <c r="C701" i="6"/>
  <c r="C702" i="6"/>
  <c r="C703" i="6"/>
  <c r="C704" i="6"/>
  <c r="C705" i="6"/>
  <c r="C706" i="6"/>
  <c r="C707" i="6"/>
  <c r="C708" i="6"/>
  <c r="C709" i="6"/>
  <c r="C710" i="6"/>
  <c r="C711" i="6"/>
  <c r="C712" i="6"/>
  <c r="C713" i="6"/>
  <c r="C714" i="6"/>
  <c r="C715" i="6"/>
  <c r="C716" i="6"/>
  <c r="C717" i="6"/>
  <c r="C718" i="6"/>
  <c r="C719" i="6"/>
  <c r="C720" i="6"/>
  <c r="C721" i="6"/>
  <c r="C722" i="6"/>
  <c r="C723" i="6"/>
  <c r="C724" i="6"/>
  <c r="C725" i="6"/>
  <c r="C726" i="6"/>
  <c r="C727" i="6"/>
  <c r="C728" i="6"/>
  <c r="C729" i="6"/>
  <c r="C730" i="6"/>
  <c r="C731" i="6"/>
  <c r="C732" i="6"/>
  <c r="C733" i="6"/>
  <c r="C734" i="6"/>
  <c r="C735" i="6"/>
  <c r="C736" i="6"/>
  <c r="C737" i="6"/>
  <c r="C738" i="6"/>
  <c r="C739" i="6"/>
  <c r="C740" i="6"/>
  <c r="C741" i="6"/>
  <c r="C742" i="6"/>
  <c r="C743" i="6"/>
  <c r="C744" i="6"/>
  <c r="C745" i="6"/>
  <c r="C746" i="6"/>
  <c r="C747" i="6"/>
  <c r="C748" i="6"/>
  <c r="C749" i="6"/>
  <c r="C750" i="6"/>
  <c r="C751" i="6"/>
  <c r="C752" i="6"/>
  <c r="C753" i="6"/>
  <c r="C754" i="6"/>
  <c r="C755" i="6"/>
  <c r="C756" i="6"/>
  <c r="C757" i="6"/>
  <c r="C758" i="6"/>
  <c r="C759" i="6"/>
  <c r="C760" i="6"/>
  <c r="C761" i="6"/>
  <c r="C762" i="6"/>
  <c r="C763" i="6"/>
  <c r="C764" i="6"/>
  <c r="C765" i="6"/>
  <c r="C766" i="6"/>
  <c r="C767" i="6"/>
  <c r="C768" i="6"/>
  <c r="C769" i="6"/>
  <c r="C770" i="6"/>
  <c r="C771" i="6"/>
  <c r="C772" i="6"/>
  <c r="C773" i="6"/>
  <c r="C774" i="6"/>
  <c r="C775" i="6"/>
  <c r="C776" i="6"/>
  <c r="C777" i="6"/>
  <c r="C778" i="6"/>
  <c r="C779" i="6"/>
  <c r="C780" i="6"/>
  <c r="C781" i="6"/>
  <c r="C782" i="6"/>
  <c r="C783" i="6"/>
  <c r="C784" i="6"/>
  <c r="C785" i="6"/>
  <c r="C786" i="6"/>
  <c r="C787" i="6"/>
  <c r="C788" i="6"/>
  <c r="C789" i="6"/>
  <c r="C790" i="6"/>
  <c r="C791" i="6"/>
  <c r="C792" i="6"/>
  <c r="C793" i="6"/>
  <c r="C794" i="6"/>
  <c r="C795" i="6"/>
  <c r="C796" i="6"/>
  <c r="C797" i="6"/>
  <c r="C798" i="6"/>
  <c r="C799" i="6"/>
  <c r="C800" i="6"/>
  <c r="C801" i="6"/>
  <c r="C802" i="6"/>
  <c r="C803" i="6"/>
  <c r="C804" i="6"/>
  <c r="C805" i="6"/>
  <c r="C806" i="6"/>
  <c r="C807" i="6"/>
  <c r="C808" i="6"/>
  <c r="C809" i="6"/>
  <c r="C810" i="6"/>
  <c r="C811" i="6"/>
  <c r="C812" i="6"/>
  <c r="C813" i="6"/>
  <c r="C814" i="6"/>
  <c r="C815" i="6"/>
  <c r="C816" i="6"/>
  <c r="C817" i="6"/>
  <c r="C818" i="6"/>
  <c r="C819" i="6"/>
  <c r="C820" i="6"/>
  <c r="C821" i="6"/>
  <c r="C822" i="6"/>
  <c r="C823" i="6"/>
  <c r="C824" i="6"/>
  <c r="C825" i="6"/>
  <c r="C826" i="6"/>
  <c r="C827" i="6"/>
  <c r="C828" i="6"/>
  <c r="C829" i="6"/>
  <c r="C830" i="6"/>
  <c r="C831" i="6"/>
  <c r="C832" i="6"/>
  <c r="C833" i="6"/>
  <c r="C834" i="6"/>
  <c r="C835" i="6"/>
  <c r="C836" i="6"/>
  <c r="C837" i="6"/>
  <c r="C838" i="6"/>
  <c r="C839" i="6"/>
  <c r="C840" i="6"/>
  <c r="C841" i="6"/>
  <c r="C842" i="6"/>
  <c r="C843" i="6"/>
  <c r="C844" i="6"/>
  <c r="C845" i="6"/>
  <c r="C846" i="6"/>
  <c r="C847" i="6"/>
  <c r="C848" i="6"/>
  <c r="C849" i="6"/>
  <c r="C850" i="6"/>
  <c r="C851" i="6"/>
  <c r="C852" i="6"/>
  <c r="C853" i="6"/>
  <c r="C854" i="6"/>
  <c r="C855" i="6"/>
  <c r="C856" i="6"/>
  <c r="C857" i="6"/>
  <c r="C858" i="6"/>
  <c r="C859" i="6"/>
  <c r="C860" i="6"/>
  <c r="C861" i="6"/>
  <c r="C862" i="6"/>
  <c r="C863" i="6"/>
  <c r="C864"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57" i="7"/>
  <c r="T2" i="7"/>
  <c r="B126" i="7" l="1"/>
  <c r="B112" i="7"/>
  <c r="B98" i="7"/>
  <c r="B154"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charset val="1"/>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charset val="1"/>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charset val="1"/>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charset val="1"/>
          </rPr>
          <t xml:space="preserve">
</t>
        </r>
        <r>
          <rPr>
            <sz val="9"/>
            <color indexed="81"/>
            <rFont val="Tahoma"/>
            <charset val="1"/>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charset val="1"/>
          </rPr>
          <t xml:space="preserve">
</t>
        </r>
        <r>
          <rPr>
            <sz val="9"/>
            <color indexed="81"/>
            <rFont val="Tahoma"/>
            <charset val="1"/>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<sst xmlns="http://schemas.openxmlformats.org/spreadsheetml/2006/main" count="6629" uniqueCount="1348">
  <si>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</si>
  <si>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</si>
  <si>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</si>
  <si>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</si>
  <si>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</si>
  <si>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</si>
  <si>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</si>
  <si>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</si>
  <si>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</si>
  <si>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</si>
  <si>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</si>
  <si>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</si>
  <si>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</si>
  <si>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</si>
  <si>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</si>
  <si>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</si>
  <si>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</si>
  <si>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</si>
  <si>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</si>
  <si>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</si>
  <si>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</si>
  <si>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</si>
  <si>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</si>
  <si>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</si>
  <si>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</si>
  <si>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</si>
  <si>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</si>
  <si>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</si>
  <si>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</si>
  <si>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</si>
  <si>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</si>
  <si>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</si>
  <si>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</si>
  <si>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</si>
  <si>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</si>
  <si>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</si>
  <si>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</si>
  <si>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</si>
  <si>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</si>
  <si>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</si>
  <si>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</si>
  <si>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</si>
  <si>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</si>
  <si>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</si>
  <si>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</si>
  <si>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</si>
  <si>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</si>
  <si>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</si>
  <si>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</si>
  <si>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</si>
  <si>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</si>
  <si>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</si>
  <si>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</si>
  <si>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</si>
  <si>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</si>
  <si>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</si>
  <si>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</si>
  <si>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</si>
  <si>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</si>
  <si>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</si>
  <si>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</si>
  <si>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</si>
  <si>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</si>
  <si>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</si>
  <si>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</si>
  <si>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</si>
  <si>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</si>
  <si>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</si>
  <si>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</si>
  <si>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</si>
  <si>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</si>
  <si>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</si>
  <si>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</si>
  <si>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</si>
  <si>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</si>
  <si>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</si>
  <si>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</si>
  <si>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</si>
  <si>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</si>
  <si>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</si>
  <si>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</si>
  <si>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</si>
  <si>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</si>
  <si>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</si>
  <si>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</si>
  <si>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</si>
  <si>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</si>
  <si>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</si>
  <si>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</si>
  <si>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</si>
  <si>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</si>
  <si>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</si>
  <si>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</si>
  <si>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</si>
  <si>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</si>
  <si>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</si>
  <si>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</si>
  <si>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</si>
  <si>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</si>
  <si>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</si>
  <si>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</si>
  <si>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</si>
  <si>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</si>
  <si>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</si>
  <si>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</si>
  <si>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</si>
  <si>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</si>
  <si>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</si>
  <si>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</si>
  <si>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</si>
  <si>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</si>
  <si>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</si>
  <si>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</si>
  <si>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</si>
  <si>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</si>
  <si>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</si>
  <si>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</si>
  <si>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</si>
  <si>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</si>
  <si>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</si>
  <si>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</si>
  <si>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</si>
  <si>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</si>
  <si>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</si>
  <si>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</si>
  <si>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</si>
  <si>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</si>
  <si>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</si>
  <si>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</si>
  <si>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</si>
  <si>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</si>
  <si>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</si>
  <si>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</si>
  <si>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</si>
  <si>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</si>
  <si>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</si>
  <si>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</si>
  <si>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</si>
  <si>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</si>
  <si>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</si>
  <si>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</si>
  <si>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</si>
  <si>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</si>
  <si>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</si>
  <si>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</si>
  <si>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</si>
  <si>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</si>
  <si>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</si>
  <si>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</si>
  <si>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</si>
  <si>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</si>
  <si>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</si>
  <si>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</si>
  <si>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</si>
  <si>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</si>
  <si>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</si>
  <si>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</si>
  <si>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</si>
  <si>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</si>
  <si>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</si>
  <si>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</si>
  <si>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</si>
  <si>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</si>
  <si>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</si>
  <si>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</si>
  <si>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</si>
  <si>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</si>
  <si>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</si>
  <si>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</si>
  <si>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</si>
  <si>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</si>
  <si>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</si>
  <si>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</si>
  <si>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</si>
  <si>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</si>
  <si>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Adland R.</t>
  </si>
  <si>
    <t>Jia H.</t>
  </si>
  <si>
    <t>Agarwal R.</t>
  </si>
  <si>
    <t>Ergun O.</t>
  </si>
  <si>
    <t>Al-Bisher H.</t>
  </si>
  <si>
    <t>Gray T.</t>
  </si>
  <si>
    <t>Stead S.M.</t>
  </si>
  <si>
    <t>Alder J.</t>
  </si>
  <si>
    <t>Cullis-Suzuki S.</t>
  </si>
  <si>
    <t>Karpouzi V.</t>
  </si>
  <si>
    <t>Kaschner K.</t>
  </si>
  <si>
    <t>Mondoux S.</t>
  </si>
  <si>
    <t>Pauly D.</t>
  </si>
  <si>
    <t>Swartz W.</t>
  </si>
  <si>
    <t>Trujillo P.</t>
  </si>
  <si>
    <t>Watson R.</t>
  </si>
  <si>
    <t>Alizadeh A.H.</t>
  </si>
  <si>
    <t>Talley W.K.</t>
  </si>
  <si>
    <t>Altunbas A.E.</t>
  </si>
  <si>
    <t>Émond J.P.</t>
  </si>
  <si>
    <t>Laniel M.</t>
  </si>
  <si>
    <t>Alvik S.</t>
  </si>
  <si>
    <t>Eide M.S.</t>
  </si>
  <si>
    <t>Endresen Ø.</t>
  </si>
  <si>
    <t>Longva T.</t>
  </si>
  <si>
    <t>Skjong R.</t>
  </si>
  <si>
    <t>Amigo-Dobaño L.</t>
  </si>
  <si>
    <t>Dolores Garza-Gil M.</t>
  </si>
  <si>
    <t>Anderson C.M.</t>
  </si>
  <si>
    <t>Chang Y.T.</t>
  </si>
  <si>
    <t>Lee T.W.</t>
  </si>
  <si>
    <t>Luo M.</t>
  </si>
  <si>
    <t>Park Y.A.</t>
  </si>
  <si>
    <t>Yang C.H.</t>
  </si>
  <si>
    <t>Andersson H.</t>
  </si>
  <si>
    <t>Christiansen M.</t>
  </si>
  <si>
    <t>Fagerholt K.</t>
  </si>
  <si>
    <t>Moe C.R.</t>
  </si>
  <si>
    <t>Norstad I.</t>
  </si>
  <si>
    <t>Rakke J.G.</t>
  </si>
  <si>
    <t>Stålhane M.</t>
  </si>
  <si>
    <t>Andújar J.A.S.</t>
  </si>
  <si>
    <t>Céspedes-Lorente J.J.</t>
  </si>
  <si>
    <t>Pérez-Mesa J.C.</t>
  </si>
  <si>
    <t>Angeloudis P.</t>
  </si>
  <si>
    <t>Bell M.G.H.</t>
  </si>
  <si>
    <t>Fonzone A.</t>
  </si>
  <si>
    <t>Hosseinloo S.H.</t>
  </si>
  <si>
    <t>Liu Xin (B)</t>
  </si>
  <si>
    <t>Arévalo-Quijada M.T.</t>
  </si>
  <si>
    <t>Castillo-Manzano J.I.</t>
  </si>
  <si>
    <t>Castro-Nuño M.</t>
  </si>
  <si>
    <t>Laxe F.G.</t>
  </si>
  <si>
    <t>López-Valpuesta L.</t>
  </si>
  <si>
    <t>Armstrong C.W.</t>
  </si>
  <si>
    <t>Foley N.S.</t>
  </si>
  <si>
    <t>van Rensburg T.M.</t>
  </si>
  <si>
    <t>Arslan Ö.</t>
  </si>
  <si>
    <t>Turan O.</t>
  </si>
  <si>
    <t>Arunotayanun K.</t>
  </si>
  <si>
    <t>Polak J.W.</t>
  </si>
  <si>
    <t>Asaro M.J.</t>
  </si>
  <si>
    <t>Asche F.</t>
  </si>
  <si>
    <t>Eggert H.</t>
  </si>
  <si>
    <t>Gudmundsson E.</t>
  </si>
  <si>
    <t>Hoff A.</t>
  </si>
  <si>
    <t>Pascoe S.</t>
  </si>
  <si>
    <t>Asencio-Flores J.P.</t>
  </si>
  <si>
    <t>Asteris M.</t>
  </si>
  <si>
    <t>Collins A.</t>
  </si>
  <si>
    <t>Augusto P.</t>
  </si>
  <si>
    <t>Britto P.</t>
  </si>
  <si>
    <t>Carlos H.R.</t>
  </si>
  <si>
    <t>Azar A.</t>
  </si>
  <si>
    <t>Kazazi A.</t>
  </si>
  <si>
    <t>Zangoueinezhad A.</t>
  </si>
  <si>
    <t>Azevedo S.G.</t>
  </si>
  <si>
    <t>da Cruz M.R.P.</t>
  </si>
  <si>
    <t>Ferreira J.J.</t>
  </si>
  <si>
    <t>Bailly D.</t>
  </si>
  <si>
    <t>Cummins V.</t>
  </si>
  <si>
    <t>Queffelec B.</t>
  </si>
  <si>
    <t>Baindur D.</t>
  </si>
  <si>
    <t>Viegas J.</t>
  </si>
  <si>
    <t>Balland O.</t>
  </si>
  <si>
    <t>Erikstad S.O.</t>
  </si>
  <si>
    <t>Ballas A.A.</t>
  </si>
  <si>
    <t>Triantafylli A.A.</t>
  </si>
  <si>
    <t>Bamford C.</t>
  </si>
  <si>
    <t>Wong P.C.</t>
  </si>
  <si>
    <t>Yan Hong</t>
  </si>
  <si>
    <t>Bang H.S.</t>
  </si>
  <si>
    <t>Kang H.W.</t>
  </si>
  <si>
    <t>Martin J.</t>
  </si>
  <si>
    <t>Woo S.H.</t>
  </si>
  <si>
    <t>Barbastefano R.G.</t>
  </si>
  <si>
    <t>Hijjar M.F.</t>
  </si>
  <si>
    <t>Wanke P.F.</t>
  </si>
  <si>
    <t>Bard J.F.</t>
  </si>
  <si>
    <t>Jarrah A.I.</t>
  </si>
  <si>
    <t>Barker K.</t>
  </si>
  <si>
    <t>Grant F.H.</t>
  </si>
  <si>
    <t>Landers T.L.</t>
  </si>
  <si>
    <t>Pant R.</t>
  </si>
  <si>
    <t>Barkhorn I.</t>
  </si>
  <si>
    <t>Blau J.</t>
  </si>
  <si>
    <t>Bonzon K.</t>
  </si>
  <si>
    <t>Boomhower J.</t>
  </si>
  <si>
    <t>Festa D.</t>
  </si>
  <si>
    <t>Grimm D.</t>
  </si>
  <si>
    <t>Hovland V.</t>
  </si>
  <si>
    <t>Barros C.P.</t>
  </si>
  <si>
    <t>Felício J.A.</t>
  </si>
  <si>
    <t>Fernandes R.L.</t>
  </si>
  <si>
    <t>Basciano G.</t>
  </si>
  <si>
    <t>Giacoma C.</t>
  </si>
  <si>
    <t>Piovano S.</t>
  </si>
  <si>
    <t>Swimmer Y.</t>
  </si>
  <si>
    <t>Bateman S.</t>
  </si>
  <si>
    <t>Becerra Villanueva J.</t>
  </si>
  <si>
    <t>Jiménez Espadafor F.</t>
  </si>
  <si>
    <t>Moreno Gutiérrez J.</t>
  </si>
  <si>
    <t>Torres García M.</t>
  </si>
  <si>
    <t>Beil D.R.</t>
  </si>
  <si>
    <t>Beygi S.A.</t>
  </si>
  <si>
    <t>Chen R.L.Y.</t>
  </si>
  <si>
    <t>Cohn A.</t>
  </si>
  <si>
    <t>Sinha A.</t>
  </si>
  <si>
    <t>Benacchio M.</t>
  </si>
  <si>
    <t>Ferrari C.</t>
  </si>
  <si>
    <t>Parola F.</t>
  </si>
  <si>
    <t>Berechman J.</t>
  </si>
  <si>
    <t>Tseng P.H.</t>
  </si>
  <si>
    <t>Beresford A.K.C.</t>
  </si>
  <si>
    <t>Kwak D.W.</t>
  </si>
  <si>
    <t>Pettit S.J.</t>
  </si>
  <si>
    <t>Bergantino A.S.</t>
  </si>
  <si>
    <t>Bolis S.</t>
  </si>
  <si>
    <t>Bernardon M.</t>
  </si>
  <si>
    <t>Guineberteau T.</t>
  </si>
  <si>
    <t>Le Roux S.</t>
  </si>
  <si>
    <t>Trouillet B.</t>
  </si>
  <si>
    <t>Bertazzon S.</t>
  </si>
  <si>
    <t>Cesare F.D.</t>
  </si>
  <si>
    <t>Rech G.</t>
  </si>
  <si>
    <t>Soriani S.</t>
  </si>
  <si>
    <t>Bettridge S.</t>
  </si>
  <si>
    <t>Brown M.W.</t>
  </si>
  <si>
    <t>Johnson L.</t>
  </si>
  <si>
    <t>Sagarminaga R.</t>
  </si>
  <si>
    <t>Silber G.K.</t>
  </si>
  <si>
    <t>Taggart C.T.</t>
  </si>
  <si>
    <t>Tejedor Arceredillo A.</t>
  </si>
  <si>
    <t>Vanderlaan A.S.M.</t>
  </si>
  <si>
    <t>Bhattacharya S.</t>
  </si>
  <si>
    <t>Bianco L.</t>
  </si>
  <si>
    <t>Caramia M.</t>
  </si>
  <si>
    <t>Giordani S.</t>
  </si>
  <si>
    <t>Bihel J.</t>
  </si>
  <si>
    <t>Brigaudeau C.</t>
  </si>
  <si>
    <t>Daurès F.</t>
  </si>
  <si>
    <t>Le Floc'h P.</t>
  </si>
  <si>
    <t>Bijwaard G.E.</t>
  </si>
  <si>
    <t>Heij C.</t>
  </si>
  <si>
    <t>Knapp S.</t>
  </si>
  <si>
    <t>Bjorkland R.</t>
  </si>
  <si>
    <t>Frazão Santos C.</t>
  </si>
  <si>
    <t>Gonçalves Teixeira Z.</t>
  </si>
  <si>
    <t>Janeiro J.</t>
  </si>
  <si>
    <t>Orbach M.</t>
  </si>
  <si>
    <t>Sousa Gonçalves R.</t>
  </si>
  <si>
    <t>Bjørn E.A.</t>
  </si>
  <si>
    <t>Øyvind B.</t>
  </si>
  <si>
    <t>Rice Jr. J.B.</t>
  </si>
  <si>
    <t>Bloor M.</t>
  </si>
  <si>
    <t>Ellis N.</t>
  </si>
  <si>
    <t>Gekara V.O.</t>
  </si>
  <si>
    <t>Sampson H.</t>
  </si>
  <si>
    <t>Boardman A.E.</t>
  </si>
  <si>
    <t>Vining A.R.</t>
  </si>
  <si>
    <t>Boile M.</t>
  </si>
  <si>
    <t>Fan C.</t>
  </si>
  <si>
    <t>Golias M.M.</t>
  </si>
  <si>
    <t>Lei L.</t>
  </si>
  <si>
    <t>Theofanis S.</t>
  </si>
  <si>
    <t>Bonsall S.</t>
  </si>
  <si>
    <t>Caglayan O.</t>
  </si>
  <si>
    <t>Huang M.</t>
  </si>
  <si>
    <t>Jenkinson I.D.</t>
  </si>
  <si>
    <t>Wang J.E.</t>
  </si>
  <si>
    <t>Yan X.P.</t>
  </si>
  <si>
    <t>Yang Zaili</t>
  </si>
  <si>
    <t>Zhang Di</t>
  </si>
  <si>
    <t>Bookbinder J.H.</t>
  </si>
  <si>
    <t>Elhedhli S.</t>
  </si>
  <si>
    <t>Li Zichao</t>
  </si>
  <si>
    <t>Borger B.D.</t>
  </si>
  <si>
    <t>Dunkerley F.</t>
  </si>
  <si>
    <t>Gühneman A.</t>
  </si>
  <si>
    <t>Koskenoja P.</t>
  </si>
  <si>
    <t>Loo S.V.D.</t>
  </si>
  <si>
    <t>Mackie P.</t>
  </si>
  <si>
    <t>Proost S.</t>
  </si>
  <si>
    <t>Boysen N.</t>
  </si>
  <si>
    <t>Fliedner M.</t>
  </si>
  <si>
    <t>Kellner Michael M.</t>
  </si>
  <si>
    <t>Bradbury S.L.</t>
  </si>
  <si>
    <t>Braekers K.</t>
  </si>
  <si>
    <t>Caris A.</t>
  </si>
  <si>
    <t>Janssens G.K.</t>
  </si>
  <si>
    <t>Bråthen S.</t>
  </si>
  <si>
    <t>Odeck J.</t>
  </si>
  <si>
    <t>Bressers H.Th.A.</t>
  </si>
  <si>
    <t>Hommes S.</t>
  </si>
  <si>
    <t>Hulscher S.J.M.H.</t>
  </si>
  <si>
    <t>Mulder J.P.M.</t>
  </si>
  <si>
    <t>Otter H.S.</t>
  </si>
  <si>
    <t>Brett V.</t>
  </si>
  <si>
    <t>Roe M.</t>
  </si>
  <si>
    <t>Brooks M.R.</t>
  </si>
  <si>
    <t>Hensher D.A.</t>
  </si>
  <si>
    <t>Pallis A.A.</t>
  </si>
  <si>
    <t>Puckett S.M.</t>
  </si>
  <si>
    <t>Schellinck T.</t>
  </si>
  <si>
    <t>Trifts V.</t>
  </si>
  <si>
    <t>Brosnan I.G.</t>
  </si>
  <si>
    <t>Browne M.</t>
  </si>
  <si>
    <t>Cornelis E.</t>
  </si>
  <si>
    <t>Leonardi J.</t>
  </si>
  <si>
    <t>Rizet C.</t>
  </si>
  <si>
    <t>Bucci P.</t>
  </si>
  <si>
    <t>de Jong G.</t>
  </si>
  <si>
    <t>Gützkow P.</t>
  </si>
  <si>
    <t>Zondag B.</t>
  </si>
  <si>
    <t>Buhrkal K.</t>
  </si>
  <si>
    <t>Larsen J.</t>
  </si>
  <si>
    <t>Lusby R.</t>
  </si>
  <si>
    <t>Ropke S.</t>
  </si>
  <si>
    <t>Zuglian S.</t>
  </si>
  <si>
    <t>Cahoon S.</t>
  </si>
  <si>
    <t>Gurning S.</t>
  </si>
  <si>
    <t>Cao J.X.</t>
  </si>
  <si>
    <t>Chen J.H.</t>
  </si>
  <si>
    <t>Lee D.H.</t>
  </si>
  <si>
    <t>Capone F.</t>
  </si>
  <si>
    <t>Lazzeretti L.</t>
  </si>
  <si>
    <t>Cariou P.</t>
  </si>
  <si>
    <t>Cheaitou A.</t>
  </si>
  <si>
    <t>de Oliveira G.F.</t>
  </si>
  <si>
    <t>Mejia M.Q.</t>
  </si>
  <si>
    <t>Wolff F.C.</t>
  </si>
  <si>
    <t>Carlo H.J.</t>
  </si>
  <si>
    <t>Vis I.F.A.</t>
  </si>
  <si>
    <t>Carter J.</t>
  </si>
  <si>
    <t>Song D.P.</t>
  </si>
  <si>
    <t>Florido del Corral D.</t>
  </si>
  <si>
    <t>Pérez J.J.</t>
  </si>
  <si>
    <t>Celik M.</t>
  </si>
  <si>
    <t>Kandakoglu A.</t>
  </si>
  <si>
    <t>Topcu Y.I.</t>
  </si>
  <si>
    <t>Cerit A.G.</t>
  </si>
  <si>
    <t>Cetin K.C.</t>
  </si>
  <si>
    <t>Chang C.C.</t>
  </si>
  <si>
    <t>Hsu Y.H.</t>
  </si>
  <si>
    <t>Lu C.S.</t>
  </si>
  <si>
    <t>Metaparti P.</t>
  </si>
  <si>
    <t>Wang C.M.</t>
  </si>
  <si>
    <t>Chang C.H.</t>
  </si>
  <si>
    <t>Feng C.M.</t>
  </si>
  <si>
    <t>Chang C.T.</t>
  </si>
  <si>
    <t>Chen K.K.</t>
  </si>
  <si>
    <t>Lai C.S.</t>
  </si>
  <si>
    <t>Chang H.</t>
  </si>
  <si>
    <t>Chassiakos A.</t>
  </si>
  <si>
    <t>Ioannou P.</t>
  </si>
  <si>
    <t>Jula H.</t>
  </si>
  <si>
    <t>Chang S.K.</t>
  </si>
  <si>
    <t>Liu K.Y.</t>
  </si>
  <si>
    <t>Song Y.H.</t>
  </si>
  <si>
    <t>Kim H.J.</t>
  </si>
  <si>
    <t>Kim K.T.</t>
  </si>
  <si>
    <t>Kim M.J.</t>
  </si>
  <si>
    <t>Lee P.T.W.</t>
  </si>
  <si>
    <t>Lee S.Y.</t>
  </si>
  <si>
    <t>Shin S.H.</t>
  </si>
  <si>
    <t>Tongzon J.L.</t>
  </si>
  <si>
    <t>Chauvin C.</t>
  </si>
  <si>
    <t>Lardjane S.</t>
  </si>
  <si>
    <t>Chen C.L.</t>
  </si>
  <si>
    <t>Chen Haozhe</t>
  </si>
  <si>
    <t>Kros J.F.</t>
  </si>
  <si>
    <t>Scott Nadler S.</t>
  </si>
  <si>
    <t>Jin J.G.</t>
  </si>
  <si>
    <t>Chen Q.</t>
  </si>
  <si>
    <t>Du Y.</t>
  </si>
  <si>
    <t>Fung R.Y.K.</t>
  </si>
  <si>
    <t>Long L.</t>
  </si>
  <si>
    <t>Quan X.</t>
  </si>
  <si>
    <t>Chen S.L.</t>
  </si>
  <si>
    <t>Chen Shun</t>
  </si>
  <si>
    <t>Frouws K.</t>
  </si>
  <si>
    <t>Van de Voorde E.</t>
  </si>
  <si>
    <t>Chen Tao</t>
  </si>
  <si>
    <t>Hu K.C.</t>
  </si>
  <si>
    <t>Chen X.</t>
  </si>
  <si>
    <t>List G.F.</t>
  </si>
  <si>
    <t>Zhou X.</t>
  </si>
  <si>
    <t>Cheng T.C.E.</t>
  </si>
  <si>
    <t>Lai K.H.</t>
  </si>
  <si>
    <t>Lun Y.H.V.</t>
  </si>
  <si>
    <t>Wong C.W.Y.</t>
  </si>
  <si>
    <t>Cheon S.H.</t>
  </si>
  <si>
    <t>Dowall D.E.</t>
  </si>
  <si>
    <t>Song D.W.</t>
  </si>
  <si>
    <t>Chew E.P.</t>
  </si>
  <si>
    <t>Lee L.H.</t>
  </si>
  <si>
    <t>Zhen L.</t>
  </si>
  <si>
    <t>Chiau W.Y.</t>
  </si>
  <si>
    <t>Chou C.L</t>
  </si>
  <si>
    <t>Shih Y.C.</t>
  </si>
  <si>
    <t>Chin A.T.H.</t>
  </si>
  <si>
    <t>Low J.M.W.</t>
  </si>
  <si>
    <t>Chlomoudis C.</t>
  </si>
  <si>
    <t>Dimas A.</t>
  </si>
  <si>
    <t>Pantouvakis A.</t>
  </si>
  <si>
    <t>Cho D.O.</t>
  </si>
  <si>
    <t>Chong S.C.</t>
  </si>
  <si>
    <t>Murali R.</t>
  </si>
  <si>
    <t>Norzaidi M.D.</t>
  </si>
  <si>
    <t>Salwani M.I.</t>
  </si>
  <si>
    <t>Choo S.</t>
  </si>
  <si>
    <t>Klabjan D.</t>
  </si>
  <si>
    <t>Simchi-Levi D.</t>
  </si>
  <si>
    <t>Desaulniers G.</t>
  </si>
  <si>
    <t>Desrosiers J.</t>
  </si>
  <si>
    <t>Grønhaug R.</t>
  </si>
  <si>
    <t>Christodoulou A.</t>
  </si>
  <si>
    <t>Giziakis C.</t>
  </si>
  <si>
    <t>Chuang C.T.</t>
  </si>
  <si>
    <t>Huang H.W.</t>
  </si>
  <si>
    <t>Church R.L.</t>
  </si>
  <si>
    <t>Lei T.L.</t>
  </si>
  <si>
    <t>Claesson S.</t>
  </si>
  <si>
    <t>Clemente M.</t>
  </si>
  <si>
    <t>Durán Grados C.V.</t>
  </si>
  <si>
    <t>Gutiérrez J.M.</t>
  </si>
  <si>
    <t>Martín L.</t>
  </si>
  <si>
    <t>Uriondo Z.</t>
  </si>
  <si>
    <t>Clott C.B.</t>
  </si>
  <si>
    <t>Hartman B.C.</t>
  </si>
  <si>
    <t>Corbett J.J.</t>
  </si>
  <si>
    <t>Wang Haifeng</t>
  </si>
  <si>
    <t>Winebrake J.J.</t>
  </si>
  <si>
    <t>Corsi T.M.</t>
  </si>
  <si>
    <t>Steven A.B.</t>
  </si>
  <si>
    <t>Coto-Millán P.</t>
  </si>
  <si>
    <t>Jara-Díaz S.R.</t>
  </si>
  <si>
    <t>Núñez-Sánchez R.</t>
  </si>
  <si>
    <t>Crainic T.G.</t>
  </si>
  <si>
    <t>Di Francesco M.</t>
  </si>
  <si>
    <t>Zuddas P.</t>
  </si>
  <si>
    <t>Cruz C.O.</t>
  </si>
  <si>
    <t>Marques R.C.</t>
  </si>
  <si>
    <t>Cullinane K.</t>
  </si>
  <si>
    <t>Firth M.</t>
  </si>
  <si>
    <t>Gong S.X.H.</t>
  </si>
  <si>
    <t>Wang Yuhong</t>
  </si>
  <si>
    <t>Dadkar Y.</t>
  </si>
  <si>
    <t>Jones D.</t>
  </si>
  <si>
    <t>Nozick L.K.</t>
  </si>
  <si>
    <t>D'Agosto M.D.A.</t>
  </si>
  <si>
    <t>Leal I.C.</t>
  </si>
  <si>
    <t>Dahl B.</t>
  </si>
  <si>
    <t>Fan L.</t>
  </si>
  <si>
    <t>Wilson W.W.</t>
  </si>
  <si>
    <t>Dalsøren S.B.</t>
  </si>
  <si>
    <t>Hoffmann P.N.</t>
  </si>
  <si>
    <t>Dalton T.</t>
  </si>
  <si>
    <t>Jin D.</t>
  </si>
  <si>
    <t>Thompson R.</t>
  </si>
  <si>
    <t>Das S.S.</t>
  </si>
  <si>
    <t>Lim P.X.</t>
  </si>
  <si>
    <t>David G.</t>
  </si>
  <si>
    <t>Davis M.E.</t>
  </si>
  <si>
    <t>de Bruno B.</t>
  </si>
  <si>
    <t>Kaselimi E.N.</t>
  </si>
  <si>
    <t>Notteboom T.E.</t>
  </si>
  <si>
    <t>de Langen P.W.</t>
  </si>
  <si>
    <t>Van den Berg R.</t>
  </si>
  <si>
    <t>Vitsounis T.K.</t>
  </si>
  <si>
    <t>Willeumier A.</t>
  </si>
  <si>
    <t>De Martino M.</t>
  </si>
  <si>
    <t>Morvillo A.</t>
  </si>
  <si>
    <t>de Marucci S.</t>
  </si>
  <si>
    <t>de Pooter M.</t>
  </si>
  <si>
    <t>Perepelkin G.</t>
  </si>
  <si>
    <t>Perepelkin M.</t>
  </si>
  <si>
    <t>De Santo E.M.</t>
  </si>
  <si>
    <t>de Silva R.</t>
  </si>
  <si>
    <t>Stanton J.</t>
  </si>
  <si>
    <t>Stanton P.</t>
  </si>
  <si>
    <t>Defilippi E.</t>
  </si>
  <si>
    <t>Flor L.</t>
  </si>
  <si>
    <t>Deidda L.</t>
  </si>
  <si>
    <t>Olivo A.</t>
  </si>
  <si>
    <t>Dekker R.</t>
  </si>
  <si>
    <t>Pourakbar M.</t>
  </si>
  <si>
    <t>Sleptchenko A.</t>
  </si>
  <si>
    <t>Dekker S.</t>
  </si>
  <si>
    <t>Verhaeghe R.</t>
  </si>
  <si>
    <t>Wiegmans B.</t>
  </si>
  <si>
    <t>Demirel E.</t>
  </si>
  <si>
    <t>Ommeren J.v.</t>
  </si>
  <si>
    <t>Rietveld P.</t>
  </si>
  <si>
    <t>Denisis A.</t>
  </si>
  <si>
    <t>Perakis A.N.</t>
  </si>
  <si>
    <t>Díaz-Hernández J.J.</t>
  </si>
  <si>
    <t>Martínez-Budría E.</t>
  </si>
  <si>
    <t>Ding D.</t>
  </si>
  <si>
    <t>Teo C.P.</t>
  </si>
  <si>
    <t>Dinwoodie J.</t>
  </si>
  <si>
    <t>Parsons J.</t>
  </si>
  <si>
    <t>Yeo G.T.</t>
  </si>
  <si>
    <t>Do N.H.</t>
  </si>
  <si>
    <t>Le Q.L.N.</t>
  </si>
  <si>
    <t>Nam K.C.</t>
  </si>
  <si>
    <t>Varela-Lafuente M.M.</t>
  </si>
  <si>
    <t>Doloreux D.</t>
  </si>
  <si>
    <t>Shearmur R.</t>
  </si>
  <si>
    <t>Dommasnes A.</t>
  </si>
  <si>
    <t>Loeng H.</t>
  </si>
  <si>
    <t>Olsen E.</t>
  </si>
  <si>
    <t>Ottersen G.</t>
  </si>
  <si>
    <t>van der Meeren G.I.</t>
  </si>
  <si>
    <t>Dong J.X.</t>
  </si>
  <si>
    <t>Dong-Wook S.</t>
  </si>
  <si>
    <t>Eon-Seong L.</t>
  </si>
  <si>
    <t>Donselaar P.W.</t>
  </si>
  <si>
    <t>Kolkman J.</t>
  </si>
  <si>
    <t>Douma A.</t>
  </si>
  <si>
    <t>Schutten M.</t>
  </si>
  <si>
    <t>Schuur P.</t>
  </si>
  <si>
    <t>Drobetz W.</t>
  </si>
  <si>
    <t>Schilling D.</t>
  </si>
  <si>
    <t>Tegtmeier L.</t>
  </si>
  <si>
    <t>Druon J.N.</t>
  </si>
  <si>
    <t>Ducruet C.</t>
  </si>
  <si>
    <t>Jo J.C.</t>
  </si>
  <si>
    <t>Lee S.W.</t>
  </si>
  <si>
    <t>Ng A.K.Y.</t>
  </si>
  <si>
    <t>Zaidi F.</t>
  </si>
  <si>
    <t>Dullaert W.</t>
  </si>
  <si>
    <t>Engelen S.</t>
  </si>
  <si>
    <t>Vernimmenz B.</t>
  </si>
  <si>
    <t>Dupré S.</t>
  </si>
  <si>
    <t>Guy E.</t>
  </si>
  <si>
    <t>Edwin Cheng T.C.</t>
  </si>
  <si>
    <t>Venus Lun Y.H.</t>
  </si>
  <si>
    <t>El-Masry A.A.</t>
  </si>
  <si>
    <t>Olugbode M.</t>
  </si>
  <si>
    <t>Pointon J.</t>
  </si>
  <si>
    <t>Elvin S.S.</t>
  </si>
  <si>
    <t>Enshaei H.</t>
  </si>
  <si>
    <t>Mesbahi E.</t>
  </si>
  <si>
    <t>Erera A.L.</t>
  </si>
  <si>
    <t>Namboothiri R.</t>
  </si>
  <si>
    <t>Smilowitz K.</t>
  </si>
  <si>
    <t>Zhang Guangming</t>
  </si>
  <si>
    <t>Özener O.O.</t>
  </si>
  <si>
    <t>Savelsbergh M.W.P.</t>
  </si>
  <si>
    <t>Escamilla-Navarro L.</t>
  </si>
  <si>
    <t>García-Menéndez L.</t>
  </si>
  <si>
    <t>Pérez-García E.</t>
  </si>
  <si>
    <t>Espino R.</t>
  </si>
  <si>
    <t>Feo Valero M.</t>
  </si>
  <si>
    <t>García L.</t>
  </si>
  <si>
    <t>Everett S.</t>
  </si>
  <si>
    <t>Ewing G.O.</t>
  </si>
  <si>
    <t>Haider M.</t>
  </si>
  <si>
    <t>Patterson Z.</t>
  </si>
  <si>
    <t>Hvattum L.M.</t>
  </si>
  <si>
    <t>Johnsen T.A.V.</t>
  </si>
  <si>
    <t>Laporte G.</t>
  </si>
  <si>
    <t>Lindstad H.E.</t>
  </si>
  <si>
    <t>Øvstebø B.O.</t>
  </si>
  <si>
    <t>Liu Liming</t>
  </si>
  <si>
    <t>Tolliver D.</t>
  </si>
  <si>
    <t>Farrell S.</t>
  </si>
  <si>
    <t>Farrelly N.</t>
  </si>
  <si>
    <t>Hynes S.</t>
  </si>
  <si>
    <t>Fawcett J.A.</t>
  </si>
  <si>
    <t>Fei J.</t>
  </si>
  <si>
    <t>Feijoo G.</t>
  </si>
  <si>
    <t>Moreira M.T.</t>
  </si>
  <si>
    <t>Vázquez-Rowe I.</t>
  </si>
  <si>
    <t>Furió-Prunonosa S.</t>
  </si>
  <si>
    <t>Saez-Carramolino L.</t>
  </si>
  <si>
    <t>Gattorna E.</t>
  </si>
  <si>
    <t>Musso E.</t>
  </si>
  <si>
    <t>Tei A.</t>
  </si>
  <si>
    <t>Fleming J.</t>
  </si>
  <si>
    <t>Goericke R.</t>
  </si>
  <si>
    <t>Zhang J.</t>
  </si>
  <si>
    <t>Fletcher S.</t>
  </si>
  <si>
    <t>Heeps C.</t>
  </si>
  <si>
    <t>Pike K.</t>
  </si>
  <si>
    <t>Potts J.S.</t>
  </si>
  <si>
    <t>Rodríguez Mateos J.C.</t>
  </si>
  <si>
    <t>Suárez de Vivero J.L.</t>
  </si>
  <si>
    <t>Flynn M.</t>
  </si>
  <si>
    <t>Flynn P.</t>
  </si>
  <si>
    <t>Somanathan S.</t>
  </si>
  <si>
    <t>Szymanski J.</t>
  </si>
  <si>
    <t>Fock H.O.</t>
  </si>
  <si>
    <t>Fonseca Á.</t>
  </si>
  <si>
    <t>Fontanet M.</t>
  </si>
  <si>
    <t>Verhoeven P.</t>
  </si>
  <si>
    <t>Franses P.H.</t>
  </si>
  <si>
    <t>Frémont A.</t>
  </si>
  <si>
    <t>Fridell E.</t>
  </si>
  <si>
    <t>Winnes H.</t>
  </si>
  <si>
    <t>Fritz J.S.</t>
  </si>
  <si>
    <t>Fu Q.</t>
  </si>
  <si>
    <t>Xu Z.</t>
  </si>
  <si>
    <t>Fu X.</t>
  </si>
  <si>
    <t>Lau Y.Y.</t>
  </si>
  <si>
    <t>Xiao Yibin</t>
  </si>
  <si>
    <t>Yang Hangjun</t>
  </si>
  <si>
    <t>Fung M.K.</t>
  </si>
  <si>
    <t>Galdeano-Gomez E.</t>
  </si>
  <si>
    <t>Salinas Andujar J.A.</t>
  </si>
  <si>
    <t>Gao F.</t>
  </si>
  <si>
    <t>García-Alonso L.</t>
  </si>
  <si>
    <t>Sanchez-Soriano J.</t>
  </si>
  <si>
    <t>Vallejo-Pinto J.A.</t>
  </si>
  <si>
    <t>Veldman S.</t>
  </si>
  <si>
    <t>Gärling T.</t>
  </si>
  <si>
    <t>Lützhöft M.</t>
  </si>
  <si>
    <t>Nilsson R.</t>
  </si>
  <si>
    <t>Gaur P.</t>
  </si>
  <si>
    <t>Pundir S.</t>
  </si>
  <si>
    <t>Sharma T.</t>
  </si>
  <si>
    <t>Gelareh S.</t>
  </si>
  <si>
    <t>Meng Q.</t>
  </si>
  <si>
    <t>Nickel S.</t>
  </si>
  <si>
    <t>Pisinger D.</t>
  </si>
  <si>
    <t>Gendreau M.</t>
  </si>
  <si>
    <t>Verma M.</t>
  </si>
  <si>
    <t>Verter V.</t>
  </si>
  <si>
    <t>George J.C.</t>
  </si>
  <si>
    <t>Moore M.</t>
  </si>
  <si>
    <t>Reeves R.R.</t>
  </si>
  <si>
    <t>Rosa C.</t>
  </si>
  <si>
    <t>Sheffield G.</t>
  </si>
  <si>
    <t>Giallombardo G.</t>
  </si>
  <si>
    <t>Moccia L.</t>
  </si>
  <si>
    <t>Salani M.</t>
  </si>
  <si>
    <t>Vacca I.</t>
  </si>
  <si>
    <t>Giuliano G.</t>
  </si>
  <si>
    <t>O'Brien T.</t>
  </si>
  <si>
    <t>Glen D.R.</t>
  </si>
  <si>
    <t>Marlow P.B.</t>
  </si>
  <si>
    <t>Reid S.</t>
  </si>
  <si>
    <t>Goh M.</t>
  </si>
  <si>
    <t>Wu Y.C.J.</t>
  </si>
  <si>
    <t>González M.M.</t>
  </si>
  <si>
    <t>Trujillo L.</t>
  </si>
  <si>
    <t>Goodchild A.V.</t>
  </si>
  <si>
    <t>Zhao W.</t>
  </si>
  <si>
    <t>Goss R.</t>
  </si>
  <si>
    <t>Goulielmos A.M.</t>
  </si>
  <si>
    <t>Psifia M.</t>
  </si>
  <si>
    <t>Gounopoulos D.</t>
  </si>
  <si>
    <t>Merikas A.G.</t>
  </si>
  <si>
    <t>Nounis C.</t>
  </si>
  <si>
    <t>Gouvernal E.</t>
  </si>
  <si>
    <t>Slack B.</t>
  </si>
  <si>
    <t>Grammenos C.T.</t>
  </si>
  <si>
    <t>Nomikos N.K.</t>
  </si>
  <si>
    <t>Papapostolou N.C.</t>
  </si>
  <si>
    <t>Jones E.</t>
  </si>
  <si>
    <t>Korda R.C.</t>
  </si>
  <si>
    <t>Gui L.</t>
  </si>
  <si>
    <t>Russo A.P.</t>
  </si>
  <si>
    <t>Gujar G.C.</t>
  </si>
  <si>
    <t>Guo X.</t>
  </si>
  <si>
    <t>Huang S.Y.</t>
  </si>
  <si>
    <t>Hadjiconstantinou E.</t>
  </si>
  <si>
    <t>Ma N.L.</t>
  </si>
  <si>
    <t>Hall P.V.</t>
  </si>
  <si>
    <t>Jacobs W.</t>
  </si>
  <si>
    <t>Harcourt R.</t>
  </si>
  <si>
    <t>Möller L.</t>
  </si>
  <si>
    <t>Steckenreuter A.</t>
  </si>
  <si>
    <t>Hassler B.</t>
  </si>
  <si>
    <t>Knudsen O.F.</t>
  </si>
  <si>
    <t>Havice E.</t>
  </si>
  <si>
    <t>He Y.</t>
  </si>
  <si>
    <t>Hsu W.J.</t>
  </si>
  <si>
    <t>Heitmann N.</t>
  </si>
  <si>
    <t>Khalilian S.</t>
  </si>
  <si>
    <t>Hjelle H.M.</t>
  </si>
  <si>
    <t>Ho J.</t>
  </si>
  <si>
    <t>Hoest A.V.D.</t>
  </si>
  <si>
    <t>Holguín-Veras J.</t>
  </si>
  <si>
    <t>Jaller M.</t>
  </si>
  <si>
    <t>Ozbay K.</t>
  </si>
  <si>
    <t>Wachtendorf T.</t>
  </si>
  <si>
    <t>Wang Q.</t>
  </si>
  <si>
    <t>Xu N.</t>
  </si>
  <si>
    <t>Homan A.C.</t>
  </si>
  <si>
    <t>Steiner T.</t>
  </si>
  <si>
    <t>Hong-Oanh N.</t>
  </si>
  <si>
    <t>Huang T.H.</t>
  </si>
  <si>
    <t>Lin C.Y.</t>
  </si>
  <si>
    <t>Hui W.</t>
  </si>
  <si>
    <t>Jing L.</t>
  </si>
  <si>
    <t>Hwang H.C.</t>
  </si>
  <si>
    <t>Hwang H.S.</t>
  </si>
  <si>
    <t>Rosenberger M.J.</t>
  </si>
  <si>
    <t>Visoldilokpun S.</t>
  </si>
  <si>
    <t>Iannone F.</t>
  </si>
  <si>
    <t>Imai A.</t>
  </si>
  <si>
    <t>Nishimura E.</t>
  </si>
  <si>
    <t>Papadimitriou S.</t>
  </si>
  <si>
    <t>Shintani K.</t>
  </si>
  <si>
    <t>Ishii M.</t>
  </si>
  <si>
    <t>Ishizaka M.</t>
  </si>
  <si>
    <t>Tezuka K.</t>
  </si>
  <si>
    <t>Jafari M.</t>
  </si>
  <si>
    <t>Moalagh M.</t>
  </si>
  <si>
    <t>Rouhani S.</t>
  </si>
  <si>
    <t>Taghavifard M.T.</t>
  </si>
  <si>
    <t>Jaremin B.</t>
  </si>
  <si>
    <t>Roberts S.E.</t>
  </si>
  <si>
    <t>Jarrod Ho W.C.</t>
  </si>
  <si>
    <t>Koo A.C.</t>
  </si>
  <si>
    <t>Ji L.J.</t>
  </si>
  <si>
    <t>Lin B.L.</t>
  </si>
  <si>
    <t>Tian Y.M.</t>
  </si>
  <si>
    <t>Wang Z.M.</t>
  </si>
  <si>
    <t>Zhou G.Q.</t>
  </si>
  <si>
    <t>Jia D.</t>
  </si>
  <si>
    <t>Jin F.</t>
  </si>
  <si>
    <t>Ouyang H.</t>
  </si>
  <si>
    <t>Xu H.</t>
  </si>
  <si>
    <t>Yin Z.</t>
  </si>
  <si>
    <t>Jiang L.</t>
  </si>
  <si>
    <t>Lauridsen J.T.</t>
  </si>
  <si>
    <t>Kite-Powell H.L.</t>
  </si>
  <si>
    <t>Yip T.L.</t>
  </si>
  <si>
    <t>Levine B.</t>
  </si>
  <si>
    <t>Jonkeren O.</t>
  </si>
  <si>
    <t>Jourquin B.</t>
  </si>
  <si>
    <t>Jørgensen F.</t>
  </si>
  <si>
    <t>Mathisen T.A.</t>
  </si>
  <si>
    <t>Joutz F.</t>
  </si>
  <si>
    <t>Poulakidas A.</t>
  </si>
  <si>
    <t>Jula P.</t>
  </si>
  <si>
    <t>Leachman R.C.</t>
  </si>
  <si>
    <t>Jung C.M.</t>
  </si>
  <si>
    <t>Sohn J.R.</t>
  </si>
  <si>
    <t>Kang S.</t>
  </si>
  <si>
    <t>Medina J.C.</t>
  </si>
  <si>
    <t>Ouyang Y.</t>
  </si>
  <si>
    <t>Karlaftis M.G.</t>
  </si>
  <si>
    <t>Kepaptsoglou K.</t>
  </si>
  <si>
    <t>Sambracos E.</t>
  </si>
  <si>
    <t>Keceli Y.</t>
  </si>
  <si>
    <t>Kee J.</t>
  </si>
  <si>
    <t>Khalid N.</t>
  </si>
  <si>
    <t>Suppiah R.</t>
  </si>
  <si>
    <t>Kim K.H.</t>
  </si>
  <si>
    <t>Lee B.K.</t>
  </si>
  <si>
    <t>Kumar S.N.</t>
  </si>
  <si>
    <t>Remijn A.B.</t>
  </si>
  <si>
    <t>Van De Velden M.</t>
  </si>
  <si>
    <t>Köhn S.</t>
  </si>
  <si>
    <t>Thanopoulou H.A.</t>
  </si>
  <si>
    <t>Kokotos D.</t>
  </si>
  <si>
    <t>Tzannatos E.</t>
  </si>
  <si>
    <t>Kontovas C.A.</t>
  </si>
  <si>
    <t>Psaraftis H.N.</t>
  </si>
  <si>
    <t>Kosaka R.</t>
  </si>
  <si>
    <t>Mamula A.</t>
  </si>
  <si>
    <t>Mason J.</t>
  </si>
  <si>
    <t>Speir C.</t>
  </si>
  <si>
    <t>Koutroubousis G.D.</t>
  </si>
  <si>
    <t>Merika A.A.</t>
  </si>
  <si>
    <t>Lai L.H.</t>
  </si>
  <si>
    <t>Lam J.S.L.</t>
  </si>
  <si>
    <t>Yap W.Y.</t>
  </si>
  <si>
    <t>Lam S.Y.W.</t>
  </si>
  <si>
    <t>Lam Shao Wei</t>
  </si>
  <si>
    <t>Tang L.C.</t>
  </si>
  <si>
    <t>Lamb T.</t>
  </si>
  <si>
    <t>Pires Jr. F.C.M.</t>
  </si>
  <si>
    <t>Lambertides N.</t>
  </si>
  <si>
    <t>Louca C.</t>
  </si>
  <si>
    <t>Panayides P.M.</t>
  </si>
  <si>
    <t>Savva C.S.</t>
  </si>
  <si>
    <t>Laulajainen R.</t>
  </si>
  <si>
    <t>Montesn C.P.</t>
  </si>
  <si>
    <t>Seoane M.J.F.</t>
  </si>
  <si>
    <t>Lee B.S.</t>
  </si>
  <si>
    <t>Rousos E.P.</t>
  </si>
  <si>
    <t>Miao L.</t>
  </si>
  <si>
    <t>Wang H.Q.</t>
  </si>
  <si>
    <t>Lee T.C.</t>
  </si>
  <si>
    <t>Wu C.H.</t>
  </si>
  <si>
    <t>Li K.X.</t>
  </si>
  <si>
    <t>Min J.</t>
  </si>
  <si>
    <t>Wang Yulan</t>
  </si>
  <si>
    <t>Yang Jinglei</t>
  </si>
  <si>
    <t>Zheng Haisha</t>
  </si>
  <si>
    <t>Liao C.H.</t>
  </si>
  <si>
    <t>Liedtke G.</t>
  </si>
  <si>
    <t>Light M.K.</t>
  </si>
  <si>
    <t>Pagano A.M.</t>
  </si>
  <si>
    <t>Sánchez O.V.</t>
  </si>
  <si>
    <t>Tapiero E.</t>
  </si>
  <si>
    <t>Ungo R.</t>
  </si>
  <si>
    <t>Ligteringent H.</t>
  </si>
  <si>
    <t>Plas R.V.</t>
  </si>
  <si>
    <t>Schuylenburg M.V.</t>
  </si>
  <si>
    <t>Taneja P.</t>
  </si>
  <si>
    <t>Walkert W.E.</t>
  </si>
  <si>
    <t>Lin Cheng-Chang</t>
  </si>
  <si>
    <t>Lin D.Y.</t>
  </si>
  <si>
    <t>Young M.M.</t>
  </si>
  <si>
    <t>Liu H.Y.</t>
  </si>
  <si>
    <t>Liu J.J.</t>
  </si>
  <si>
    <t>Wu J.</t>
  </si>
  <si>
    <t>Liu Xinxin</t>
  </si>
  <si>
    <t>Ye H.Q.</t>
  </si>
  <si>
    <t>Yuan X.M.</t>
  </si>
  <si>
    <t>Lobrigo E.</t>
  </si>
  <si>
    <t>Pawlik T.</t>
  </si>
  <si>
    <t>López-Navarro M.A.</t>
  </si>
  <si>
    <t>Moliner M.A.</t>
  </si>
  <si>
    <t>Rodríguez R.M.</t>
  </si>
  <si>
    <t>Sánchez J.</t>
  </si>
  <si>
    <t>Shang K.C.</t>
  </si>
  <si>
    <t>Yang C.C.</t>
  </si>
  <si>
    <t>Ludema M.W.</t>
  </si>
  <si>
    <t>Veenstra A.W.</t>
  </si>
  <si>
    <t>Zhang M.</t>
  </si>
  <si>
    <t>Lunday B.J.</t>
  </si>
  <si>
    <t>Sherali H.D.</t>
  </si>
  <si>
    <t>Ma Hongrui</t>
  </si>
  <si>
    <t>Riera-Palou X.</t>
  </si>
  <si>
    <t>Steernberg K.</t>
  </si>
  <si>
    <t>Tait N.</t>
  </si>
  <si>
    <t>Macrae C.</t>
  </si>
  <si>
    <t>Magala M.</t>
  </si>
  <si>
    <t>Maniati M.</t>
  </si>
  <si>
    <t>Mansouri M.</t>
  </si>
  <si>
    <t>Mostashari A.</t>
  </si>
  <si>
    <t>Nilchiani R.</t>
  </si>
  <si>
    <t>Omer M.</t>
  </si>
  <si>
    <t>Manuel M.E.</t>
  </si>
  <si>
    <t>Mänz C.</t>
  </si>
  <si>
    <t>Osthorst W.</t>
  </si>
  <si>
    <t>Mark Gauci G.M.</t>
  </si>
  <si>
    <t>Nair R.</t>
  </si>
  <si>
    <t>Paixão Casaca A.C.</t>
  </si>
  <si>
    <t>Xu J.J.</t>
  </si>
  <si>
    <t>Simões P.</t>
  </si>
  <si>
    <t>Marti B.E.</t>
  </si>
  <si>
    <t>Martín E.</t>
  </si>
  <si>
    <t>Saurí S.</t>
  </si>
  <si>
    <t>Maxoulis C.N.</t>
  </si>
  <si>
    <t>Wang T.F.</t>
  </si>
  <si>
    <t>Meersman H.</t>
  </si>
  <si>
    <t>Sys C.</t>
  </si>
  <si>
    <t>Mellin A.</t>
  </si>
  <si>
    <t>Rydhed H.</t>
  </si>
  <si>
    <t>Wang Shuaian</t>
  </si>
  <si>
    <t>Wang Tingsong</t>
  </si>
  <si>
    <t>Wang Xinchang</t>
  </si>
  <si>
    <t>Tsionas M.G.</t>
  </si>
  <si>
    <t>Mes M.R.K.</t>
  </si>
  <si>
    <t>van der Heijden M.</t>
  </si>
  <si>
    <t>Michalopoulos V.</t>
  </si>
  <si>
    <t>Pardali A.</t>
  </si>
  <si>
    <t>Mitroussi K.</t>
  </si>
  <si>
    <t>Moen A.E.</t>
  </si>
  <si>
    <t>Monios J.</t>
  </si>
  <si>
    <t>Wilmsmeier G.</t>
  </si>
  <si>
    <t>Moxnes E.</t>
  </si>
  <si>
    <t>Nam H.S.</t>
  </si>
  <si>
    <t>Rodrigue J.P.</t>
  </si>
  <si>
    <t>Nourbakhsh S.M.</t>
  </si>
  <si>
    <t>Nunes P.A.L.D.</t>
  </si>
  <si>
    <t>Umgiesser G.</t>
  </si>
  <si>
    <t>Vergano L.</t>
  </si>
  <si>
    <t>Oltedal H.</t>
  </si>
  <si>
    <t>Wadsworthz E.</t>
  </si>
  <si>
    <t>Onut S.</t>
  </si>
  <si>
    <t>Torun E.</t>
  </si>
  <si>
    <t>Tuzkaya U.R.</t>
  </si>
  <si>
    <t>Owen N.A.</t>
  </si>
  <si>
    <t>Schofield C.H.</t>
  </si>
  <si>
    <t>Vaggelas G.K.</t>
  </si>
  <si>
    <t>Park C.</t>
  </si>
  <si>
    <t>Seo J.</t>
  </si>
  <si>
    <t>Parsons E.C.M.</t>
  </si>
  <si>
    <t>Rose N.A.</t>
  </si>
  <si>
    <t>Telecky T.M.</t>
  </si>
  <si>
    <t>Peoples J.</t>
  </si>
  <si>
    <t>Satar N.M.</t>
  </si>
  <si>
    <t>Perez A.</t>
  </si>
  <si>
    <t>Pérez-Labajos C.A.</t>
  </si>
  <si>
    <t>Perrotti D.E.</t>
  </si>
  <si>
    <t>Sánchez R.J.</t>
  </si>
  <si>
    <t>Petering M.E.H.</t>
  </si>
  <si>
    <t>Progoulaki M.</t>
  </si>
  <si>
    <t>Theotokas I.</t>
  </si>
  <si>
    <t>Qi X.</t>
  </si>
  <si>
    <t>Qiu M.</t>
  </si>
  <si>
    <t>Roberts J.</t>
  </si>
  <si>
    <t>Tsamenyi M.</t>
  </si>
  <si>
    <t>Robinson R.</t>
  </si>
  <si>
    <t>Weston R.</t>
  </si>
  <si>
    <t>Robusté F.</t>
  </si>
  <si>
    <t>Rodríguez-Álvarez A.</t>
  </si>
  <si>
    <t>Tovar B.</t>
  </si>
  <si>
    <t>Roumpis E.</t>
  </si>
  <si>
    <t>Syriopoulos T.</t>
  </si>
  <si>
    <t>Rygaard J.M.</t>
  </si>
  <si>
    <t>Sabonge R.</t>
  </si>
  <si>
    <t>Saliby E.</t>
  </si>
  <si>
    <t>Schinas O.</t>
  </si>
  <si>
    <t>Stefanakos C.</t>
  </si>
  <si>
    <t>Townsend-Gault I.</t>
  </si>
  <si>
    <t>Sel S.</t>
  </si>
  <si>
    <t>Verhetsel A.</t>
  </si>
  <si>
    <t>Shanks S.</t>
  </si>
  <si>
    <t>Shinohara M.</t>
  </si>
  <si>
    <t>Siemonsma H.</t>
  </si>
  <si>
    <t>Uyttendaele P.</t>
  </si>
  <si>
    <t>van Nus W.</t>
  </si>
  <si>
    <t>Xu Jingjing</t>
  </si>
  <si>
    <t>Standal D.</t>
  </si>
  <si>
    <t>Sumaila U.R.</t>
  </si>
  <si>
    <t>Villasante S.</t>
  </si>
  <si>
    <t>Tsatsaronis M.</t>
  </si>
  <si>
    <t>Thai V.V.</t>
  </si>
  <si>
    <t>Tsamourgelis I.</t>
  </si>
  <si>
    <t>Utne I.B.</t>
  </si>
  <si>
    <t>Van der Horst M.R.</t>
  </si>
  <si>
    <t>Van der Lugt L.M.</t>
  </si>
  <si>
    <t>van Hoof L.</t>
  </si>
  <si>
    <t>van Tatenhove J.P.M.</t>
  </si>
  <si>
    <t>van Koppen K.C.S.A.</t>
  </si>
  <si>
    <t>van Leeuwen J.</t>
  </si>
  <si>
    <t>Wuisan L.</t>
  </si>
  <si>
    <t>Vanelslander T.</t>
  </si>
  <si>
    <t>Wang D.H.</t>
  </si>
  <si>
    <t>Wegge N.</t>
  </si>
  <si>
    <t>Xie X.</t>
  </si>
  <si>
    <t>Yang Y.C.</t>
  </si>
  <si>
    <t>Yi-Chih Y.</t>
  </si>
  <si>
    <t>Edge Weight</t>
  </si>
  <si>
    <t>Autofill Workbook Results</t>
  </si>
  <si>
    <t>▓0▓0▓0▓True▓Black▓Black▓▓Edge Weight▓1▓5▓0▓1▓10▓False▓▓0▓0▓0▓0▓0▓False▓▓0▓0▓0▓True▓Black▓Black▓▓▓0▓0▓0▓0▓0▓False▓▓0▓0▓0▓0▓0▓False▓▓0▓0▓0▓0▓0▓False▓▓0▓0▓0▓0▓0▓False</t>
  </si>
  <si>
    <t>Graph History</t>
  </si>
  <si>
    <t>Workbook Settings 2</t>
  </si>
  <si>
    <t>Graph Type</t>
  </si>
  <si>
    <t>Modularity</t>
  </si>
  <si>
    <t>NodeXL Version</t>
  </si>
  <si>
    <t>Not Applicable</t>
  </si>
  <si>
    <t>1.0.1.413</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</si>
  <si>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</si>
  <si>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</si>
  <si>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</si>
  <si>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</si>
  <si>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</si>
  <si>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</si>
  <si>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</si>
  <si>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</si>
  <si>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</si>
  <si>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</si>
  <si>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</si>
  <si>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</si>
  <si>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</si>
  <si>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</si>
  <si>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</si>
  <si>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</si>
  <si>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</si>
  <si>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</si>
  <si>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</si>
  <si>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</si>
  <si>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</si>
  <si>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</si>
  <si>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</si>
  <si>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</si>
  <si>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</si>
  <si>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</si>
  <si>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</si>
  <si>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</si>
  <si>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</si>
  <si>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</si>
  <si>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</si>
  <si>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</si>
  <si>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</si>
  <si>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</si>
  <si>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</si>
  <si>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</si>
  <si>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</si>
  <si>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</si>
  <si>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</si>
  <si>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</si>
  <si>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</si>
  <si>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</si>
  <si>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</si>
  <si>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</si>
  <si>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</si>
  <si>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</si>
  <si>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</si>
  <si>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</si>
  <si>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</si>
  <si>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G50</t>
  </si>
  <si>
    <t>G51</t>
  </si>
  <si>
    <t>G52</t>
  </si>
  <si>
    <t>G53</t>
  </si>
  <si>
    <t>G54</t>
  </si>
  <si>
    <t>G55</t>
  </si>
  <si>
    <t>G56</t>
  </si>
  <si>
    <t>G57</t>
  </si>
  <si>
    <t>G58</t>
  </si>
  <si>
    <t>G59</t>
  </si>
  <si>
    <t>G60</t>
  </si>
  <si>
    <t>G61</t>
  </si>
  <si>
    <t>G62</t>
  </si>
  <si>
    <t>G63</t>
  </si>
  <si>
    <t>G64</t>
  </si>
  <si>
    <t>G65</t>
  </si>
  <si>
    <t>G66</t>
  </si>
  <si>
    <t>G67</t>
  </si>
  <si>
    <t>G68</t>
  </si>
  <si>
    <t>G69</t>
  </si>
  <si>
    <t>G70</t>
  </si>
  <si>
    <t>G71</t>
  </si>
  <si>
    <t>G72</t>
  </si>
  <si>
    <t>G73</t>
  </si>
  <si>
    <t>G74</t>
  </si>
  <si>
    <t>G75</t>
  </si>
  <si>
    <t>G76</t>
  </si>
  <si>
    <t>G77</t>
  </si>
  <si>
    <t>G78</t>
  </si>
  <si>
    <t>G79</t>
  </si>
  <si>
    <t>G80</t>
  </si>
  <si>
    <t>G81</t>
  </si>
  <si>
    <t>G82</t>
  </si>
  <si>
    <t>G83</t>
  </si>
  <si>
    <t>G84</t>
  </si>
  <si>
    <t>G85</t>
  </si>
  <si>
    <t>G86</t>
  </si>
  <si>
    <t>G87</t>
  </si>
  <si>
    <t>G88</t>
  </si>
  <si>
    <t>G89</t>
  </si>
  <si>
    <t>G90</t>
  </si>
  <si>
    <t>G91</t>
  </si>
  <si>
    <t>G92</t>
  </si>
  <si>
    <t>G93</t>
  </si>
  <si>
    <t>G94</t>
  </si>
  <si>
    <t>G95</t>
  </si>
  <si>
    <t>G96</t>
  </si>
  <si>
    <t>G97</t>
  </si>
  <si>
    <t>G98</t>
  </si>
  <si>
    <t>G99</t>
  </si>
  <si>
    <t>G100</t>
  </si>
  <si>
    <t>G101</t>
  </si>
  <si>
    <t>G102</t>
  </si>
  <si>
    <t>G103</t>
  </si>
  <si>
    <t>G104</t>
  </si>
  <si>
    <t>G105</t>
  </si>
  <si>
    <t>G106</t>
  </si>
  <si>
    <t>G107</t>
  </si>
  <si>
    <t>G108</t>
  </si>
  <si>
    <t>G109</t>
  </si>
  <si>
    <t>G110</t>
  </si>
  <si>
    <t>G111</t>
  </si>
  <si>
    <t>G112</t>
  </si>
  <si>
    <t>G113</t>
  </si>
  <si>
    <t>G114</t>
  </si>
  <si>
    <t>G115</t>
  </si>
  <si>
    <t>G116</t>
  </si>
  <si>
    <t>G117</t>
  </si>
  <si>
    <t>G118</t>
  </si>
  <si>
    <t>G119</t>
  </si>
  <si>
    <t>G120</t>
  </si>
  <si>
    <t>G121</t>
  </si>
  <si>
    <t>G122</t>
  </si>
  <si>
    <t>G123</t>
  </si>
  <si>
    <t>G124</t>
  </si>
  <si>
    <t>G125</t>
  </si>
  <si>
    <t>G126</t>
  </si>
  <si>
    <t>G127</t>
  </si>
  <si>
    <t>G128</t>
  </si>
  <si>
    <t>G129</t>
  </si>
  <si>
    <t>G130</t>
  </si>
  <si>
    <t>G131</t>
  </si>
  <si>
    <t>G132</t>
  </si>
  <si>
    <t>G133</t>
  </si>
  <si>
    <t>G134</t>
  </si>
  <si>
    <t>G135</t>
  </si>
  <si>
    <t>G136</t>
  </si>
  <si>
    <t>G137</t>
  </si>
  <si>
    <t>G138</t>
  </si>
  <si>
    <t>G139</t>
  </si>
  <si>
    <t>G140</t>
  </si>
  <si>
    <t>G141</t>
  </si>
  <si>
    <t>G142</t>
  </si>
  <si>
    <t>G143</t>
  </si>
  <si>
    <t>G144</t>
  </si>
  <si>
    <t>G145</t>
  </si>
  <si>
    <t>G146</t>
  </si>
  <si>
    <t>G147</t>
  </si>
  <si>
    <t>G148</t>
  </si>
  <si>
    <t>G149</t>
  </si>
  <si>
    <t>G150</t>
  </si>
  <si>
    <t>G151</t>
  </si>
  <si>
    <t>G152</t>
  </si>
  <si>
    <t>G153</t>
  </si>
  <si>
    <t>G154</t>
  </si>
  <si>
    <t>G155</t>
  </si>
  <si>
    <t>G156</t>
  </si>
  <si>
    <t>G157</t>
  </si>
  <si>
    <t>G158</t>
  </si>
  <si>
    <t>G159</t>
  </si>
  <si>
    <t>G160</t>
  </si>
  <si>
    <t>G161</t>
  </si>
  <si>
    <t>G162</t>
  </si>
  <si>
    <t>G163</t>
  </si>
  <si>
    <t>G164</t>
  </si>
  <si>
    <t>G165</t>
  </si>
  <si>
    <t>G166</t>
  </si>
  <si>
    <t>G167</t>
  </si>
  <si>
    <t>G168</t>
  </si>
  <si>
    <t>G169</t>
  </si>
  <si>
    <t>G170</t>
  </si>
  <si>
    <t>G171</t>
  </si>
  <si>
    <t>G172</t>
  </si>
  <si>
    <t>G173</t>
  </si>
  <si>
    <t>G174</t>
  </si>
  <si>
    <t>G175</t>
  </si>
  <si>
    <t>G176</t>
  </si>
  <si>
    <t>G177</t>
  </si>
  <si>
    <t>G178</t>
  </si>
  <si>
    <t>G179</t>
  </si>
  <si>
    <t>G180</t>
  </si>
  <si>
    <t>G181</t>
  </si>
  <si>
    <t>G182</t>
  </si>
  <si>
    <t>G183</t>
  </si>
  <si>
    <t>G184</t>
  </si>
  <si>
    <t>G185</t>
  </si>
  <si>
    <t>G186</t>
  </si>
  <si>
    <t>G187</t>
  </si>
  <si>
    <t>G188</t>
  </si>
  <si>
    <t>G189</t>
  </si>
  <si>
    <t>G190</t>
  </si>
  <si>
    <t>G191</t>
  </si>
  <si>
    <t>G192</t>
  </si>
  <si>
    <t>G193</t>
  </si>
  <si>
    <t>G194</t>
  </si>
  <si>
    <t>G195</t>
  </si>
  <si>
    <t>G196</t>
  </si>
  <si>
    <t>G197</t>
  </si>
  <si>
    <t>G198</t>
  </si>
  <si>
    <t>G199</t>
  </si>
  <si>
    <t>G200</t>
  </si>
  <si>
    <t>G201</t>
  </si>
  <si>
    <t>G202</t>
  </si>
  <si>
    <t>G203</t>
  </si>
  <si>
    <t>G204</t>
  </si>
  <si>
    <t>G205</t>
  </si>
  <si>
    <t>G206</t>
  </si>
  <si>
    <t>G207</t>
  </si>
  <si>
    <t>G208</t>
  </si>
  <si>
    <t>G209</t>
  </si>
  <si>
    <t>G210</t>
  </si>
  <si>
    <t>G211</t>
  </si>
  <si>
    <t>G212</t>
  </si>
  <si>
    <t>G213</t>
  </si>
  <si>
    <t>G214</t>
  </si>
  <si>
    <t>G215</t>
  </si>
  <si>
    <t>G216</t>
  </si>
  <si>
    <t>G217</t>
  </si>
  <si>
    <t>G218</t>
  </si>
  <si>
    <t>G219</t>
  </si>
  <si>
    <t>G220</t>
  </si>
  <si>
    <t>G221</t>
  </si>
  <si>
    <t>G222</t>
  </si>
  <si>
    <t>G223</t>
  </si>
  <si>
    <t>G224</t>
  </si>
  <si>
    <t>G225</t>
  </si>
  <si>
    <t>G226</t>
  </si>
  <si>
    <t>G227</t>
  </si>
  <si>
    <t>G228</t>
  </si>
  <si>
    <t>G229</t>
  </si>
  <si>
    <t>G230</t>
  </si>
  <si>
    <t>G231</t>
  </si>
  <si>
    <t>G232</t>
  </si>
  <si>
    <t>G233</t>
  </si>
  <si>
    <t>G234</t>
  </si>
  <si>
    <t>G235</t>
  </si>
  <si>
    <t>G236</t>
  </si>
  <si>
    <t>G237</t>
  </si>
  <si>
    <t>G238</t>
  </si>
  <si>
    <t>G239</t>
  </si>
  <si>
    <t>G240</t>
  </si>
  <si>
    <t>G241</t>
  </si>
  <si>
    <t>G242</t>
  </si>
  <si>
    <t>G243</t>
  </si>
  <si>
    <t>G244</t>
  </si>
  <si>
    <t>G245</t>
  </si>
  <si>
    <t>G246</t>
  </si>
  <si>
    <t>G247</t>
  </si>
  <si>
    <t>G248</t>
  </si>
  <si>
    <t>G249</t>
  </si>
  <si>
    <t>G250</t>
  </si>
  <si>
    <t>G251</t>
  </si>
  <si>
    <t>G252</t>
  </si>
  <si>
    <t>G253</t>
  </si>
  <si>
    <t>G254</t>
  </si>
  <si>
    <t>G255</t>
  </si>
  <si>
    <t>G256</t>
  </si>
  <si>
    <t>G257</t>
  </si>
  <si>
    <t>G258</t>
  </si>
  <si>
    <t>0, 12, 96</t>
  </si>
  <si>
    <t>0, 136, 227</t>
  </si>
  <si>
    <t>0, 100, 50</t>
  </si>
  <si>
    <t>0, 176, 22</t>
  </si>
  <si>
    <t>191, 0, 0</t>
  </si>
  <si>
    <t>230, 120, 0</t>
  </si>
  <si>
    <t>255, 191, 0</t>
  </si>
  <si>
    <t>150, 200, 0</t>
  </si>
  <si>
    <t>200, 0, 120</t>
  </si>
  <si>
    <t>77, 0, 96</t>
  </si>
  <si>
    <t>91, 0, 191</t>
  </si>
  <si>
    <t>0, 98, 130</t>
  </si>
  <si>
    <t>26, 54, 255</t>
  </si>
  <si>
    <t>91, 189, 255</t>
  </si>
  <si>
    <t>28, 255, 141</t>
  </si>
  <si>
    <t>66, 255, 89</t>
  </si>
  <si>
    <t>255, 74, 74</t>
  </si>
  <si>
    <t>255, 179, 94</t>
  </si>
  <si>
    <t>255, 218, 106</t>
  </si>
  <si>
    <t>211, 255, 79</t>
  </si>
  <si>
    <t>255, 79, 185</t>
  </si>
  <si>
    <t>209, 26, 255</t>
  </si>
  <si>
    <t>160, 74, 255</t>
  </si>
  <si>
    <t>43, 202, 255</t>
  </si>
  <si>
    <t>213, 218, 255</t>
  </si>
  <si>
    <t>213, 238, 255</t>
  </si>
  <si>
    <t>213, 255, 234</t>
  </si>
  <si>
    <t>213, 255, 218</t>
  </si>
  <si>
    <t>255, 213, 213</t>
  </si>
  <si>
    <t>255, 235, 213</t>
  </si>
  <si>
    <t>255, 244, 213</t>
  </si>
  <si>
    <t>244, 255, 213</t>
  </si>
  <si>
    <t>255, 213, 238</t>
  </si>
  <si>
    <t>247, 213, 255</t>
  </si>
  <si>
    <t>233, 213, 255</t>
  </si>
  <si>
    <t>213, 244, 255</t>
  </si>
  <si>
    <t>Vertex Group</t>
  </si>
  <si>
    <t>Vertex 1 Group</t>
  </si>
  <si>
    <t>Vertex 2 Group</t>
  </si>
  <si>
    <t>LayoutAlgorithm░The graph was laid out using the Fruchterman-Reingold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</si>
  <si>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name="VertexColorDetails" serializeAs="String"&gt;_x000D_
        &lt;value&gt;False	False	0	10	241, 137, 4	46, 7, 195	False	False	True&lt;/value&gt;_x000D_
      &lt;/setting&gt;_x000D_
      &lt;setting name="EdgeLabelSourceColumnName" serializeAs="String"&gt;_x000D_
        &lt;value /&gt;_x000D_
      &lt;/setting&gt;_x000D_
      &lt;setting name="VertexXSourceColumnName" serializeAs="String"&gt;_x000D_
        &lt;value /&gt;_x000D_
      &lt;/setting&gt;_x000D_
      &lt;setting name="VertexLayoutOrderSourceColumnName" serializeAs="String"&gt;_x000D_
        &lt;value /&gt;_x000D_
      &lt;/setting&gt;_x000D_
      &lt;setting name="VertexRadiusSourceColumnName" serializeAs="String"&gt;_x000D_
        &lt;value /&gt;_x000D_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name="VertexShapeSourceColumnName" serializeAs="String"&gt;_x000D_
        &lt;value /&gt;_x000D_
      &lt;/setting&gt;_x000D_
      &lt;setting name="VertexPolarRSourceColumnName" serializeAs="String"&gt;_x000D_
        &lt;value /&gt;_x000D_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name="VertexLabelFillColorSourceColumnName" serializeAs="String"&gt;_x000D_
        &lt;value /&gt;_x000D_
      &lt;/setting&gt;_x000D_
      &lt;setting name="GroupCollapsedSourceC</t>
  </si>
  <si>
    <t>olumnName" serializeAs="String"&gt;_x000D_
        &lt;value /&gt;_x000D_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name="VertexAlphaSourceColumnName" serializeAs="String"&gt;_x000D_
        &lt;value /&gt;_x000D_
      &lt;/setting&gt;_x000D_
      &lt;setting name="VertexVisibilitySourceColumnName" serializeAs="String"&gt;_x000D_
        &lt;value /&gt;_x000D_
      &lt;/setting&gt;_x000D_
      &lt;setting name="VertexLabelSourceColumnName" serializeAs="String"&gt;_x000D_
        &lt;value /&gt;_x000D_
      &lt;/setting&gt;_x000D_
      &lt;setting name="VertexToolTipSourceColumnName" serializeAs="String"&gt;_x000D_
        &lt;value /&gt;_x000D_
      &lt;/setting&gt;_x000D_
      &lt;setting name="EdgeWidthSourceColumnName" serializeAs="String"&gt;_x000D_
        &lt;value&gt;Edge Weight&lt;/value&gt;_x000D_
      &lt;/setting&gt;_x000D_
      &lt;setting name="EdgeAlphaSourceColumnName" serializeAs="String"&gt;_x000D_
        &lt;value /&gt;_x000D_
      &lt;/setting&gt;_x000D_
      &lt;setting name="VertexPolarAngleSourceColumnName" serializeAs="String"&gt;_x000D_
        &lt;value /&gt;_x000D_
      &lt;/setting&gt;_x000D_
      &lt;setting name="EdgeStyleSourceColumnName" serializeAs="String"&gt;_x000D_
        &lt;value /&gt;_x000D_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name="VertexYSourceColumnName" serializeAs="String"&gt;_x000D_
        &lt;value /&gt;_x000D_
      &lt;/setting&gt;_x000D_
      &lt;setting name="EdgeVisibilitySourceColumnName" serializeAs="String"&gt;_x000D_
        &lt;value /&gt;_x000D_
      &lt;/setting&gt;_x000D_
      &lt;setting name="VertexRadiusDetails" serializeAs="String"&gt;_x000D_
        &lt;value&gt;False	False	1	10	1.5	10	False	False&lt;/value&gt;_x000D_
      &lt;/setting&gt;_x000D_
      &lt;setting name="EdgeColorSourceColumnName" serializeAs="String"&gt;_x000D_
        &lt;value /&gt;_x000D_
      &lt;/setting&gt;_x000D_
      &lt;setting name="VertexXDetails" serializeAs="String"&gt;_x000D_
        &lt;value&gt;False	False	0	0	0	9999	False	False&lt;/value&gt;_x000D_
      &lt;/setting&gt;_x000D_
      &lt;setting name="GroupLabelSourceColumnName" serializeAs="String"&gt;_x000D_
        &lt;value /&gt;_x000D_
      &lt;/setting&gt;_x000D_
      &lt;setting name="VertexColorSourceColumnName" serializeAs="String"&gt;_x000D_
        &lt;value /&gt;_x000D_
      &lt;/setting&gt;_x000D_
      &lt;setting name="EdgeAlphaDetails" serializeAs="String"&gt;_x000D_
        &lt;value&gt;False	False	0	100	10	100	False	False&lt;/value&gt;_x000D_
      &lt;/setting&gt;_x000D_
      &lt;setting name="VertexLabelPositionSourceColumnName" serializeAs="String"&gt;_x000D_
        &lt;value /&gt;_x000D_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</si>
</sst>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5"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charset val="1"/>
    </font>
    <font>
      <sz val="9"/>
      <color indexed="81"/>
      <name val="Tahoma"/>
      <family val="2"/>
    </font>
    <font>
      <sz val="9"/>
      <color indexed="81"/>
      <name val="Tahoma"/>
      <charset val="1"/>
    </font>
    <font>
      <sz val="11"/>
      <color theme="1"/>
      <name val="Calibri"/>
      <scheme val="minor"/>
    </font>
    <font>
      <b/>
      <sz val="9"/>
      <color indexed="81"/>
      <name val="Tahoma"/>
      <family val="2"/>
    </font>
    <font>
      <sz val="10"/>
      <color indexed="8"/>
      <name val="Arial"/>
    </font>
    <font>
      <sz val="11"/>
      <color indexed="8"/>
      <name val="Calibri"/>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5">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3" fillId="0" borderId="0"/>
  </cellStyleXfs>
  <cellXfs count="101">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1" fillId="9" borderId="5" xfId="0" applyNumberFormat="1" applyFont="1" applyFill="1" applyBorder="1"/>
    <xf numFmtId="0" fontId="11" fillId="9" borderId="6" xfId="0" applyNumberFormat="1" applyFont="1" applyFill="1" applyBorder="1"/>
    <xf numFmtId="0" fontId="11" fillId="9" borderId="5" xfId="0" applyNumberFormat="1" applyFont="1" applyFill="1" applyBorder="1"/>
    <xf numFmtId="0" fontId="14"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1"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1" fillId="0" borderId="0" xfId="3" applyNumberFormat="1" applyFont="1" applyAlignment="1">
      <alignment wrapText="1"/>
    </xf>
    <xf numFmtId="0" fontId="14" fillId="0" borderId="13" xfId="11" applyFont="1" applyFill="1" applyBorder="1" applyAlignment="1">
      <alignment horizontal="right" wrapText="1"/>
    </xf>
    <xf numFmtId="0" fontId="5" fillId="5" borderId="1" xfId="8" applyNumberFormat="1" applyAlignment="1"/>
    <xf numFmtId="0" fontId="11" fillId="0" borderId="0" xfId="0" applyNumberFormat="1" applyFont="1"/>
    <xf numFmtId="167" fontId="0" fillId="0" borderId="0" xfId="0" applyNumberFormat="1"/>
    <xf numFmtId="0" fontId="0" fillId="5" borderId="14" xfId="4" applyNumberFormat="1" applyFont="1" applyBorder="1"/>
    <xf numFmtId="0" fontId="11" fillId="5" borderId="14" xfId="4" applyNumberFormat="1" applyFont="1" applyBorder="1"/>
    <xf numFmtId="49" fontId="6" fillId="6" borderId="14" xfId="6" applyNumberFormat="1" applyBorder="1"/>
    <xf numFmtId="0" fontId="0" fillId="3" borderId="14" xfId="7" applyNumberFormat="1" applyFont="1" applyBorder="1"/>
    <xf numFmtId="0" fontId="11" fillId="2" borderId="14" xfId="1" applyNumberFormat="1" applyFont="1" applyBorder="1"/>
    <xf numFmtId="0" fontId="5" fillId="2" borderId="14" xfId="1" applyNumberFormat="1" applyBorder="1"/>
    <xf numFmtId="1" fontId="5" fillId="4" borderId="14" xfId="5" applyNumberFormat="1" applyBorder="1"/>
    <xf numFmtId="167" fontId="5" fillId="4" borderId="14" xfId="5" applyNumberFormat="1" applyBorder="1"/>
    <xf numFmtId="49" fontId="0" fillId="0" borderId="0" xfId="3" applyNumberFormat="1" applyFont="1" applyBorder="1" applyAlignment="1"/>
    <xf numFmtId="49" fontId="0" fillId="0" borderId="0" xfId="3" applyNumberFormat="1" applyFont="1" applyAlignment="1"/>
    <xf numFmtId="0" fontId="0" fillId="0" borderId="0" xfId="0" applyAlignment="1"/>
    <xf numFmtId="0" fontId="0" fillId="5" borderId="1" xfId="4" applyNumberFormat="1" applyFont="1" applyAlignment="1"/>
    <xf numFmtId="0" fontId="0" fillId="0" borderId="0" xfId="0" quotePrefix="1" applyAlignment="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99">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30" formatCode="@"/>
    </dxf>
    <dxf>
      <numFmt numFmtId="30" formatCode="@"/>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alignment horizontal="general" vertical="bottom" textRotation="0" wrapText="1" indent="0" justifyLastLine="0" shrinkToFit="0" readingOrder="0"/>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98"/>
      <tableStyleElement type="headerRow" dxfId="97"/>
    </tableStyle>
    <tableStyle name="NodeXL Table" pivot="0" count="1">
      <tableStyleElement type="headerRow" dxfId="9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58</c:v>
                </c:pt>
              </c:strCache>
            </c:strRef>
          </c:tx>
          <c:spPr>
            <a:solidFill>
              <a:schemeClr val="accent1"/>
            </a:solidFill>
          </c:spPr>
          <c:invertIfNegative val="0"/>
          <c:cat>
            <c:numRef>
              <c:f>'Overall Metrics'!$D$2:$D$57</c:f>
              <c:numCache>
                <c:formatCode>#,##0.00</c:formatCode>
                <c:ptCount val="56"/>
                <c:pt idx="0">
                  <c:v>0</c:v>
                </c:pt>
                <c:pt idx="1">
                  <c:v>0.25454545454545452</c:v>
                </c:pt>
                <c:pt idx="2">
                  <c:v>0.50909090909090904</c:v>
                </c:pt>
                <c:pt idx="3">
                  <c:v>0.76363636363636356</c:v>
                </c:pt>
                <c:pt idx="4">
                  <c:v>1.0181818181818181</c:v>
                </c:pt>
                <c:pt idx="5">
                  <c:v>1.2727272727272725</c:v>
                </c:pt>
                <c:pt idx="6">
                  <c:v>1.5272727272727269</c:v>
                </c:pt>
                <c:pt idx="7">
                  <c:v>1.7818181818181813</c:v>
                </c:pt>
                <c:pt idx="8">
                  <c:v>2.0363636363636357</c:v>
                </c:pt>
                <c:pt idx="9">
                  <c:v>2.2909090909090901</c:v>
                </c:pt>
                <c:pt idx="10">
                  <c:v>2.5454545454545445</c:v>
                </c:pt>
                <c:pt idx="11">
                  <c:v>2.7999999999999989</c:v>
                </c:pt>
                <c:pt idx="12">
                  <c:v>3.0545454545454533</c:v>
                </c:pt>
                <c:pt idx="13">
                  <c:v>3.3090909090909078</c:v>
                </c:pt>
                <c:pt idx="14">
                  <c:v>3.5636363636363622</c:v>
                </c:pt>
                <c:pt idx="15">
                  <c:v>3.8181818181818166</c:v>
                </c:pt>
                <c:pt idx="16">
                  <c:v>4.0727272727272714</c:v>
                </c:pt>
                <c:pt idx="17">
                  <c:v>4.3272727272727263</c:v>
                </c:pt>
                <c:pt idx="18">
                  <c:v>4.5818181818181811</c:v>
                </c:pt>
                <c:pt idx="19">
                  <c:v>4.836363636363636</c:v>
                </c:pt>
                <c:pt idx="20">
                  <c:v>5.0909090909090908</c:v>
                </c:pt>
                <c:pt idx="21">
                  <c:v>5.3454545454545457</c:v>
                </c:pt>
                <c:pt idx="22">
                  <c:v>5.6000000000000005</c:v>
                </c:pt>
                <c:pt idx="23">
                  <c:v>5.8545454545454554</c:v>
                </c:pt>
                <c:pt idx="24">
                  <c:v>6.1090909090909102</c:v>
                </c:pt>
                <c:pt idx="26">
                  <c:v>6.3636363636363651</c:v>
                </c:pt>
                <c:pt idx="38">
                  <c:v>6.6181818181818199</c:v>
                </c:pt>
                <c:pt idx="39">
                  <c:v>6.8727272727272748</c:v>
                </c:pt>
                <c:pt idx="40">
                  <c:v>7.1272727272727296</c:v>
                </c:pt>
                <c:pt idx="41">
                  <c:v>7.3818181818181845</c:v>
                </c:pt>
                <c:pt idx="42">
                  <c:v>7.6363636363636394</c:v>
                </c:pt>
                <c:pt idx="43">
                  <c:v>7.8909090909090942</c:v>
                </c:pt>
                <c:pt idx="44">
                  <c:v>8.1454545454545482</c:v>
                </c:pt>
                <c:pt idx="45">
                  <c:v>8.4000000000000021</c:v>
                </c:pt>
                <c:pt idx="46">
                  <c:v>8.6545454545454561</c:v>
                </c:pt>
                <c:pt idx="47">
                  <c:v>8.9090909090909101</c:v>
                </c:pt>
                <c:pt idx="48">
                  <c:v>9.163636363636364</c:v>
                </c:pt>
                <c:pt idx="49">
                  <c:v>9.418181818181818</c:v>
                </c:pt>
                <c:pt idx="50">
                  <c:v>9.672727272727272</c:v>
                </c:pt>
                <c:pt idx="51">
                  <c:v>9.9272727272727259</c:v>
                </c:pt>
                <c:pt idx="52">
                  <c:v>10.18181818181818</c:v>
                </c:pt>
                <c:pt idx="53">
                  <c:v>10.436363636363634</c:v>
                </c:pt>
                <c:pt idx="54">
                  <c:v>10.690909090909088</c:v>
                </c:pt>
                <c:pt idx="55">
                  <c:v>14</c:v>
                </c:pt>
              </c:numCache>
            </c:numRef>
          </c:cat>
          <c:val>
            <c:numRef>
              <c:f>'Overall Metrics'!$E$2:$E$57</c:f>
              <c:numCache>
                <c:formatCode>General</c:formatCode>
                <c:ptCount val="56"/>
                <c:pt idx="0">
                  <c:v>58</c:v>
                </c:pt>
                <c:pt idx="1">
                  <c:v>0</c:v>
                </c:pt>
                <c:pt idx="2">
                  <c:v>0</c:v>
                </c:pt>
                <c:pt idx="3">
                  <c:v>211</c:v>
                </c:pt>
                <c:pt idx="4">
                  <c:v>0</c:v>
                </c:pt>
                <c:pt idx="5">
                  <c:v>0</c:v>
                </c:pt>
                <c:pt idx="6">
                  <c:v>0</c:v>
                </c:pt>
                <c:pt idx="7">
                  <c:v>277</c:v>
                </c:pt>
                <c:pt idx="8">
                  <c:v>0</c:v>
                </c:pt>
                <c:pt idx="9">
                  <c:v>0</c:v>
                </c:pt>
                <c:pt idx="10">
                  <c:v>0</c:v>
                </c:pt>
                <c:pt idx="11">
                  <c:v>126</c:v>
                </c:pt>
                <c:pt idx="12">
                  <c:v>0</c:v>
                </c:pt>
                <c:pt idx="13">
                  <c:v>0</c:v>
                </c:pt>
                <c:pt idx="14">
                  <c:v>0</c:v>
                </c:pt>
                <c:pt idx="15">
                  <c:v>99</c:v>
                </c:pt>
                <c:pt idx="16">
                  <c:v>0</c:v>
                </c:pt>
                <c:pt idx="17">
                  <c:v>0</c:v>
                </c:pt>
                <c:pt idx="18">
                  <c:v>0</c:v>
                </c:pt>
                <c:pt idx="19">
                  <c:v>28</c:v>
                </c:pt>
                <c:pt idx="20">
                  <c:v>0</c:v>
                </c:pt>
                <c:pt idx="21">
                  <c:v>0</c:v>
                </c:pt>
                <c:pt idx="22">
                  <c:v>0</c:v>
                </c:pt>
                <c:pt idx="23">
                  <c:v>25</c:v>
                </c:pt>
                <c:pt idx="24">
                  <c:v>0</c:v>
                </c:pt>
                <c:pt idx="25">
                  <c:v>-39</c:v>
                </c:pt>
                <c:pt idx="26">
                  <c:v>0</c:v>
                </c:pt>
                <c:pt idx="27">
                  <c:v>0</c:v>
                </c:pt>
                <c:pt idx="28">
                  <c:v>0</c:v>
                </c:pt>
                <c:pt idx="29">
                  <c:v>0</c:v>
                </c:pt>
                <c:pt idx="30">
                  <c:v>0</c:v>
                </c:pt>
                <c:pt idx="31">
                  <c:v>0</c:v>
                </c:pt>
                <c:pt idx="32">
                  <c:v>0</c:v>
                </c:pt>
                <c:pt idx="33">
                  <c:v>0</c:v>
                </c:pt>
                <c:pt idx="34">
                  <c:v>0</c:v>
                </c:pt>
                <c:pt idx="35">
                  <c:v>0</c:v>
                </c:pt>
                <c:pt idx="36">
                  <c:v>-39</c:v>
                </c:pt>
                <c:pt idx="37">
                  <c:v>-39</c:v>
                </c:pt>
                <c:pt idx="38">
                  <c:v>0</c:v>
                </c:pt>
                <c:pt idx="39">
                  <c:v>18</c:v>
                </c:pt>
                <c:pt idx="40">
                  <c:v>0</c:v>
                </c:pt>
                <c:pt idx="41">
                  <c:v>0</c:v>
                </c:pt>
                <c:pt idx="42">
                  <c:v>0</c:v>
                </c:pt>
                <c:pt idx="43">
                  <c:v>11</c:v>
                </c:pt>
                <c:pt idx="44">
                  <c:v>0</c:v>
                </c:pt>
                <c:pt idx="45">
                  <c:v>0</c:v>
                </c:pt>
                <c:pt idx="46">
                  <c:v>0</c:v>
                </c:pt>
                <c:pt idx="47">
                  <c:v>3</c:v>
                </c:pt>
                <c:pt idx="48">
                  <c:v>0</c:v>
                </c:pt>
                <c:pt idx="49">
                  <c:v>0</c:v>
                </c:pt>
                <c:pt idx="50">
                  <c:v>0</c:v>
                </c:pt>
                <c:pt idx="51">
                  <c:v>0</c:v>
                </c:pt>
                <c:pt idx="52">
                  <c:v>0</c:v>
                </c:pt>
                <c:pt idx="53">
                  <c:v>0</c:v>
                </c:pt>
                <c:pt idx="54">
                  <c:v>6</c:v>
                </c:pt>
                <c:pt idx="55">
                  <c:v>1</c:v>
                </c:pt>
              </c:numCache>
            </c:numRef>
          </c:val>
          <c:extLst>
            <c:ext xmlns:c16="http://schemas.microsoft.com/office/drawing/2014/chart" uri="{C3380CC4-5D6E-409C-BE32-E72D297353CC}">
              <c16:uniqueId val="{00000000-C584-4181-BA29-A5AA185BDE35}"/>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1D3C-4C53-B22A-67DEF12BBE0E}"/>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AD01-437F-8E2B-EC45C48DA5AD}"/>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831</c:v>
                </c:pt>
              </c:strCache>
            </c:strRef>
          </c:tx>
          <c:spPr>
            <a:solidFill>
              <a:schemeClr val="accent1"/>
            </a:solidFill>
          </c:spPr>
          <c:invertIfNegative val="0"/>
          <c:cat>
            <c:numRef>
              <c:f>'Overall Metrics'!$J$2:$J$57</c:f>
              <c:numCache>
                <c:formatCode>#,##0.00</c:formatCode>
                <c:ptCount val="56"/>
                <c:pt idx="0">
                  <c:v>0</c:v>
                </c:pt>
                <c:pt idx="1">
                  <c:v>45.454545454545453</c:v>
                </c:pt>
                <c:pt idx="2">
                  <c:v>90.909090909090907</c:v>
                </c:pt>
                <c:pt idx="3">
                  <c:v>136.36363636363637</c:v>
                </c:pt>
                <c:pt idx="4">
                  <c:v>181.81818181818181</c:v>
                </c:pt>
                <c:pt idx="5">
                  <c:v>227.27272727272725</c:v>
                </c:pt>
                <c:pt idx="6">
                  <c:v>272.72727272727269</c:v>
                </c:pt>
                <c:pt idx="7">
                  <c:v>318.18181818181813</c:v>
                </c:pt>
                <c:pt idx="8">
                  <c:v>363.63636363636357</c:v>
                </c:pt>
                <c:pt idx="9">
                  <c:v>409.09090909090901</c:v>
                </c:pt>
                <c:pt idx="10">
                  <c:v>454.54545454545445</c:v>
                </c:pt>
                <c:pt idx="11">
                  <c:v>499.99999999999989</c:v>
                </c:pt>
                <c:pt idx="12">
                  <c:v>545.45454545454538</c:v>
                </c:pt>
                <c:pt idx="13">
                  <c:v>590.90909090909088</c:v>
                </c:pt>
                <c:pt idx="14">
                  <c:v>636.36363636363637</c:v>
                </c:pt>
                <c:pt idx="15">
                  <c:v>681.81818181818187</c:v>
                </c:pt>
                <c:pt idx="16">
                  <c:v>727.27272727272737</c:v>
                </c:pt>
                <c:pt idx="17">
                  <c:v>772.72727272727286</c:v>
                </c:pt>
                <c:pt idx="18">
                  <c:v>818.18181818181836</c:v>
                </c:pt>
                <c:pt idx="19">
                  <c:v>863.63636363636385</c:v>
                </c:pt>
                <c:pt idx="20">
                  <c:v>909.09090909090935</c:v>
                </c:pt>
                <c:pt idx="21">
                  <c:v>954.54545454545485</c:v>
                </c:pt>
                <c:pt idx="22">
                  <c:v>1000.0000000000003</c:v>
                </c:pt>
                <c:pt idx="23">
                  <c:v>1045.4545454545457</c:v>
                </c:pt>
                <c:pt idx="24">
                  <c:v>1090.9090909090912</c:v>
                </c:pt>
                <c:pt idx="26">
                  <c:v>1136.3636363636367</c:v>
                </c:pt>
                <c:pt idx="38">
                  <c:v>1181.8181818181822</c:v>
                </c:pt>
                <c:pt idx="39">
                  <c:v>1227.2727272727277</c:v>
                </c:pt>
                <c:pt idx="40">
                  <c:v>1272.7272727272732</c:v>
                </c:pt>
                <c:pt idx="41">
                  <c:v>1318.1818181818187</c:v>
                </c:pt>
                <c:pt idx="42">
                  <c:v>1363.6363636363642</c:v>
                </c:pt>
                <c:pt idx="43">
                  <c:v>1409.0909090909097</c:v>
                </c:pt>
                <c:pt idx="44">
                  <c:v>1454.5454545454552</c:v>
                </c:pt>
                <c:pt idx="45">
                  <c:v>1500.0000000000007</c:v>
                </c:pt>
                <c:pt idx="46">
                  <c:v>1545.4545454545462</c:v>
                </c:pt>
                <c:pt idx="47">
                  <c:v>1590.9090909090917</c:v>
                </c:pt>
                <c:pt idx="48">
                  <c:v>1636.3636363636372</c:v>
                </c:pt>
                <c:pt idx="49">
                  <c:v>1681.8181818181827</c:v>
                </c:pt>
                <c:pt idx="50">
                  <c:v>1727.2727272727282</c:v>
                </c:pt>
                <c:pt idx="51">
                  <c:v>1772.7272727272737</c:v>
                </c:pt>
                <c:pt idx="52">
                  <c:v>1818.1818181818192</c:v>
                </c:pt>
                <c:pt idx="53">
                  <c:v>1863.6363636363646</c:v>
                </c:pt>
                <c:pt idx="54">
                  <c:v>1909.0909090909101</c:v>
                </c:pt>
                <c:pt idx="55">
                  <c:v>2500</c:v>
                </c:pt>
              </c:numCache>
            </c:numRef>
          </c:cat>
          <c:val>
            <c:numRef>
              <c:f>'Overall Metrics'!$K$2:$K$57</c:f>
              <c:numCache>
                <c:formatCode>General</c:formatCode>
                <c:ptCount val="56"/>
                <c:pt idx="0">
                  <c:v>831</c:v>
                </c:pt>
                <c:pt idx="1">
                  <c:v>10</c:v>
                </c:pt>
                <c:pt idx="2">
                  <c:v>1</c:v>
                </c:pt>
                <c:pt idx="3">
                  <c:v>5</c:v>
                </c:pt>
                <c:pt idx="4">
                  <c:v>1</c:v>
                </c:pt>
                <c:pt idx="5">
                  <c:v>2</c:v>
                </c:pt>
                <c:pt idx="6">
                  <c:v>1</c:v>
                </c:pt>
                <c:pt idx="7">
                  <c:v>1</c:v>
                </c:pt>
                <c:pt idx="8">
                  <c:v>2</c:v>
                </c:pt>
                <c:pt idx="9">
                  <c:v>0</c:v>
                </c:pt>
                <c:pt idx="10">
                  <c:v>1</c:v>
                </c:pt>
                <c:pt idx="11">
                  <c:v>0</c:v>
                </c:pt>
                <c:pt idx="12">
                  <c:v>1</c:v>
                </c:pt>
                <c:pt idx="13">
                  <c:v>0</c:v>
                </c:pt>
                <c:pt idx="14">
                  <c:v>1</c:v>
                </c:pt>
                <c:pt idx="15">
                  <c:v>0</c:v>
                </c:pt>
                <c:pt idx="16">
                  <c:v>0</c:v>
                </c:pt>
                <c:pt idx="17">
                  <c:v>0</c:v>
                </c:pt>
                <c:pt idx="18">
                  <c:v>0</c:v>
                </c:pt>
                <c:pt idx="19">
                  <c:v>0</c:v>
                </c:pt>
                <c:pt idx="20">
                  <c:v>0</c:v>
                </c:pt>
                <c:pt idx="21">
                  <c:v>0</c:v>
                </c:pt>
                <c:pt idx="22">
                  <c:v>0</c:v>
                </c:pt>
                <c:pt idx="23">
                  <c:v>0</c:v>
                </c:pt>
                <c:pt idx="24">
                  <c:v>0</c:v>
                </c:pt>
                <c:pt idx="25">
                  <c:v>-6</c:v>
                </c:pt>
                <c:pt idx="26">
                  <c:v>1</c:v>
                </c:pt>
                <c:pt idx="27">
                  <c:v>0</c:v>
                </c:pt>
                <c:pt idx="28">
                  <c:v>0</c:v>
                </c:pt>
                <c:pt idx="29">
                  <c:v>0</c:v>
                </c:pt>
                <c:pt idx="30">
                  <c:v>0</c:v>
                </c:pt>
                <c:pt idx="31">
                  <c:v>0</c:v>
                </c:pt>
                <c:pt idx="32">
                  <c:v>0</c:v>
                </c:pt>
                <c:pt idx="33">
                  <c:v>0</c:v>
                </c:pt>
                <c:pt idx="34">
                  <c:v>0</c:v>
                </c:pt>
                <c:pt idx="35">
                  <c:v>0</c:v>
                </c:pt>
                <c:pt idx="36">
                  <c:v>-5</c:v>
                </c:pt>
                <c:pt idx="37">
                  <c:v>-5</c:v>
                </c:pt>
                <c:pt idx="38">
                  <c:v>0</c:v>
                </c:pt>
                <c:pt idx="39">
                  <c:v>0</c:v>
                </c:pt>
                <c:pt idx="40">
                  <c:v>0</c:v>
                </c:pt>
                <c:pt idx="41">
                  <c:v>1</c:v>
                </c:pt>
                <c:pt idx="42">
                  <c:v>0</c:v>
                </c:pt>
                <c:pt idx="43">
                  <c:v>0</c:v>
                </c:pt>
                <c:pt idx="44">
                  <c:v>0</c:v>
                </c:pt>
                <c:pt idx="45">
                  <c:v>0</c:v>
                </c:pt>
                <c:pt idx="46">
                  <c:v>0</c:v>
                </c:pt>
                <c:pt idx="47">
                  <c:v>0</c:v>
                </c:pt>
                <c:pt idx="48">
                  <c:v>0</c:v>
                </c:pt>
                <c:pt idx="49">
                  <c:v>0</c:v>
                </c:pt>
                <c:pt idx="50">
                  <c:v>2</c:v>
                </c:pt>
                <c:pt idx="51">
                  <c:v>0</c:v>
                </c:pt>
                <c:pt idx="52">
                  <c:v>1</c:v>
                </c:pt>
                <c:pt idx="53">
                  <c:v>0</c:v>
                </c:pt>
                <c:pt idx="54">
                  <c:v>0</c:v>
                </c:pt>
                <c:pt idx="55">
                  <c:v>1</c:v>
                </c:pt>
              </c:numCache>
            </c:numRef>
          </c:val>
          <c:extLst>
            <c:ext xmlns:c16="http://schemas.microsoft.com/office/drawing/2014/chart" uri="{C3380CC4-5D6E-409C-BE32-E72D297353CC}">
              <c16:uniqueId val="{00000000-F827-4FDE-B2E6-65DA4FDA818F}"/>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175</c:v>
                </c:pt>
              </c:strCache>
            </c:strRef>
          </c:tx>
          <c:spPr>
            <a:solidFill>
              <a:schemeClr val="accent1"/>
            </a:solidFill>
          </c:spPr>
          <c:invertIfNegative val="0"/>
          <c:cat>
            <c:numRef>
              <c:f>'Overall Metrics'!$L$2:$L$57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Metrics'!$M$2:$M$57</c:f>
              <c:numCache>
                <c:formatCode>General</c:formatCode>
                <c:ptCount val="56"/>
                <c:pt idx="0">
                  <c:v>175</c:v>
                </c:pt>
                <c:pt idx="1">
                  <c:v>13</c:v>
                </c:pt>
                <c:pt idx="2">
                  <c:v>14</c:v>
                </c:pt>
                <c:pt idx="3">
                  <c:v>17</c:v>
                </c:pt>
                <c:pt idx="4">
                  <c:v>10</c:v>
                </c:pt>
                <c:pt idx="5">
                  <c:v>0</c:v>
                </c:pt>
                <c:pt idx="6">
                  <c:v>50</c:v>
                </c:pt>
                <c:pt idx="7">
                  <c:v>21</c:v>
                </c:pt>
                <c:pt idx="8">
                  <c:v>0</c:v>
                </c:pt>
                <c:pt idx="9">
                  <c:v>50</c:v>
                </c:pt>
                <c:pt idx="10">
                  <c:v>0</c:v>
                </c:pt>
                <c:pt idx="11">
                  <c:v>31</c:v>
                </c:pt>
                <c:pt idx="12">
                  <c:v>0</c:v>
                </c:pt>
                <c:pt idx="13">
                  <c:v>98</c:v>
                </c:pt>
                <c:pt idx="14">
                  <c:v>0</c:v>
                </c:pt>
                <c:pt idx="15">
                  <c:v>0</c:v>
                </c:pt>
                <c:pt idx="16">
                  <c:v>0</c:v>
                </c:pt>
                <c:pt idx="17">
                  <c:v>0</c:v>
                </c:pt>
                <c:pt idx="18">
                  <c:v>93</c:v>
                </c:pt>
                <c:pt idx="19">
                  <c:v>0</c:v>
                </c:pt>
                <c:pt idx="20">
                  <c:v>0</c:v>
                </c:pt>
                <c:pt idx="21">
                  <c:v>0</c:v>
                </c:pt>
                <c:pt idx="22">
                  <c:v>0</c:v>
                </c:pt>
                <c:pt idx="23">
                  <c:v>0</c:v>
                </c:pt>
                <c:pt idx="24">
                  <c:v>0</c:v>
                </c:pt>
                <c:pt idx="25">
                  <c:v>-291</c:v>
                </c:pt>
                <c:pt idx="26">
                  <c:v>0</c:v>
                </c:pt>
                <c:pt idx="27">
                  <c:v>0</c:v>
                </c:pt>
                <c:pt idx="28">
                  <c:v>0</c:v>
                </c:pt>
                <c:pt idx="29">
                  <c:v>0</c:v>
                </c:pt>
                <c:pt idx="30">
                  <c:v>0</c:v>
                </c:pt>
                <c:pt idx="31">
                  <c:v>0</c:v>
                </c:pt>
                <c:pt idx="32">
                  <c:v>0</c:v>
                </c:pt>
                <c:pt idx="33">
                  <c:v>0</c:v>
                </c:pt>
                <c:pt idx="34">
                  <c:v>0</c:v>
                </c:pt>
                <c:pt idx="35">
                  <c:v>0</c:v>
                </c:pt>
                <c:pt idx="36">
                  <c:v>-291</c:v>
                </c:pt>
                <c:pt idx="37">
                  <c:v>-291</c:v>
                </c:pt>
                <c:pt idx="38">
                  <c:v>0</c:v>
                </c:pt>
                <c:pt idx="39">
                  <c:v>137</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154</c:v>
                </c:pt>
              </c:numCache>
            </c:numRef>
          </c:val>
          <c:extLst>
            <c:ext xmlns:c16="http://schemas.microsoft.com/office/drawing/2014/chart" uri="{C3380CC4-5D6E-409C-BE32-E72D297353CC}">
              <c16:uniqueId val="{00000000-B97B-4BC8-B8A7-EDD9DD32A3E8}"/>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854</c:v>
                </c:pt>
              </c:strCache>
            </c:strRef>
          </c:tx>
          <c:spPr>
            <a:solidFill>
              <a:schemeClr val="accent1"/>
            </a:solidFill>
          </c:spPr>
          <c:invertIfNegative val="0"/>
          <c:cat>
            <c:numRef>
              <c:f>'Overall Metrics'!$N$2:$N$57</c:f>
              <c:numCache>
                <c:formatCode>#,##0.00</c:formatCode>
                <c:ptCount val="56"/>
                <c:pt idx="0">
                  <c:v>0</c:v>
                </c:pt>
                <c:pt idx="1">
                  <c:v>2.0201818181818181E-3</c:v>
                </c:pt>
                <c:pt idx="2">
                  <c:v>4.0403636363636362E-3</c:v>
                </c:pt>
                <c:pt idx="3">
                  <c:v>6.0605454545454539E-3</c:v>
                </c:pt>
                <c:pt idx="4">
                  <c:v>8.0807272727272724E-3</c:v>
                </c:pt>
                <c:pt idx="5">
                  <c:v>1.0100909090909091E-2</c:v>
                </c:pt>
                <c:pt idx="6">
                  <c:v>1.2121090909090909E-2</c:v>
                </c:pt>
                <c:pt idx="7">
                  <c:v>1.4141272727272728E-2</c:v>
                </c:pt>
                <c:pt idx="8">
                  <c:v>1.6161454545454545E-2</c:v>
                </c:pt>
                <c:pt idx="9">
                  <c:v>1.8181636363636362E-2</c:v>
                </c:pt>
                <c:pt idx="10">
                  <c:v>2.0201818181818178E-2</c:v>
                </c:pt>
                <c:pt idx="11">
                  <c:v>2.2221999999999995E-2</c:v>
                </c:pt>
                <c:pt idx="12">
                  <c:v>2.4242181818181812E-2</c:v>
                </c:pt>
                <c:pt idx="13">
                  <c:v>2.6262363636363629E-2</c:v>
                </c:pt>
                <c:pt idx="14">
                  <c:v>2.8282545454545446E-2</c:v>
                </c:pt>
                <c:pt idx="15">
                  <c:v>3.0302727272727262E-2</c:v>
                </c:pt>
                <c:pt idx="16">
                  <c:v>3.2322909090909083E-2</c:v>
                </c:pt>
                <c:pt idx="17">
                  <c:v>3.43430909090909E-2</c:v>
                </c:pt>
                <c:pt idx="18">
                  <c:v>3.6363272727272716E-2</c:v>
                </c:pt>
                <c:pt idx="19">
                  <c:v>3.8383454545454533E-2</c:v>
                </c:pt>
                <c:pt idx="20">
                  <c:v>4.040363636363635E-2</c:v>
                </c:pt>
                <c:pt idx="21">
                  <c:v>4.2423818181818167E-2</c:v>
                </c:pt>
                <c:pt idx="22">
                  <c:v>4.4443999999999984E-2</c:v>
                </c:pt>
                <c:pt idx="23">
                  <c:v>4.64641818181818E-2</c:v>
                </c:pt>
                <c:pt idx="24">
                  <c:v>4.8484363636363617E-2</c:v>
                </c:pt>
                <c:pt idx="26">
                  <c:v>5.0504545454545434E-2</c:v>
                </c:pt>
                <c:pt idx="38">
                  <c:v>5.2524727272727251E-2</c:v>
                </c:pt>
                <c:pt idx="39">
                  <c:v>5.4544909090909068E-2</c:v>
                </c:pt>
                <c:pt idx="40">
                  <c:v>5.6565090909090884E-2</c:v>
                </c:pt>
                <c:pt idx="41">
                  <c:v>5.8585272727272701E-2</c:v>
                </c:pt>
                <c:pt idx="42">
                  <c:v>6.0605454545454518E-2</c:v>
                </c:pt>
                <c:pt idx="43">
                  <c:v>6.2625636363636342E-2</c:v>
                </c:pt>
                <c:pt idx="44">
                  <c:v>6.4645818181818165E-2</c:v>
                </c:pt>
                <c:pt idx="45">
                  <c:v>6.6665999999999989E-2</c:v>
                </c:pt>
                <c:pt idx="46">
                  <c:v>6.8686181818181813E-2</c:v>
                </c:pt>
                <c:pt idx="47">
                  <c:v>7.0706363636363637E-2</c:v>
                </c:pt>
                <c:pt idx="48">
                  <c:v>7.272654545454546E-2</c:v>
                </c:pt>
                <c:pt idx="49">
                  <c:v>7.4746727272727284E-2</c:v>
                </c:pt>
                <c:pt idx="50">
                  <c:v>7.6766909090909108E-2</c:v>
                </c:pt>
                <c:pt idx="51">
                  <c:v>7.8787090909090932E-2</c:v>
                </c:pt>
                <c:pt idx="52">
                  <c:v>8.0807272727272755E-2</c:v>
                </c:pt>
                <c:pt idx="53">
                  <c:v>8.2827454545454579E-2</c:v>
                </c:pt>
                <c:pt idx="54">
                  <c:v>8.4847636363636403E-2</c:v>
                </c:pt>
                <c:pt idx="55">
                  <c:v>0.11111</c:v>
                </c:pt>
              </c:numCache>
            </c:numRef>
          </c:cat>
          <c:val>
            <c:numRef>
              <c:f>'Overall Metrics'!$O$2:$O$57</c:f>
              <c:numCache>
                <c:formatCode>General</c:formatCode>
                <c:ptCount val="56"/>
                <c:pt idx="0">
                  <c:v>854</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-9</c:v>
                </c:pt>
                <c:pt idx="26">
                  <c:v>0</c:v>
                </c:pt>
                <c:pt idx="27">
                  <c:v>0</c:v>
                </c:pt>
                <c:pt idx="28">
                  <c:v>0</c:v>
                </c:pt>
                <c:pt idx="29">
                  <c:v>0</c:v>
                </c:pt>
                <c:pt idx="30">
                  <c:v>0</c:v>
                </c:pt>
                <c:pt idx="31">
                  <c:v>0</c:v>
                </c:pt>
                <c:pt idx="32">
                  <c:v>0</c:v>
                </c:pt>
                <c:pt idx="33">
                  <c:v>0</c:v>
                </c:pt>
                <c:pt idx="34">
                  <c:v>0</c:v>
                </c:pt>
                <c:pt idx="35">
                  <c:v>0</c:v>
                </c:pt>
                <c:pt idx="36">
                  <c:v>-9</c:v>
                </c:pt>
                <c:pt idx="37">
                  <c:v>-9</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9</c:v>
                </c:pt>
              </c:numCache>
            </c:numRef>
          </c:val>
          <c:extLst>
            <c:ext xmlns:c16="http://schemas.microsoft.com/office/drawing/2014/chart" uri="{C3380CC4-5D6E-409C-BE32-E72D297353CC}">
              <c16:uniqueId val="{00000000-DE9F-4DD7-8760-F8BFF154EF93}"/>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281</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281</c:v>
                </c:pt>
                <c:pt idx="1">
                  <c:v>0</c:v>
                </c:pt>
                <c:pt idx="2">
                  <c:v>0</c:v>
                </c:pt>
                <c:pt idx="3">
                  <c:v>0</c:v>
                </c:pt>
                <c:pt idx="4">
                  <c:v>1</c:v>
                </c:pt>
                <c:pt idx="5">
                  <c:v>1</c:v>
                </c:pt>
                <c:pt idx="6">
                  <c:v>0</c:v>
                </c:pt>
                <c:pt idx="7">
                  <c:v>4</c:v>
                </c:pt>
                <c:pt idx="8">
                  <c:v>0</c:v>
                </c:pt>
                <c:pt idx="9">
                  <c:v>4</c:v>
                </c:pt>
                <c:pt idx="10">
                  <c:v>0</c:v>
                </c:pt>
                <c:pt idx="11">
                  <c:v>3</c:v>
                </c:pt>
                <c:pt idx="12">
                  <c:v>0</c:v>
                </c:pt>
                <c:pt idx="13">
                  <c:v>2</c:v>
                </c:pt>
                <c:pt idx="14">
                  <c:v>1</c:v>
                </c:pt>
                <c:pt idx="15">
                  <c:v>0</c:v>
                </c:pt>
                <c:pt idx="16">
                  <c:v>6</c:v>
                </c:pt>
                <c:pt idx="17">
                  <c:v>1</c:v>
                </c:pt>
                <c:pt idx="18">
                  <c:v>23</c:v>
                </c:pt>
                <c:pt idx="19">
                  <c:v>0</c:v>
                </c:pt>
                <c:pt idx="20">
                  <c:v>1</c:v>
                </c:pt>
                <c:pt idx="21">
                  <c:v>0</c:v>
                </c:pt>
                <c:pt idx="22">
                  <c:v>9</c:v>
                </c:pt>
                <c:pt idx="23">
                  <c:v>0</c:v>
                </c:pt>
                <c:pt idx="24">
                  <c:v>0</c:v>
                </c:pt>
                <c:pt idx="25">
                  <c:v>-526</c:v>
                </c:pt>
                <c:pt idx="26">
                  <c:v>1</c:v>
                </c:pt>
                <c:pt idx="27">
                  <c:v>0</c:v>
                </c:pt>
                <c:pt idx="28">
                  <c:v>0</c:v>
                </c:pt>
                <c:pt idx="29">
                  <c:v>0</c:v>
                </c:pt>
                <c:pt idx="30">
                  <c:v>0</c:v>
                </c:pt>
                <c:pt idx="31">
                  <c:v>0</c:v>
                </c:pt>
                <c:pt idx="32">
                  <c:v>0</c:v>
                </c:pt>
                <c:pt idx="33">
                  <c:v>0</c:v>
                </c:pt>
                <c:pt idx="34">
                  <c:v>0</c:v>
                </c:pt>
                <c:pt idx="35">
                  <c:v>0</c:v>
                </c:pt>
                <c:pt idx="36">
                  <c:v>-525</c:v>
                </c:pt>
                <c:pt idx="37">
                  <c:v>-525</c:v>
                </c:pt>
                <c:pt idx="38">
                  <c:v>0</c:v>
                </c:pt>
                <c:pt idx="39">
                  <c:v>3</c:v>
                </c:pt>
                <c:pt idx="40">
                  <c:v>0</c:v>
                </c:pt>
                <c:pt idx="41">
                  <c:v>1</c:v>
                </c:pt>
                <c:pt idx="42">
                  <c:v>0</c:v>
                </c:pt>
                <c:pt idx="43">
                  <c:v>0</c:v>
                </c:pt>
                <c:pt idx="44">
                  <c:v>0</c:v>
                </c:pt>
                <c:pt idx="45">
                  <c:v>1</c:v>
                </c:pt>
                <c:pt idx="46">
                  <c:v>0</c:v>
                </c:pt>
                <c:pt idx="47">
                  <c:v>0</c:v>
                </c:pt>
                <c:pt idx="48">
                  <c:v>18</c:v>
                </c:pt>
                <c:pt idx="49">
                  <c:v>0</c:v>
                </c:pt>
                <c:pt idx="50">
                  <c:v>1</c:v>
                </c:pt>
                <c:pt idx="51">
                  <c:v>0</c:v>
                </c:pt>
                <c:pt idx="52">
                  <c:v>3</c:v>
                </c:pt>
                <c:pt idx="53">
                  <c:v>2</c:v>
                </c:pt>
                <c:pt idx="54">
                  <c:v>0</c:v>
                </c:pt>
                <c:pt idx="55">
                  <c:v>496</c:v>
                </c:pt>
              </c:numCache>
            </c:numRef>
          </c:val>
          <c:extLst>
            <c:ext xmlns:c16="http://schemas.microsoft.com/office/drawing/2014/chart" uri="{C3380CC4-5D6E-409C-BE32-E72D297353CC}">
              <c16:uniqueId val="{00000000-F0F3-4639-A05C-8E3F912651E2}"/>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58</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58</c:v>
                </c:pt>
                <c:pt idx="1">
                  <c:v>0</c:v>
                </c:pt>
                <c:pt idx="2">
                  <c:v>0</c:v>
                </c:pt>
                <c:pt idx="3">
                  <c:v>1</c:v>
                </c:pt>
                <c:pt idx="4">
                  <c:v>1</c:v>
                </c:pt>
                <c:pt idx="5">
                  <c:v>14</c:v>
                </c:pt>
                <c:pt idx="6">
                  <c:v>9</c:v>
                </c:pt>
                <c:pt idx="7">
                  <c:v>25</c:v>
                </c:pt>
                <c:pt idx="8">
                  <c:v>16</c:v>
                </c:pt>
                <c:pt idx="9">
                  <c:v>41</c:v>
                </c:pt>
                <c:pt idx="10">
                  <c:v>39</c:v>
                </c:pt>
                <c:pt idx="11">
                  <c:v>34</c:v>
                </c:pt>
                <c:pt idx="12">
                  <c:v>31</c:v>
                </c:pt>
                <c:pt idx="13">
                  <c:v>481</c:v>
                </c:pt>
                <c:pt idx="14">
                  <c:v>19</c:v>
                </c:pt>
                <c:pt idx="15">
                  <c:v>13</c:v>
                </c:pt>
                <c:pt idx="16">
                  <c:v>13</c:v>
                </c:pt>
                <c:pt idx="17">
                  <c:v>1</c:v>
                </c:pt>
                <c:pt idx="18">
                  <c:v>7</c:v>
                </c:pt>
                <c:pt idx="19">
                  <c:v>19</c:v>
                </c:pt>
                <c:pt idx="20">
                  <c:v>5</c:v>
                </c:pt>
                <c:pt idx="21">
                  <c:v>12</c:v>
                </c:pt>
                <c:pt idx="22">
                  <c:v>2</c:v>
                </c:pt>
                <c:pt idx="23">
                  <c:v>0</c:v>
                </c:pt>
                <c:pt idx="24">
                  <c:v>4</c:v>
                </c:pt>
                <c:pt idx="25">
                  <c:v>0</c:v>
                </c:pt>
                <c:pt idx="26">
                  <c:v>4</c:v>
                </c:pt>
                <c:pt idx="27">
                  <c:v>0</c:v>
                </c:pt>
                <c:pt idx="28">
                  <c:v>0</c:v>
                </c:pt>
                <c:pt idx="29">
                  <c:v>0</c:v>
                </c:pt>
                <c:pt idx="30">
                  <c:v>0</c:v>
                </c:pt>
                <c:pt idx="31">
                  <c:v>0</c:v>
                </c:pt>
                <c:pt idx="32">
                  <c:v>0</c:v>
                </c:pt>
                <c:pt idx="33">
                  <c:v>0</c:v>
                </c:pt>
                <c:pt idx="34">
                  <c:v>0</c:v>
                </c:pt>
                <c:pt idx="35">
                  <c:v>0</c:v>
                </c:pt>
                <c:pt idx="36">
                  <c:v>0</c:v>
                </c:pt>
                <c:pt idx="37">
                  <c:v>0</c:v>
                </c:pt>
                <c:pt idx="38">
                  <c:v>1</c:v>
                </c:pt>
                <c:pt idx="39">
                  <c:v>1</c:v>
                </c:pt>
                <c:pt idx="40">
                  <c:v>1</c:v>
                </c:pt>
                <c:pt idx="41">
                  <c:v>0</c:v>
                </c:pt>
                <c:pt idx="42">
                  <c:v>0</c:v>
                </c:pt>
                <c:pt idx="43">
                  <c:v>0</c:v>
                </c:pt>
                <c:pt idx="44">
                  <c:v>1</c:v>
                </c:pt>
                <c:pt idx="45">
                  <c:v>1</c:v>
                </c:pt>
                <c:pt idx="46">
                  <c:v>0</c:v>
                </c:pt>
                <c:pt idx="47">
                  <c:v>1</c:v>
                </c:pt>
                <c:pt idx="48">
                  <c:v>3</c:v>
                </c:pt>
                <c:pt idx="49">
                  <c:v>0</c:v>
                </c:pt>
                <c:pt idx="50">
                  <c:v>1</c:v>
                </c:pt>
                <c:pt idx="51">
                  <c:v>0</c:v>
                </c:pt>
                <c:pt idx="52">
                  <c:v>0</c:v>
                </c:pt>
                <c:pt idx="53">
                  <c:v>1</c:v>
                </c:pt>
                <c:pt idx="54">
                  <c:v>2</c:v>
                </c:pt>
                <c:pt idx="55">
                  <c:v>1</c:v>
                </c:pt>
              </c:numCache>
            </c:numRef>
          </c:val>
          <c:extLst>
            <c:ext xmlns:c16="http://schemas.microsoft.com/office/drawing/2014/chart" uri="{C3380CC4-5D6E-409C-BE32-E72D297353CC}">
              <c16:uniqueId val="{00000000-0AC6-45F3-B795-A3CA08E93DF1}"/>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537A-4FC2-970F-2B7E5B0E4201}"/>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1161" totalsRowShown="0" headerRowDxfId="95" dataDxfId="94">
  <autoFilter ref="A2:P1161"/>
  <tableColumns count="16">
    <tableColumn id="1" name="Vertex 1"/>
    <tableColumn id="2" name="Vertex 2"/>
    <tableColumn id="3" name="Color" dataDxfId="93"/>
    <tableColumn id="4" name="Width" dataDxfId="92"/>
    <tableColumn id="11" name="Style" dataDxfId="91"/>
    <tableColumn id="5" name="Opacity" dataDxfId="90"/>
    <tableColumn id="6" name="Visibility" dataDxfId="89"/>
    <tableColumn id="10" name="Label" dataDxfId="88"/>
    <tableColumn id="12" name="Label Text Color" dataDxfId="87"/>
    <tableColumn id="13" name="Label Font Size" dataDxfId="86"/>
    <tableColumn id="14" name="Reciprocated?" dataDxfId="85"/>
    <tableColumn id="7" name="ID" dataDxfId="84"/>
    <tableColumn id="9" name="Dynamic Filter" dataDxfId="83"/>
    <tableColumn id="8" name="Edge Weight"/>
    <tableColumn id="15" name="Vertex 1 Group" dataDxfId="1" dataCellStyle="Normal">
      <calculatedColumnFormula>REPLACE(INDEX(GroupVertices[Group], MATCH(Edges[[#This Row],[Vertex 1]],GroupVertices[Vertex],0)),1,1,"")</calculatedColumnFormula>
    </tableColumn>
    <tableColumn id="16" name="Vertex 2 Group" dataDxfId="0"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11">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2.xml><?xml version="1.0" encoding="utf-8"?>
<table xmlns="http://schemas.openxmlformats.org/spreadsheetml/2006/main" id="2" name="Vertices" displayName="Vertices" ref="A2:AD865" totalsRowShown="0" headerRowDxfId="82" dataDxfId="81">
  <autoFilter ref="A2:AD865"/>
  <tableColumns count="30">
    <tableColumn id="1" name="Vertex" dataDxfId="80"/>
    <tableColumn id="2" name="Color" dataDxfId="79"/>
    <tableColumn id="5" name="Shape" dataDxfId="78"/>
    <tableColumn id="6" name="Size" dataDxfId="77"/>
    <tableColumn id="4" name="Opacity" dataDxfId="76"/>
    <tableColumn id="7" name="Image File" dataDxfId="75"/>
    <tableColumn id="3" name="Visibility" dataDxfId="74"/>
    <tableColumn id="10" name="Label" dataDxfId="73"/>
    <tableColumn id="16" name="Label Fill Color" dataDxfId="72"/>
    <tableColumn id="9" name="Label Position" dataDxfId="71"/>
    <tableColumn id="8" name="Tooltip" dataDxfId="70"/>
    <tableColumn id="18" name="Layout Order" dataDxfId="69"/>
    <tableColumn id="13" name="X" dataDxfId="68"/>
    <tableColumn id="14" name="Y" dataDxfId="67"/>
    <tableColumn id="12" name="Locked?" dataDxfId="66"/>
    <tableColumn id="19" name="Polar R" dataDxfId="65"/>
    <tableColumn id="20" name="Polar Angle" dataDxfId="64"/>
    <tableColumn id="21" name="Degree" dataDxfId="63" dataCellStyle="NodeXL Graph Metric"/>
    <tableColumn id="22" name="In-Degree" dataDxfId="62"/>
    <tableColumn id="23" name="Out-Degree" dataDxfId="61"/>
    <tableColumn id="24" name="Betweenness Centrality" dataDxfId="60" dataCellStyle="NodeXL Graph Metric"/>
    <tableColumn id="25" name="Closeness Centrality" dataDxfId="59" dataCellStyle="NodeXL Graph Metric"/>
    <tableColumn id="26" name="Eigenvector Centrality" dataDxfId="58" dataCellStyle="NodeXL Graph Metric"/>
    <tableColumn id="15" name="PageRank" dataDxfId="57" dataCellStyle="NodeXL Graph Metric"/>
    <tableColumn id="27" name="Clustering Coefficient" dataDxfId="56" dataCellStyle="NodeXL Graph Metric"/>
    <tableColumn id="29" name="Reciprocated Vertex Pair Ratio" dataDxfId="55"/>
    <tableColumn id="11" name="ID" dataDxfId="54"/>
    <tableColumn id="28" name="Dynamic Filter" dataDxfId="53"/>
    <tableColumn id="17" name="Add Your Own Columns Here" dataDxfId="3"/>
    <tableColumn id="30" name="Vertex Group" dataDxfId="2"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260" totalsRowShown="0" headerRowDxfId="52">
  <autoFilter ref="A2:X260"/>
  <tableColumns count="24">
    <tableColumn id="1" name="Group" dataDxfId="10" dataCellStyle="NodeXL Required"/>
    <tableColumn id="2" name="Vertex Color" dataDxfId="9" dataCellStyle="NodeXL Visual Property"/>
    <tableColumn id="3" name="Vertex Shape" dataDxfId="7" dataCellStyle="NodeXL Visual Property"/>
    <tableColumn id="22" name="Visibility" dataDxfId="8"/>
    <tableColumn id="4" name="Collapsed?"/>
    <tableColumn id="18" name="Label" dataDxfId="51"/>
    <tableColumn id="20" name="Collapsed X"/>
    <tableColumn id="21" name="Collapsed Y"/>
    <tableColumn id="6" name="ID" dataDxfId="50"/>
    <tableColumn id="19" name="Collapsed Properties" dataDxfId="49"/>
    <tableColumn id="5" name="Vertices" dataDxfId="48"/>
    <tableColumn id="7" name="Unique Edges" dataDxfId="47"/>
    <tableColumn id="8" name="Edges With Duplicates" dataDxfId="46"/>
    <tableColumn id="9" name="Total Edges" dataDxfId="45"/>
    <tableColumn id="10" name="Self-Loops" dataDxfId="44"/>
    <tableColumn id="24" name="Reciprocated Vertex Pair Ratio" dataDxfId="43"/>
    <tableColumn id="25" name="Reciprocated Edge Ratio" dataDxfId="42"/>
    <tableColumn id="11" name="Connected Components" dataDxfId="41"/>
    <tableColumn id="12" name="Single-Vertex Connected Components" dataDxfId="40"/>
    <tableColumn id="13" name="Maximum Vertices in a Connected Component" dataDxfId="39"/>
    <tableColumn id="14" name="Maximum Edges in a Connected Component" dataDxfId="38"/>
    <tableColumn id="15" name="Maximum Geodesic Distance (Diameter)" dataDxfId="37"/>
    <tableColumn id="16" name="Average Geodesic Distance" dataDxfId="36"/>
    <tableColumn id="17" name="Graph Density" dataDxfId="35"/>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864" totalsRowShown="0" headerRowDxfId="34" dataDxfId="33">
  <autoFilter ref="A1:C864"/>
  <tableColumns count="3">
    <tableColumn id="1" name="Group" dataDxfId="6" dataCellStyle="Normal"/>
    <tableColumn id="2" name="Vertex" dataDxfId="5" dataCellStyle="Normal"/>
    <tableColumn id="3" name="Vertex ID" dataDxfId="4"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32" dataCellStyle="NodeXL Graph Metric"/>
    <tableColumn id="2" name="Value" dataDxfId="31"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30"/>
    <tableColumn id="2" name="Degree Frequency" dataDxfId="29">
      <calculatedColumnFormula>COUNTIF(Vertices[Degree], "&gt;= " &amp; D2) - COUNTIF(Vertices[Degree], "&gt;=" &amp; D3)</calculatedColumnFormula>
    </tableColumn>
    <tableColumn id="3" name="In-Degree Bin" dataDxfId="28"/>
    <tableColumn id="4" name="In-Degree Frequency" dataDxfId="27">
      <calculatedColumnFormula>COUNTIF(Vertices[In-Degree], "&gt;= " &amp; F2) - COUNTIF(Vertices[In-Degree], "&gt;=" &amp; F3)</calculatedColumnFormula>
    </tableColumn>
    <tableColumn id="5" name="Out-Degree Bin" dataDxfId="26"/>
    <tableColumn id="6" name="Out-Degree Frequency" dataDxfId="25">
      <calculatedColumnFormula>COUNTIF(Vertices[Out-Degree], "&gt;= " &amp; H2) - COUNTIF(Vertices[Out-Degree], "&gt;=" &amp; H3)</calculatedColumnFormula>
    </tableColumn>
    <tableColumn id="7" name="Betweenness Centrality Bin" dataDxfId="24"/>
    <tableColumn id="8" name="Betweenness Centrality Frequency" dataDxfId="23">
      <calculatedColumnFormula>COUNTIF(Vertices[Betweenness Centrality], "&gt;= " &amp; J2) - COUNTIF(Vertices[Betweenness Centrality], "&gt;=" &amp; J3)</calculatedColumnFormula>
    </tableColumn>
    <tableColumn id="9" name="Closeness Centrality Bin" dataDxfId="22"/>
    <tableColumn id="10" name="Closeness Centrality Frequency" dataDxfId="21">
      <calculatedColumnFormula>COUNTIF(Vertices[Closeness Centrality], "&gt;= " &amp; L2) - COUNTIF(Vertices[Closeness Centrality], "&gt;=" &amp; L3)</calculatedColumnFormula>
    </tableColumn>
    <tableColumn id="11" name="Eigenvector Centrality Bin" dataDxfId="20"/>
    <tableColumn id="12" name="Eigenvector Centrality Frequency" dataDxfId="19">
      <calculatedColumnFormula>COUNTIF(Vertices[Eigenvector Centrality], "&gt;= " &amp; N2) - COUNTIF(Vertices[Eigenvector Centrality], "&gt;=" &amp; N3)</calculatedColumnFormula>
    </tableColumn>
    <tableColumn id="18" name="PageRank Bin" dataDxfId="18"/>
    <tableColumn id="17" name="PageRank Frequency" dataDxfId="17">
      <calculatedColumnFormula>COUNTIF(Vertices[Eigenvector Centrality], "&gt;= " &amp; P2) - COUNTIF(Vertices[Eigenvector Centrality], "&gt;=" &amp; P3)</calculatedColumnFormula>
    </tableColumn>
    <tableColumn id="13" name="Clustering Coefficient Bin" dataDxfId="16"/>
    <tableColumn id="14" name="Clustering Coefficient Frequency" dataDxfId="15">
      <calculatedColumnFormula>COUNTIF(Vertices[Clustering Coefficient], "&gt;= " &amp; R2) - COUNTIF(Vertices[Clustering Coefficient], "&gt;=" &amp; R3)</calculatedColumnFormula>
    </tableColumn>
    <tableColumn id="15" name="Dynamic Filter Bin" dataDxfId="14"/>
    <tableColumn id="16" name="Dynamic Filter Frequency" dataDxfId="13">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12">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1162"/>
  <sheetViews>
    <sheetView workbookViewId="0">
      <pane xSplit="2" ySplit="2" topLeftCell="C1084" activePane="bottomRight" state="frozen"/>
      <selection pane="topRight" activeCell="C1" sqref="C1"/>
      <selection pane="bottomLeft" activeCell="A3" sqref="A3"/>
      <selection pane="bottomRight" activeCell="A2" sqref="A2:N2"/>
    </sheetView>
  </sheetViews>
  <sheetFormatPr defaultRowHeight="13.5" customHeight="1" x14ac:dyDescent="0.25"/>
  <cols>
    <col min="1" max="1" width="21.5703125" style="1" customWidth="1"/>
    <col min="2" max="2" width="16.1406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0.7109375" bestFit="1" customWidth="1"/>
  </cols>
  <sheetData>
    <row r="1" spans="1:16" ht="13.5" customHeight="1" x14ac:dyDescent="0.25">
      <c r="C1" s="16" t="s">
        <v>40</v>
      </c>
      <c r="D1" s="17"/>
      <c r="E1" s="17"/>
      <c r="F1" s="17"/>
      <c r="G1" s="16"/>
      <c r="H1" s="14" t="s">
        <v>44</v>
      </c>
      <c r="I1" s="62"/>
      <c r="J1" s="62"/>
      <c r="K1" s="33" t="s">
        <v>43</v>
      </c>
      <c r="L1" s="18" t="s">
        <v>41</v>
      </c>
      <c r="M1" s="18"/>
      <c r="N1" s="15" t="s">
        <v>42</v>
      </c>
    </row>
    <row r="2" spans="1:16" ht="13.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1038</v>
      </c>
      <c r="O2" s="13" t="s">
        <v>1343</v>
      </c>
      <c r="P2" s="13" t="s">
        <v>1344</v>
      </c>
    </row>
    <row r="3" spans="1:16" ht="13.5" customHeight="1" thickBot="1" x14ac:dyDescent="0.3">
      <c r="A3" s="76" t="s">
        <v>175</v>
      </c>
      <c r="B3" s="76" t="s">
        <v>176</v>
      </c>
      <c r="C3" s="77"/>
      <c r="D3" s="78">
        <v>1</v>
      </c>
      <c r="E3" s="79"/>
      <c r="F3" s="80"/>
      <c r="G3" s="77"/>
      <c r="H3" s="81"/>
      <c r="I3" s="82"/>
      <c r="J3" s="82"/>
      <c r="K3" s="51"/>
      <c r="L3" s="83">
        <v>3</v>
      </c>
      <c r="M3" s="83"/>
      <c r="N3" s="84">
        <v>1</v>
      </c>
      <c r="O3" s="98" t="str">
        <f>REPLACE(INDEX(GroupVertices[Group], MATCH(Edges[[#This Row],[Vertex 1]],GroupVertices[Vertex],0)),1,1,"")</f>
        <v>168</v>
      </c>
      <c r="P3" s="98" t="str">
        <f>REPLACE(INDEX(GroupVertices[Group], MATCH(Edges[[#This Row],[Vertex 2]],GroupVertices[Vertex],0)),1,1,"")</f>
        <v>168</v>
      </c>
    </row>
    <row r="4" spans="1:16" ht="13.5" customHeight="1" thickTop="1" thickBot="1" x14ac:dyDescent="0.3">
      <c r="A4" s="76" t="s">
        <v>177</v>
      </c>
      <c r="B4" s="76" t="s">
        <v>178</v>
      </c>
      <c r="C4" s="77"/>
      <c r="D4" s="78">
        <v>1</v>
      </c>
      <c r="E4" s="79"/>
      <c r="F4" s="80"/>
      <c r="G4" s="77"/>
      <c r="H4" s="81"/>
      <c r="I4" s="82"/>
      <c r="J4" s="82"/>
      <c r="K4" s="51"/>
      <c r="L4" s="83">
        <v>4</v>
      </c>
      <c r="M4" s="83"/>
      <c r="N4" s="84">
        <v>1</v>
      </c>
      <c r="O4" s="98" t="str">
        <f>REPLACE(INDEX(GroupVertices[Group], MATCH(Edges[[#This Row],[Vertex 1]],GroupVertices[Vertex],0)),1,1,"")</f>
        <v>46</v>
      </c>
      <c r="P4" s="98" t="str">
        <f>REPLACE(INDEX(GroupVertices[Group], MATCH(Edges[[#This Row],[Vertex 2]],GroupVertices[Vertex],0)),1,1,"")</f>
        <v>46</v>
      </c>
    </row>
    <row r="5" spans="1:16" ht="13.5" customHeight="1" thickTop="1" thickBot="1" x14ac:dyDescent="0.3">
      <c r="A5" s="76" t="s">
        <v>179</v>
      </c>
      <c r="B5" s="76" t="s">
        <v>180</v>
      </c>
      <c r="C5" s="77"/>
      <c r="D5" s="78">
        <v>1</v>
      </c>
      <c r="E5" s="79"/>
      <c r="F5" s="80"/>
      <c r="G5" s="77"/>
      <c r="H5" s="81"/>
      <c r="I5" s="82"/>
      <c r="J5" s="82"/>
      <c r="K5" s="51"/>
      <c r="L5" s="83">
        <v>5</v>
      </c>
      <c r="M5" s="83"/>
      <c r="N5" s="84">
        <v>1</v>
      </c>
      <c r="O5" s="98" t="str">
        <f>REPLACE(INDEX(GroupVertices[Group], MATCH(Edges[[#This Row],[Vertex 1]],GroupVertices[Vertex],0)),1,1,"")</f>
        <v>39</v>
      </c>
      <c r="P5" s="98" t="str">
        <f>REPLACE(INDEX(GroupVertices[Group], MATCH(Edges[[#This Row],[Vertex 2]],GroupVertices[Vertex],0)),1,1,"")</f>
        <v>39</v>
      </c>
    </row>
    <row r="6" spans="1:16" ht="13.5" customHeight="1" thickTop="1" thickBot="1" x14ac:dyDescent="0.3">
      <c r="A6" s="76" t="s">
        <v>179</v>
      </c>
      <c r="B6" s="76" t="s">
        <v>181</v>
      </c>
      <c r="C6" s="77"/>
      <c r="D6" s="78">
        <v>1</v>
      </c>
      <c r="E6" s="79"/>
      <c r="F6" s="80"/>
      <c r="G6" s="77"/>
      <c r="H6" s="81"/>
      <c r="I6" s="82"/>
      <c r="J6" s="82"/>
      <c r="K6" s="51"/>
      <c r="L6" s="83">
        <v>6</v>
      </c>
      <c r="M6" s="83"/>
      <c r="N6" s="84">
        <v>1</v>
      </c>
      <c r="O6" s="98" t="str">
        <f>REPLACE(INDEX(GroupVertices[Group], MATCH(Edges[[#This Row],[Vertex 1]],GroupVertices[Vertex],0)),1,1,"")</f>
        <v>39</v>
      </c>
      <c r="P6" s="98" t="str">
        <f>REPLACE(INDEX(GroupVertices[Group], MATCH(Edges[[#This Row],[Vertex 2]],GroupVertices[Vertex],0)),1,1,"")</f>
        <v>39</v>
      </c>
    </row>
    <row r="7" spans="1:16" ht="13.5" customHeight="1" thickTop="1" thickBot="1" x14ac:dyDescent="0.3">
      <c r="A7" s="76" t="s">
        <v>182</v>
      </c>
      <c r="B7" s="76" t="s">
        <v>183</v>
      </c>
      <c r="C7" s="77"/>
      <c r="D7" s="78">
        <v>1</v>
      </c>
      <c r="E7" s="79"/>
      <c r="F7" s="80"/>
      <c r="G7" s="77"/>
      <c r="H7" s="81"/>
      <c r="I7" s="82"/>
      <c r="J7" s="82"/>
      <c r="K7" s="51"/>
      <c r="L7" s="83">
        <v>7</v>
      </c>
      <c r="M7" s="83"/>
      <c r="N7" s="84">
        <v>1</v>
      </c>
      <c r="O7" s="98" t="str">
        <f>REPLACE(INDEX(GroupVertices[Group], MATCH(Edges[[#This Row],[Vertex 1]],GroupVertices[Vertex],0)),1,1,"")</f>
        <v>7</v>
      </c>
      <c r="P7" s="98" t="str">
        <f>REPLACE(INDEX(GroupVertices[Group], MATCH(Edges[[#This Row],[Vertex 2]],GroupVertices[Vertex],0)),1,1,"")</f>
        <v>7</v>
      </c>
    </row>
    <row r="8" spans="1:16" ht="13.5" customHeight="1" thickTop="1" thickBot="1" x14ac:dyDescent="0.3">
      <c r="A8" s="76" t="s">
        <v>182</v>
      </c>
      <c r="B8" s="76" t="s">
        <v>184</v>
      </c>
      <c r="C8" s="77"/>
      <c r="D8" s="78">
        <v>1</v>
      </c>
      <c r="E8" s="79"/>
      <c r="F8" s="80"/>
      <c r="G8" s="77"/>
      <c r="H8" s="81"/>
      <c r="I8" s="82"/>
      <c r="J8" s="82"/>
      <c r="K8" s="51"/>
      <c r="L8" s="83">
        <v>8</v>
      </c>
      <c r="M8" s="83"/>
      <c r="N8" s="84">
        <v>1</v>
      </c>
      <c r="O8" s="98" t="str">
        <f>REPLACE(INDEX(GroupVertices[Group], MATCH(Edges[[#This Row],[Vertex 1]],GroupVertices[Vertex],0)),1,1,"")</f>
        <v>7</v>
      </c>
      <c r="P8" s="98" t="str">
        <f>REPLACE(INDEX(GroupVertices[Group], MATCH(Edges[[#This Row],[Vertex 2]],GroupVertices[Vertex],0)),1,1,"")</f>
        <v>7</v>
      </c>
    </row>
    <row r="9" spans="1:16" ht="13.5" customHeight="1" thickTop="1" thickBot="1" x14ac:dyDescent="0.3">
      <c r="A9" s="76" t="s">
        <v>182</v>
      </c>
      <c r="B9" s="76" t="s">
        <v>185</v>
      </c>
      <c r="C9" s="77"/>
      <c r="D9" s="78">
        <v>1</v>
      </c>
      <c r="E9" s="79"/>
      <c r="F9" s="80"/>
      <c r="G9" s="77"/>
      <c r="H9" s="81"/>
      <c r="I9" s="82"/>
      <c r="J9" s="82"/>
      <c r="K9" s="51"/>
      <c r="L9" s="83">
        <v>9</v>
      </c>
      <c r="M9" s="83"/>
      <c r="N9" s="84">
        <v>1</v>
      </c>
      <c r="O9" s="98" t="str">
        <f>REPLACE(INDEX(GroupVertices[Group], MATCH(Edges[[#This Row],[Vertex 1]],GroupVertices[Vertex],0)),1,1,"")</f>
        <v>7</v>
      </c>
      <c r="P9" s="98" t="str">
        <f>REPLACE(INDEX(GroupVertices[Group], MATCH(Edges[[#This Row],[Vertex 2]],GroupVertices[Vertex],0)),1,1,"")</f>
        <v>7</v>
      </c>
    </row>
    <row r="10" spans="1:16" ht="13.5" customHeight="1" thickTop="1" thickBot="1" x14ac:dyDescent="0.3">
      <c r="A10" s="76" t="s">
        <v>182</v>
      </c>
      <c r="B10" s="76" t="s">
        <v>186</v>
      </c>
      <c r="C10" s="77"/>
      <c r="D10" s="78">
        <v>1</v>
      </c>
      <c r="E10" s="79"/>
      <c r="F10" s="80"/>
      <c r="G10" s="77"/>
      <c r="H10" s="81"/>
      <c r="I10" s="82"/>
      <c r="J10" s="82"/>
      <c r="K10" s="51"/>
      <c r="L10" s="83">
        <v>10</v>
      </c>
      <c r="M10" s="83"/>
      <c r="N10" s="84">
        <v>1</v>
      </c>
      <c r="O10" s="98" t="str">
        <f>REPLACE(INDEX(GroupVertices[Group], MATCH(Edges[[#This Row],[Vertex 1]],GroupVertices[Vertex],0)),1,1,"")</f>
        <v>7</v>
      </c>
      <c r="P10" s="98" t="str">
        <f>REPLACE(INDEX(GroupVertices[Group], MATCH(Edges[[#This Row],[Vertex 2]],GroupVertices[Vertex],0)),1,1,"")</f>
        <v>7</v>
      </c>
    </row>
    <row r="11" spans="1:16" ht="13.5" customHeight="1" thickTop="1" thickBot="1" x14ac:dyDescent="0.3">
      <c r="A11" s="76" t="s">
        <v>182</v>
      </c>
      <c r="B11" s="76" t="s">
        <v>187</v>
      </c>
      <c r="C11" s="77"/>
      <c r="D11" s="78">
        <v>1</v>
      </c>
      <c r="E11" s="79"/>
      <c r="F11" s="80"/>
      <c r="G11" s="77"/>
      <c r="H11" s="81"/>
      <c r="I11" s="82"/>
      <c r="J11" s="82"/>
      <c r="K11" s="51"/>
      <c r="L11" s="83">
        <v>11</v>
      </c>
      <c r="M11" s="83"/>
      <c r="N11" s="84">
        <v>1</v>
      </c>
      <c r="O11" s="98" t="str">
        <f>REPLACE(INDEX(GroupVertices[Group], MATCH(Edges[[#This Row],[Vertex 1]],GroupVertices[Vertex],0)),1,1,"")</f>
        <v>7</v>
      </c>
      <c r="P11" s="98" t="str">
        <f>REPLACE(INDEX(GroupVertices[Group], MATCH(Edges[[#This Row],[Vertex 2]],GroupVertices[Vertex],0)),1,1,"")</f>
        <v>7</v>
      </c>
    </row>
    <row r="12" spans="1:16" ht="13.5" customHeight="1" thickTop="1" thickBot="1" x14ac:dyDescent="0.3">
      <c r="A12" s="76" t="s">
        <v>182</v>
      </c>
      <c r="B12" s="76" t="s">
        <v>188</v>
      </c>
      <c r="C12" s="77"/>
      <c r="D12" s="78">
        <v>1</v>
      </c>
      <c r="E12" s="79"/>
      <c r="F12" s="80"/>
      <c r="G12" s="77"/>
      <c r="H12" s="81"/>
      <c r="I12" s="82"/>
      <c r="J12" s="82"/>
      <c r="K12" s="51"/>
      <c r="L12" s="83">
        <v>12</v>
      </c>
      <c r="M12" s="83"/>
      <c r="N12" s="84">
        <v>1</v>
      </c>
      <c r="O12" s="98" t="str">
        <f>REPLACE(INDEX(GroupVertices[Group], MATCH(Edges[[#This Row],[Vertex 1]],GroupVertices[Vertex],0)),1,1,"")</f>
        <v>7</v>
      </c>
      <c r="P12" s="98" t="str">
        <f>REPLACE(INDEX(GroupVertices[Group], MATCH(Edges[[#This Row],[Vertex 2]],GroupVertices[Vertex],0)),1,1,"")</f>
        <v>7</v>
      </c>
    </row>
    <row r="13" spans="1:16" ht="13.5" customHeight="1" thickTop="1" thickBot="1" x14ac:dyDescent="0.3">
      <c r="A13" s="76" t="s">
        <v>182</v>
      </c>
      <c r="B13" s="76" t="s">
        <v>189</v>
      </c>
      <c r="C13" s="77"/>
      <c r="D13" s="78">
        <v>1</v>
      </c>
      <c r="E13" s="79"/>
      <c r="F13" s="80"/>
      <c r="G13" s="77"/>
      <c r="H13" s="81"/>
      <c r="I13" s="82"/>
      <c r="J13" s="82"/>
      <c r="K13" s="51"/>
      <c r="L13" s="83">
        <v>13</v>
      </c>
      <c r="M13" s="83"/>
      <c r="N13" s="84">
        <v>1</v>
      </c>
      <c r="O13" s="98" t="str">
        <f>REPLACE(INDEX(GroupVertices[Group], MATCH(Edges[[#This Row],[Vertex 1]],GroupVertices[Vertex],0)),1,1,"")</f>
        <v>7</v>
      </c>
      <c r="P13" s="98" t="str">
        <f>REPLACE(INDEX(GroupVertices[Group], MATCH(Edges[[#This Row],[Vertex 2]],GroupVertices[Vertex],0)),1,1,"")</f>
        <v>7</v>
      </c>
    </row>
    <row r="14" spans="1:16" ht="13.5" customHeight="1" thickTop="1" thickBot="1" x14ac:dyDescent="0.3">
      <c r="A14" s="76" t="s">
        <v>182</v>
      </c>
      <c r="B14" s="76" t="s">
        <v>190</v>
      </c>
      <c r="C14" s="77"/>
      <c r="D14" s="78">
        <v>1</v>
      </c>
      <c r="E14" s="79"/>
      <c r="F14" s="80"/>
      <c r="G14" s="77"/>
      <c r="H14" s="81"/>
      <c r="I14" s="82"/>
      <c r="J14" s="82"/>
      <c r="K14" s="51"/>
      <c r="L14" s="83">
        <v>14</v>
      </c>
      <c r="M14" s="83"/>
      <c r="N14" s="84">
        <v>1</v>
      </c>
      <c r="O14" s="98" t="str">
        <f>REPLACE(INDEX(GroupVertices[Group], MATCH(Edges[[#This Row],[Vertex 1]],GroupVertices[Vertex],0)),1,1,"")</f>
        <v>7</v>
      </c>
      <c r="P14" s="98" t="str">
        <f>REPLACE(INDEX(GroupVertices[Group], MATCH(Edges[[#This Row],[Vertex 2]],GroupVertices[Vertex],0)),1,1,"")</f>
        <v>7</v>
      </c>
    </row>
    <row r="15" spans="1:16" ht="13.5" customHeight="1" thickTop="1" thickBot="1" x14ac:dyDescent="0.3">
      <c r="A15" s="76" t="s">
        <v>191</v>
      </c>
      <c r="B15" s="76" t="s">
        <v>192</v>
      </c>
      <c r="C15" s="77"/>
      <c r="D15" s="78">
        <v>3.25</v>
      </c>
      <c r="E15" s="79"/>
      <c r="F15" s="80"/>
      <c r="G15" s="77"/>
      <c r="H15" s="81"/>
      <c r="I15" s="82"/>
      <c r="J15" s="82"/>
      <c r="K15" s="51"/>
      <c r="L15" s="83">
        <v>15</v>
      </c>
      <c r="M15" s="83"/>
      <c r="N15" s="84">
        <v>2</v>
      </c>
      <c r="O15" s="98" t="str">
        <f>REPLACE(INDEX(GroupVertices[Group], MATCH(Edges[[#This Row],[Vertex 1]],GroupVertices[Vertex],0)),1,1,"")</f>
        <v>1</v>
      </c>
      <c r="P15" s="98" t="str">
        <f>REPLACE(INDEX(GroupVertices[Group], MATCH(Edges[[#This Row],[Vertex 2]],GroupVertices[Vertex],0)),1,1,"")</f>
        <v>1</v>
      </c>
    </row>
    <row r="16" spans="1:16" ht="13.5" customHeight="1" thickTop="1" thickBot="1" x14ac:dyDescent="0.3">
      <c r="A16" s="76" t="s">
        <v>193</v>
      </c>
      <c r="B16" s="76" t="s">
        <v>194</v>
      </c>
      <c r="C16" s="77"/>
      <c r="D16" s="78">
        <v>1</v>
      </c>
      <c r="E16" s="79"/>
      <c r="F16" s="80"/>
      <c r="G16" s="77"/>
      <c r="H16" s="81"/>
      <c r="I16" s="82"/>
      <c r="J16" s="82"/>
      <c r="K16" s="51"/>
      <c r="L16" s="83">
        <v>16</v>
      </c>
      <c r="M16" s="83"/>
      <c r="N16" s="84">
        <v>1</v>
      </c>
      <c r="O16" s="98" t="str">
        <f>REPLACE(INDEX(GroupVertices[Group], MATCH(Edges[[#This Row],[Vertex 1]],GroupVertices[Vertex],0)),1,1,"")</f>
        <v>114</v>
      </c>
      <c r="P16" s="98" t="str">
        <f>REPLACE(INDEX(GroupVertices[Group], MATCH(Edges[[#This Row],[Vertex 2]],GroupVertices[Vertex],0)),1,1,"")</f>
        <v>114</v>
      </c>
    </row>
    <row r="17" spans="1:16" ht="13.5" customHeight="1" thickTop="1" thickBot="1" x14ac:dyDescent="0.3">
      <c r="A17" s="76" t="s">
        <v>193</v>
      </c>
      <c r="B17" s="76" t="s">
        <v>195</v>
      </c>
      <c r="C17" s="77"/>
      <c r="D17" s="78">
        <v>1</v>
      </c>
      <c r="E17" s="79"/>
      <c r="F17" s="80"/>
      <c r="G17" s="77"/>
      <c r="H17" s="81"/>
      <c r="I17" s="82"/>
      <c r="J17" s="82"/>
      <c r="K17" s="51"/>
      <c r="L17" s="83">
        <v>17</v>
      </c>
      <c r="M17" s="83"/>
      <c r="N17" s="84">
        <v>1</v>
      </c>
      <c r="O17" s="98" t="str">
        <f>REPLACE(INDEX(GroupVertices[Group], MATCH(Edges[[#This Row],[Vertex 1]],GroupVertices[Vertex],0)),1,1,"")</f>
        <v>114</v>
      </c>
      <c r="P17" s="98" t="str">
        <f>REPLACE(INDEX(GroupVertices[Group], MATCH(Edges[[#This Row],[Vertex 2]],GroupVertices[Vertex],0)),1,1,"")</f>
        <v>114</v>
      </c>
    </row>
    <row r="18" spans="1:16" ht="13.5" customHeight="1" thickTop="1" thickBot="1" x14ac:dyDescent="0.3">
      <c r="A18" s="76" t="s">
        <v>196</v>
      </c>
      <c r="B18" s="76" t="s">
        <v>197</v>
      </c>
      <c r="C18" s="77"/>
      <c r="D18" s="78">
        <v>1</v>
      </c>
      <c r="E18" s="79"/>
      <c r="F18" s="80"/>
      <c r="G18" s="77"/>
      <c r="H18" s="81"/>
      <c r="I18" s="82"/>
      <c r="J18" s="82"/>
      <c r="K18" s="51"/>
      <c r="L18" s="83">
        <v>18</v>
      </c>
      <c r="M18" s="83"/>
      <c r="N18" s="84">
        <v>1</v>
      </c>
      <c r="O18" s="98" t="str">
        <f>REPLACE(INDEX(GroupVertices[Group], MATCH(Edges[[#This Row],[Vertex 1]],GroupVertices[Vertex],0)),1,1,"")</f>
        <v>15</v>
      </c>
      <c r="P18" s="98" t="str">
        <f>REPLACE(INDEX(GroupVertices[Group], MATCH(Edges[[#This Row],[Vertex 2]],GroupVertices[Vertex],0)),1,1,"")</f>
        <v>15</v>
      </c>
    </row>
    <row r="19" spans="1:16" ht="13.5" customHeight="1" thickTop="1" thickBot="1" x14ac:dyDescent="0.3">
      <c r="A19" s="76" t="s">
        <v>196</v>
      </c>
      <c r="B19" s="76" t="s">
        <v>198</v>
      </c>
      <c r="C19" s="77"/>
      <c r="D19" s="78">
        <v>1</v>
      </c>
      <c r="E19" s="79"/>
      <c r="F19" s="80"/>
      <c r="G19" s="77"/>
      <c r="H19" s="81"/>
      <c r="I19" s="82"/>
      <c r="J19" s="82"/>
      <c r="K19" s="51"/>
      <c r="L19" s="83">
        <v>19</v>
      </c>
      <c r="M19" s="83"/>
      <c r="N19" s="84">
        <v>1</v>
      </c>
      <c r="O19" s="98" t="str">
        <f>REPLACE(INDEX(GroupVertices[Group], MATCH(Edges[[#This Row],[Vertex 1]],GroupVertices[Vertex],0)),1,1,"")</f>
        <v>15</v>
      </c>
      <c r="P19" s="98" t="str">
        <f>REPLACE(INDEX(GroupVertices[Group], MATCH(Edges[[#This Row],[Vertex 2]],GroupVertices[Vertex],0)),1,1,"")</f>
        <v>15</v>
      </c>
    </row>
    <row r="20" spans="1:16" ht="13.5" customHeight="1" thickTop="1" thickBot="1" x14ac:dyDescent="0.3">
      <c r="A20" s="76" t="s">
        <v>196</v>
      </c>
      <c r="B20" s="76" t="s">
        <v>199</v>
      </c>
      <c r="C20" s="77"/>
      <c r="D20" s="78">
        <v>1</v>
      </c>
      <c r="E20" s="79"/>
      <c r="F20" s="80"/>
      <c r="G20" s="77"/>
      <c r="H20" s="81"/>
      <c r="I20" s="82"/>
      <c r="J20" s="82"/>
      <c r="K20" s="51"/>
      <c r="L20" s="83">
        <v>20</v>
      </c>
      <c r="M20" s="83"/>
      <c r="N20" s="84">
        <v>1</v>
      </c>
      <c r="O20" s="98" t="str">
        <f>REPLACE(INDEX(GroupVertices[Group], MATCH(Edges[[#This Row],[Vertex 1]],GroupVertices[Vertex],0)),1,1,"")</f>
        <v>15</v>
      </c>
      <c r="P20" s="98" t="str">
        <f>REPLACE(INDEX(GroupVertices[Group], MATCH(Edges[[#This Row],[Vertex 2]],GroupVertices[Vertex],0)),1,1,"")</f>
        <v>15</v>
      </c>
    </row>
    <row r="21" spans="1:16" ht="13.5" customHeight="1" thickTop="1" thickBot="1" x14ac:dyDescent="0.3">
      <c r="A21" s="76" t="s">
        <v>196</v>
      </c>
      <c r="B21" s="76" t="s">
        <v>200</v>
      </c>
      <c r="C21" s="77"/>
      <c r="D21" s="78">
        <v>1</v>
      </c>
      <c r="E21" s="79"/>
      <c r="F21" s="80"/>
      <c r="G21" s="77"/>
      <c r="H21" s="81"/>
      <c r="I21" s="82"/>
      <c r="J21" s="82"/>
      <c r="K21" s="51"/>
      <c r="L21" s="83">
        <v>21</v>
      </c>
      <c r="M21" s="83"/>
      <c r="N21" s="84">
        <v>1</v>
      </c>
      <c r="O21" s="98" t="str">
        <f>REPLACE(INDEX(GroupVertices[Group], MATCH(Edges[[#This Row],[Vertex 1]],GroupVertices[Vertex],0)),1,1,"")</f>
        <v>15</v>
      </c>
      <c r="P21" s="98" t="str">
        <f>REPLACE(INDEX(GroupVertices[Group], MATCH(Edges[[#This Row],[Vertex 2]],GroupVertices[Vertex],0)),1,1,"")</f>
        <v>15</v>
      </c>
    </row>
    <row r="22" spans="1:16" ht="13.5" customHeight="1" thickTop="1" thickBot="1" x14ac:dyDescent="0.3">
      <c r="A22" s="76" t="s">
        <v>201</v>
      </c>
      <c r="B22" s="76" t="s">
        <v>202</v>
      </c>
      <c r="C22" s="77"/>
      <c r="D22" s="78">
        <v>1</v>
      </c>
      <c r="E22" s="79"/>
      <c r="F22" s="80"/>
      <c r="G22" s="77"/>
      <c r="H22" s="81"/>
      <c r="I22" s="82"/>
      <c r="J22" s="82"/>
      <c r="K22" s="51"/>
      <c r="L22" s="83">
        <v>22</v>
      </c>
      <c r="M22" s="83"/>
      <c r="N22" s="84">
        <v>1</v>
      </c>
      <c r="O22" s="98" t="str">
        <f>REPLACE(INDEX(GroupVertices[Group], MATCH(Edges[[#This Row],[Vertex 1]],GroupVertices[Vertex],0)),1,1,"")</f>
        <v>111</v>
      </c>
      <c r="P22" s="98" t="str">
        <f>REPLACE(INDEX(GroupVertices[Group], MATCH(Edges[[#This Row],[Vertex 2]],GroupVertices[Vertex],0)),1,1,"")</f>
        <v>111</v>
      </c>
    </row>
    <row r="23" spans="1:16" ht="13.5" customHeight="1" thickTop="1" thickBot="1" x14ac:dyDescent="0.3">
      <c r="A23" s="76" t="s">
        <v>203</v>
      </c>
      <c r="B23" s="76" t="s">
        <v>204</v>
      </c>
      <c r="C23" s="77"/>
      <c r="D23" s="78">
        <v>1</v>
      </c>
      <c r="E23" s="79"/>
      <c r="F23" s="80"/>
      <c r="G23" s="77"/>
      <c r="H23" s="81"/>
      <c r="I23" s="82"/>
      <c r="J23" s="82"/>
      <c r="K23" s="51"/>
      <c r="L23" s="83">
        <v>23</v>
      </c>
      <c r="M23" s="83"/>
      <c r="N23" s="84">
        <v>1</v>
      </c>
      <c r="O23" s="98" t="str">
        <f>REPLACE(INDEX(GroupVertices[Group], MATCH(Edges[[#This Row],[Vertex 1]],GroupVertices[Vertex],0)),1,1,"")</f>
        <v>2</v>
      </c>
      <c r="P23" s="98" t="str">
        <f>REPLACE(INDEX(GroupVertices[Group], MATCH(Edges[[#This Row],[Vertex 2]],GroupVertices[Vertex],0)),1,1,"")</f>
        <v>2</v>
      </c>
    </row>
    <row r="24" spans="1:16" ht="13.5" customHeight="1" thickTop="1" thickBot="1" x14ac:dyDescent="0.3">
      <c r="A24" s="76" t="s">
        <v>203</v>
      </c>
      <c r="B24" s="76" t="s">
        <v>205</v>
      </c>
      <c r="C24" s="77"/>
      <c r="D24" s="78">
        <v>1</v>
      </c>
      <c r="E24" s="79"/>
      <c r="F24" s="80"/>
      <c r="G24" s="77"/>
      <c r="H24" s="81"/>
      <c r="I24" s="82"/>
      <c r="J24" s="82"/>
      <c r="K24" s="51"/>
      <c r="L24" s="83">
        <v>24</v>
      </c>
      <c r="M24" s="83"/>
      <c r="N24" s="84">
        <v>1</v>
      </c>
      <c r="O24" s="98" t="str">
        <f>REPLACE(INDEX(GroupVertices[Group], MATCH(Edges[[#This Row],[Vertex 1]],GroupVertices[Vertex],0)),1,1,"")</f>
        <v>2</v>
      </c>
      <c r="P24" s="98" t="str">
        <f>REPLACE(INDEX(GroupVertices[Group], MATCH(Edges[[#This Row],[Vertex 2]],GroupVertices[Vertex],0)),1,1,"")</f>
        <v>2</v>
      </c>
    </row>
    <row r="25" spans="1:16" ht="13.5" customHeight="1" thickTop="1" thickBot="1" x14ac:dyDescent="0.3">
      <c r="A25" s="76" t="s">
        <v>203</v>
      </c>
      <c r="B25" s="76" t="s">
        <v>206</v>
      </c>
      <c r="C25" s="77"/>
      <c r="D25" s="78">
        <v>1</v>
      </c>
      <c r="E25" s="79"/>
      <c r="F25" s="80"/>
      <c r="G25" s="77"/>
      <c r="H25" s="81"/>
      <c r="I25" s="82"/>
      <c r="J25" s="82"/>
      <c r="K25" s="51"/>
      <c r="L25" s="83">
        <v>25</v>
      </c>
      <c r="M25" s="83"/>
      <c r="N25" s="84">
        <v>1</v>
      </c>
      <c r="O25" s="98" t="str">
        <f>REPLACE(INDEX(GroupVertices[Group], MATCH(Edges[[#This Row],[Vertex 1]],GroupVertices[Vertex],0)),1,1,"")</f>
        <v>2</v>
      </c>
      <c r="P25" s="98" t="str">
        <f>REPLACE(INDEX(GroupVertices[Group], MATCH(Edges[[#This Row],[Vertex 2]],GroupVertices[Vertex],0)),1,1,"")</f>
        <v>2</v>
      </c>
    </row>
    <row r="26" spans="1:16" ht="13.5" customHeight="1" thickTop="1" thickBot="1" x14ac:dyDescent="0.3">
      <c r="A26" s="76" t="s">
        <v>203</v>
      </c>
      <c r="B26" s="76" t="s">
        <v>207</v>
      </c>
      <c r="C26" s="77"/>
      <c r="D26" s="78">
        <v>1</v>
      </c>
      <c r="E26" s="79"/>
      <c r="F26" s="80"/>
      <c r="G26" s="77"/>
      <c r="H26" s="81"/>
      <c r="I26" s="82"/>
      <c r="J26" s="82"/>
      <c r="K26" s="51"/>
      <c r="L26" s="83">
        <v>26</v>
      </c>
      <c r="M26" s="83"/>
      <c r="N26" s="84">
        <v>1</v>
      </c>
      <c r="O26" s="98" t="str">
        <f>REPLACE(INDEX(GroupVertices[Group], MATCH(Edges[[#This Row],[Vertex 1]],GroupVertices[Vertex],0)),1,1,"")</f>
        <v>2</v>
      </c>
      <c r="P26" s="98" t="str">
        <f>REPLACE(INDEX(GroupVertices[Group], MATCH(Edges[[#This Row],[Vertex 2]],GroupVertices[Vertex],0)),1,1,"")</f>
        <v>2</v>
      </c>
    </row>
    <row r="27" spans="1:16" ht="13.5" customHeight="1" thickTop="1" thickBot="1" x14ac:dyDescent="0.3">
      <c r="A27" s="76" t="s">
        <v>203</v>
      </c>
      <c r="B27" s="76" t="s">
        <v>208</v>
      </c>
      <c r="C27" s="77"/>
      <c r="D27" s="78">
        <v>1</v>
      </c>
      <c r="E27" s="79"/>
      <c r="F27" s="80"/>
      <c r="G27" s="77"/>
      <c r="H27" s="81"/>
      <c r="I27" s="82"/>
      <c r="J27" s="82"/>
      <c r="K27" s="51"/>
      <c r="L27" s="83">
        <v>27</v>
      </c>
      <c r="M27" s="83"/>
      <c r="N27" s="84">
        <v>1</v>
      </c>
      <c r="O27" s="98" t="str">
        <f>REPLACE(INDEX(GroupVertices[Group], MATCH(Edges[[#This Row],[Vertex 1]],GroupVertices[Vertex],0)),1,1,"")</f>
        <v>2</v>
      </c>
      <c r="P27" s="98" t="str">
        <f>REPLACE(INDEX(GroupVertices[Group], MATCH(Edges[[#This Row],[Vertex 2]],GroupVertices[Vertex],0)),1,1,"")</f>
        <v>2</v>
      </c>
    </row>
    <row r="28" spans="1:16" ht="13.5" customHeight="1" thickTop="1" thickBot="1" x14ac:dyDescent="0.3">
      <c r="A28" s="76" t="s">
        <v>209</v>
      </c>
      <c r="B28" s="76" t="s">
        <v>210</v>
      </c>
      <c r="C28" s="77"/>
      <c r="D28" s="78">
        <v>1</v>
      </c>
      <c r="E28" s="79"/>
      <c r="F28" s="80"/>
      <c r="G28" s="77"/>
      <c r="H28" s="81"/>
      <c r="I28" s="82"/>
      <c r="J28" s="82"/>
      <c r="K28" s="51"/>
      <c r="L28" s="83">
        <v>28</v>
      </c>
      <c r="M28" s="83"/>
      <c r="N28" s="84">
        <v>1</v>
      </c>
      <c r="O28" s="98" t="str">
        <f>REPLACE(INDEX(GroupVertices[Group], MATCH(Edges[[#This Row],[Vertex 1]],GroupVertices[Vertex],0)),1,1,"")</f>
        <v>3</v>
      </c>
      <c r="P28" s="98" t="str">
        <f>REPLACE(INDEX(GroupVertices[Group], MATCH(Edges[[#This Row],[Vertex 2]],GroupVertices[Vertex],0)),1,1,"")</f>
        <v>3</v>
      </c>
    </row>
    <row r="29" spans="1:16" ht="13.5" customHeight="1" thickTop="1" thickBot="1" x14ac:dyDescent="0.3">
      <c r="A29" s="76" t="s">
        <v>209</v>
      </c>
      <c r="B29" s="76" t="s">
        <v>211</v>
      </c>
      <c r="C29" s="77"/>
      <c r="D29" s="78">
        <v>1</v>
      </c>
      <c r="E29" s="79"/>
      <c r="F29" s="80"/>
      <c r="G29" s="77"/>
      <c r="H29" s="81"/>
      <c r="I29" s="82"/>
      <c r="J29" s="82"/>
      <c r="K29" s="51"/>
      <c r="L29" s="83">
        <v>29</v>
      </c>
      <c r="M29" s="83"/>
      <c r="N29" s="84">
        <v>1</v>
      </c>
      <c r="O29" s="98" t="str">
        <f>REPLACE(INDEX(GroupVertices[Group], MATCH(Edges[[#This Row],[Vertex 1]],GroupVertices[Vertex],0)),1,1,"")</f>
        <v>3</v>
      </c>
      <c r="P29" s="98" t="str">
        <f>REPLACE(INDEX(GroupVertices[Group], MATCH(Edges[[#This Row],[Vertex 2]],GroupVertices[Vertex],0)),1,1,"")</f>
        <v>3</v>
      </c>
    </row>
    <row r="30" spans="1:16" ht="13.5" customHeight="1" thickTop="1" thickBot="1" x14ac:dyDescent="0.3">
      <c r="A30" s="76" t="s">
        <v>209</v>
      </c>
      <c r="B30" s="76" t="s">
        <v>212</v>
      </c>
      <c r="C30" s="77"/>
      <c r="D30" s="78">
        <v>1</v>
      </c>
      <c r="E30" s="79"/>
      <c r="F30" s="80"/>
      <c r="G30" s="77"/>
      <c r="H30" s="81"/>
      <c r="I30" s="82"/>
      <c r="J30" s="82"/>
      <c r="K30" s="51"/>
      <c r="L30" s="83">
        <v>30</v>
      </c>
      <c r="M30" s="83"/>
      <c r="N30" s="84">
        <v>1</v>
      </c>
      <c r="O30" s="98" t="str">
        <f>REPLACE(INDEX(GroupVertices[Group], MATCH(Edges[[#This Row],[Vertex 1]],GroupVertices[Vertex],0)),1,1,"")</f>
        <v>3</v>
      </c>
      <c r="P30" s="98" t="str">
        <f>REPLACE(INDEX(GroupVertices[Group], MATCH(Edges[[#This Row],[Vertex 2]],GroupVertices[Vertex],0)),1,1,"")</f>
        <v>3</v>
      </c>
    </row>
    <row r="31" spans="1:16" ht="13.5" customHeight="1" thickTop="1" thickBot="1" x14ac:dyDescent="0.3">
      <c r="A31" s="76" t="s">
        <v>209</v>
      </c>
      <c r="B31" s="76" t="s">
        <v>213</v>
      </c>
      <c r="C31" s="77"/>
      <c r="D31" s="78">
        <v>1</v>
      </c>
      <c r="E31" s="79"/>
      <c r="F31" s="80"/>
      <c r="G31" s="77"/>
      <c r="H31" s="81"/>
      <c r="I31" s="82"/>
      <c r="J31" s="82"/>
      <c r="K31" s="51"/>
      <c r="L31" s="83">
        <v>31</v>
      </c>
      <c r="M31" s="83"/>
      <c r="N31" s="84">
        <v>1</v>
      </c>
      <c r="O31" s="98" t="str">
        <f>REPLACE(INDEX(GroupVertices[Group], MATCH(Edges[[#This Row],[Vertex 1]],GroupVertices[Vertex],0)),1,1,"")</f>
        <v>3</v>
      </c>
      <c r="P31" s="98" t="str">
        <f>REPLACE(INDEX(GroupVertices[Group], MATCH(Edges[[#This Row],[Vertex 2]],GroupVertices[Vertex],0)),1,1,"")</f>
        <v>3</v>
      </c>
    </row>
    <row r="32" spans="1:16" ht="13.5" customHeight="1" thickTop="1" thickBot="1" x14ac:dyDescent="0.3">
      <c r="A32" s="76" t="s">
        <v>209</v>
      </c>
      <c r="B32" s="76" t="s">
        <v>214</v>
      </c>
      <c r="C32" s="77"/>
      <c r="D32" s="78">
        <v>1</v>
      </c>
      <c r="E32" s="79"/>
      <c r="F32" s="80"/>
      <c r="G32" s="77"/>
      <c r="H32" s="81"/>
      <c r="I32" s="82"/>
      <c r="J32" s="82"/>
      <c r="K32" s="51"/>
      <c r="L32" s="83">
        <v>32</v>
      </c>
      <c r="M32" s="83"/>
      <c r="N32" s="84">
        <v>1</v>
      </c>
      <c r="O32" s="98" t="str">
        <f>REPLACE(INDEX(GroupVertices[Group], MATCH(Edges[[#This Row],[Vertex 1]],GroupVertices[Vertex],0)),1,1,"")</f>
        <v>3</v>
      </c>
      <c r="P32" s="98" t="str">
        <f>REPLACE(INDEX(GroupVertices[Group], MATCH(Edges[[#This Row],[Vertex 2]],GroupVertices[Vertex],0)),1,1,"")</f>
        <v>3</v>
      </c>
    </row>
    <row r="33" spans="1:16" ht="13.5" customHeight="1" thickTop="1" thickBot="1" x14ac:dyDescent="0.3">
      <c r="A33" s="76" t="s">
        <v>209</v>
      </c>
      <c r="B33" s="76" t="s">
        <v>215</v>
      </c>
      <c r="C33" s="77"/>
      <c r="D33" s="78">
        <v>1</v>
      </c>
      <c r="E33" s="79"/>
      <c r="F33" s="80"/>
      <c r="G33" s="77"/>
      <c r="H33" s="81"/>
      <c r="I33" s="82"/>
      <c r="J33" s="82"/>
      <c r="K33" s="51"/>
      <c r="L33" s="83">
        <v>33</v>
      </c>
      <c r="M33" s="83"/>
      <c r="N33" s="84">
        <v>1</v>
      </c>
      <c r="O33" s="98" t="str">
        <f>REPLACE(INDEX(GroupVertices[Group], MATCH(Edges[[#This Row],[Vertex 1]],GroupVertices[Vertex],0)),1,1,"")</f>
        <v>3</v>
      </c>
      <c r="P33" s="98" t="str">
        <f>REPLACE(INDEX(GroupVertices[Group], MATCH(Edges[[#This Row],[Vertex 2]],GroupVertices[Vertex],0)),1,1,"")</f>
        <v>3</v>
      </c>
    </row>
    <row r="34" spans="1:16" ht="13.5" customHeight="1" thickTop="1" thickBot="1" x14ac:dyDescent="0.3">
      <c r="A34" s="76" t="s">
        <v>216</v>
      </c>
      <c r="B34" s="76" t="s">
        <v>217</v>
      </c>
      <c r="C34" s="77"/>
      <c r="D34" s="78">
        <v>1</v>
      </c>
      <c r="E34" s="79"/>
      <c r="F34" s="80"/>
      <c r="G34" s="77"/>
      <c r="H34" s="81"/>
      <c r="I34" s="82"/>
      <c r="J34" s="82"/>
      <c r="K34" s="51"/>
      <c r="L34" s="83">
        <v>34</v>
      </c>
      <c r="M34" s="83"/>
      <c r="N34" s="84">
        <v>1</v>
      </c>
      <c r="O34" s="98" t="str">
        <f>REPLACE(INDEX(GroupVertices[Group], MATCH(Edges[[#This Row],[Vertex 1]],GroupVertices[Vertex],0)),1,1,"")</f>
        <v>41</v>
      </c>
      <c r="P34" s="98" t="str">
        <f>REPLACE(INDEX(GroupVertices[Group], MATCH(Edges[[#This Row],[Vertex 2]],GroupVertices[Vertex],0)),1,1,"")</f>
        <v>41</v>
      </c>
    </row>
    <row r="35" spans="1:16" ht="13.5" customHeight="1" thickTop="1" thickBot="1" x14ac:dyDescent="0.3">
      <c r="A35" s="76" t="s">
        <v>216</v>
      </c>
      <c r="B35" s="76" t="s">
        <v>218</v>
      </c>
      <c r="C35" s="77"/>
      <c r="D35" s="78">
        <v>1</v>
      </c>
      <c r="E35" s="79"/>
      <c r="F35" s="80"/>
      <c r="G35" s="77"/>
      <c r="H35" s="81"/>
      <c r="I35" s="82"/>
      <c r="J35" s="82"/>
      <c r="K35" s="51"/>
      <c r="L35" s="83">
        <v>35</v>
      </c>
      <c r="M35" s="83"/>
      <c r="N35" s="84">
        <v>1</v>
      </c>
      <c r="O35" s="98" t="str">
        <f>REPLACE(INDEX(GroupVertices[Group], MATCH(Edges[[#This Row],[Vertex 1]],GroupVertices[Vertex],0)),1,1,"")</f>
        <v>41</v>
      </c>
      <c r="P35" s="98" t="str">
        <f>REPLACE(INDEX(GroupVertices[Group], MATCH(Edges[[#This Row],[Vertex 2]],GroupVertices[Vertex],0)),1,1,"")</f>
        <v>41</v>
      </c>
    </row>
    <row r="36" spans="1:16" ht="13.5" customHeight="1" thickTop="1" thickBot="1" x14ac:dyDescent="0.3">
      <c r="A36" s="76" t="s">
        <v>219</v>
      </c>
      <c r="B36" s="76" t="s">
        <v>220</v>
      </c>
      <c r="C36" s="77"/>
      <c r="D36" s="78">
        <v>3.25</v>
      </c>
      <c r="E36" s="79"/>
      <c r="F36" s="80"/>
      <c r="G36" s="77"/>
      <c r="H36" s="81"/>
      <c r="I36" s="82"/>
      <c r="J36" s="82"/>
      <c r="K36" s="51"/>
      <c r="L36" s="83">
        <v>36</v>
      </c>
      <c r="M36" s="83"/>
      <c r="N36" s="84">
        <v>2</v>
      </c>
      <c r="O36" s="98" t="str">
        <f>REPLACE(INDEX(GroupVertices[Group], MATCH(Edges[[#This Row],[Vertex 1]],GroupVertices[Vertex],0)),1,1,"")</f>
        <v>37</v>
      </c>
      <c r="P36" s="98" t="str">
        <f>REPLACE(INDEX(GroupVertices[Group], MATCH(Edges[[#This Row],[Vertex 2]],GroupVertices[Vertex],0)),1,1,"")</f>
        <v>37</v>
      </c>
    </row>
    <row r="37" spans="1:16" ht="13.5" customHeight="1" thickTop="1" thickBot="1" x14ac:dyDescent="0.3">
      <c r="A37" s="76" t="s">
        <v>219</v>
      </c>
      <c r="B37" s="76" t="s">
        <v>221</v>
      </c>
      <c r="C37" s="77"/>
      <c r="D37" s="78">
        <v>1</v>
      </c>
      <c r="E37" s="79"/>
      <c r="F37" s="80"/>
      <c r="G37" s="77"/>
      <c r="H37" s="81"/>
      <c r="I37" s="82"/>
      <c r="J37" s="82"/>
      <c r="K37" s="51"/>
      <c r="L37" s="83">
        <v>37</v>
      </c>
      <c r="M37" s="83"/>
      <c r="N37" s="84">
        <v>1</v>
      </c>
      <c r="O37" s="98" t="str">
        <f>REPLACE(INDEX(GroupVertices[Group], MATCH(Edges[[#This Row],[Vertex 1]],GroupVertices[Vertex],0)),1,1,"")</f>
        <v>37</v>
      </c>
      <c r="P37" s="98" t="str">
        <f>REPLACE(INDEX(GroupVertices[Group], MATCH(Edges[[#This Row],[Vertex 2]],GroupVertices[Vertex],0)),1,1,"")</f>
        <v>37</v>
      </c>
    </row>
    <row r="38" spans="1:16" ht="13.5" customHeight="1" thickTop="1" thickBot="1" x14ac:dyDescent="0.3">
      <c r="A38" s="76" t="s">
        <v>219</v>
      </c>
      <c r="B38" s="76" t="s">
        <v>222</v>
      </c>
      <c r="C38" s="77"/>
      <c r="D38" s="78">
        <v>1</v>
      </c>
      <c r="E38" s="79"/>
      <c r="F38" s="80"/>
      <c r="G38" s="77"/>
      <c r="H38" s="81"/>
      <c r="I38" s="82"/>
      <c r="J38" s="82"/>
      <c r="K38" s="51"/>
      <c r="L38" s="83">
        <v>38</v>
      </c>
      <c r="M38" s="83"/>
      <c r="N38" s="84">
        <v>1</v>
      </c>
      <c r="O38" s="98" t="str">
        <f>REPLACE(INDEX(GroupVertices[Group], MATCH(Edges[[#This Row],[Vertex 1]],GroupVertices[Vertex],0)),1,1,"")</f>
        <v>37</v>
      </c>
      <c r="P38" s="98" t="str">
        <f>REPLACE(INDEX(GroupVertices[Group], MATCH(Edges[[#This Row],[Vertex 2]],GroupVertices[Vertex],0)),1,1,"")</f>
        <v>37</v>
      </c>
    </row>
    <row r="39" spans="1:16" ht="13.5" customHeight="1" thickTop="1" thickBot="1" x14ac:dyDescent="0.3">
      <c r="A39" s="76" t="s">
        <v>219</v>
      </c>
      <c r="B39" s="76" t="s">
        <v>223</v>
      </c>
      <c r="C39" s="77"/>
      <c r="D39" s="78">
        <v>1</v>
      </c>
      <c r="E39" s="79"/>
      <c r="F39" s="80"/>
      <c r="G39" s="77"/>
      <c r="H39" s="81"/>
      <c r="I39" s="82"/>
      <c r="J39" s="82"/>
      <c r="K39" s="51"/>
      <c r="L39" s="83">
        <v>39</v>
      </c>
      <c r="M39" s="83"/>
      <c r="N39" s="84">
        <v>1</v>
      </c>
      <c r="O39" s="98" t="str">
        <f>REPLACE(INDEX(GroupVertices[Group], MATCH(Edges[[#This Row],[Vertex 1]],GroupVertices[Vertex],0)),1,1,"")</f>
        <v>37</v>
      </c>
      <c r="P39" s="98" t="str">
        <f>REPLACE(INDEX(GroupVertices[Group], MATCH(Edges[[#This Row],[Vertex 2]],GroupVertices[Vertex],0)),1,1,"")</f>
        <v>37</v>
      </c>
    </row>
    <row r="40" spans="1:16" ht="13.5" customHeight="1" thickTop="1" thickBot="1" x14ac:dyDescent="0.3">
      <c r="A40" s="76" t="s">
        <v>224</v>
      </c>
      <c r="B40" s="76" t="s">
        <v>225</v>
      </c>
      <c r="C40" s="77"/>
      <c r="D40" s="78">
        <v>1</v>
      </c>
      <c r="E40" s="79"/>
      <c r="F40" s="80"/>
      <c r="G40" s="77"/>
      <c r="H40" s="81"/>
      <c r="I40" s="82"/>
      <c r="J40" s="82"/>
      <c r="K40" s="51"/>
      <c r="L40" s="83">
        <v>40</v>
      </c>
      <c r="M40" s="83"/>
      <c r="N40" s="84">
        <v>1</v>
      </c>
      <c r="O40" s="98" t="str">
        <f>REPLACE(INDEX(GroupVertices[Group], MATCH(Edges[[#This Row],[Vertex 1]],GroupVertices[Vertex],0)),1,1,"")</f>
        <v>4</v>
      </c>
      <c r="P40" s="98" t="str">
        <f>REPLACE(INDEX(GroupVertices[Group], MATCH(Edges[[#This Row],[Vertex 2]],GroupVertices[Vertex],0)),1,1,"")</f>
        <v>4</v>
      </c>
    </row>
    <row r="41" spans="1:16" ht="13.5" customHeight="1" thickTop="1" thickBot="1" x14ac:dyDescent="0.3">
      <c r="A41" s="76" t="s">
        <v>224</v>
      </c>
      <c r="B41" s="76" t="s">
        <v>226</v>
      </c>
      <c r="C41" s="77"/>
      <c r="D41" s="78">
        <v>1</v>
      </c>
      <c r="E41" s="79"/>
      <c r="F41" s="80"/>
      <c r="G41" s="77"/>
      <c r="H41" s="81"/>
      <c r="I41" s="82"/>
      <c r="J41" s="82"/>
      <c r="K41" s="51"/>
      <c r="L41" s="83">
        <v>41</v>
      </c>
      <c r="M41" s="83"/>
      <c r="N41" s="84">
        <v>1</v>
      </c>
      <c r="O41" s="98" t="str">
        <f>REPLACE(INDEX(GroupVertices[Group], MATCH(Edges[[#This Row],[Vertex 1]],GroupVertices[Vertex],0)),1,1,"")</f>
        <v>4</v>
      </c>
      <c r="P41" s="98" t="str">
        <f>REPLACE(INDEX(GroupVertices[Group], MATCH(Edges[[#This Row],[Vertex 2]],GroupVertices[Vertex],0)),1,1,"")</f>
        <v>4</v>
      </c>
    </row>
    <row r="42" spans="1:16" ht="13.5" customHeight="1" thickTop="1" thickBot="1" x14ac:dyDescent="0.3">
      <c r="A42" s="76" t="s">
        <v>224</v>
      </c>
      <c r="B42" s="76" t="s">
        <v>227</v>
      </c>
      <c r="C42" s="77"/>
      <c r="D42" s="78">
        <v>1</v>
      </c>
      <c r="E42" s="79"/>
      <c r="F42" s="80"/>
      <c r="G42" s="77"/>
      <c r="H42" s="81"/>
      <c r="I42" s="82"/>
      <c r="J42" s="82"/>
      <c r="K42" s="51"/>
      <c r="L42" s="83">
        <v>42</v>
      </c>
      <c r="M42" s="83"/>
      <c r="N42" s="84">
        <v>1</v>
      </c>
      <c r="O42" s="98" t="str">
        <f>REPLACE(INDEX(GroupVertices[Group], MATCH(Edges[[#This Row],[Vertex 1]],GroupVertices[Vertex],0)),1,1,"")</f>
        <v>4</v>
      </c>
      <c r="P42" s="98" t="str">
        <f>REPLACE(INDEX(GroupVertices[Group], MATCH(Edges[[#This Row],[Vertex 2]],GroupVertices[Vertex],0)),1,1,"")</f>
        <v>4</v>
      </c>
    </row>
    <row r="43" spans="1:16" ht="13.5" customHeight="1" thickTop="1" thickBot="1" x14ac:dyDescent="0.3">
      <c r="A43" s="76" t="s">
        <v>224</v>
      </c>
      <c r="B43" s="76" t="s">
        <v>228</v>
      </c>
      <c r="C43" s="77"/>
      <c r="D43" s="78">
        <v>1</v>
      </c>
      <c r="E43" s="79"/>
      <c r="F43" s="80"/>
      <c r="G43" s="77"/>
      <c r="H43" s="81"/>
      <c r="I43" s="82"/>
      <c r="J43" s="82"/>
      <c r="K43" s="51"/>
      <c r="L43" s="83">
        <v>43</v>
      </c>
      <c r="M43" s="83"/>
      <c r="N43" s="84">
        <v>1</v>
      </c>
      <c r="O43" s="98" t="str">
        <f>REPLACE(INDEX(GroupVertices[Group], MATCH(Edges[[#This Row],[Vertex 1]],GroupVertices[Vertex],0)),1,1,"")</f>
        <v>4</v>
      </c>
      <c r="P43" s="98" t="str">
        <f>REPLACE(INDEX(GroupVertices[Group], MATCH(Edges[[#This Row],[Vertex 2]],GroupVertices[Vertex],0)),1,1,"")</f>
        <v>4</v>
      </c>
    </row>
    <row r="44" spans="1:16" ht="13.5" customHeight="1" thickTop="1" thickBot="1" x14ac:dyDescent="0.3">
      <c r="A44" s="76" t="s">
        <v>229</v>
      </c>
      <c r="B44" s="76" t="s">
        <v>230</v>
      </c>
      <c r="C44" s="77"/>
      <c r="D44" s="78">
        <v>1</v>
      </c>
      <c r="E44" s="79"/>
      <c r="F44" s="80"/>
      <c r="G44" s="77"/>
      <c r="H44" s="81"/>
      <c r="I44" s="82"/>
      <c r="J44" s="82"/>
      <c r="K44" s="51"/>
      <c r="L44" s="83">
        <v>44</v>
      </c>
      <c r="M44" s="83"/>
      <c r="N44" s="84">
        <v>1</v>
      </c>
      <c r="O44" s="98" t="str">
        <f>REPLACE(INDEX(GroupVertices[Group], MATCH(Edges[[#This Row],[Vertex 1]],GroupVertices[Vertex],0)),1,1,"")</f>
        <v>113</v>
      </c>
      <c r="P44" s="98" t="str">
        <f>REPLACE(INDEX(GroupVertices[Group], MATCH(Edges[[#This Row],[Vertex 2]],GroupVertices[Vertex],0)),1,1,"")</f>
        <v>113</v>
      </c>
    </row>
    <row r="45" spans="1:16" ht="13.5" customHeight="1" thickTop="1" thickBot="1" x14ac:dyDescent="0.3">
      <c r="A45" s="76" t="s">
        <v>229</v>
      </c>
      <c r="B45" s="76" t="s">
        <v>231</v>
      </c>
      <c r="C45" s="77"/>
      <c r="D45" s="78">
        <v>1</v>
      </c>
      <c r="E45" s="79"/>
      <c r="F45" s="80"/>
      <c r="G45" s="77"/>
      <c r="H45" s="81"/>
      <c r="I45" s="82"/>
      <c r="J45" s="82"/>
      <c r="K45" s="51"/>
      <c r="L45" s="83">
        <v>45</v>
      </c>
      <c r="M45" s="83"/>
      <c r="N45" s="84">
        <v>1</v>
      </c>
      <c r="O45" s="98" t="str">
        <f>REPLACE(INDEX(GroupVertices[Group], MATCH(Edges[[#This Row],[Vertex 1]],GroupVertices[Vertex],0)),1,1,"")</f>
        <v>113</v>
      </c>
      <c r="P45" s="98" t="str">
        <f>REPLACE(INDEX(GroupVertices[Group], MATCH(Edges[[#This Row],[Vertex 2]],GroupVertices[Vertex],0)),1,1,"")</f>
        <v>113</v>
      </c>
    </row>
    <row r="46" spans="1:16" ht="13.5" customHeight="1" thickTop="1" thickBot="1" x14ac:dyDescent="0.3">
      <c r="A46" s="76" t="s">
        <v>232</v>
      </c>
      <c r="B46" s="76" t="s">
        <v>233</v>
      </c>
      <c r="C46" s="77"/>
      <c r="D46" s="78">
        <v>1</v>
      </c>
      <c r="E46" s="79"/>
      <c r="F46" s="80"/>
      <c r="G46" s="77"/>
      <c r="H46" s="81"/>
      <c r="I46" s="82"/>
      <c r="J46" s="82"/>
      <c r="K46" s="51"/>
      <c r="L46" s="83">
        <v>46</v>
      </c>
      <c r="M46" s="83"/>
      <c r="N46" s="84">
        <v>1</v>
      </c>
      <c r="O46" s="98" t="str">
        <f>REPLACE(INDEX(GroupVertices[Group], MATCH(Edges[[#This Row],[Vertex 1]],GroupVertices[Vertex],0)),1,1,"")</f>
        <v>169</v>
      </c>
      <c r="P46" s="98" t="str">
        <f>REPLACE(INDEX(GroupVertices[Group], MATCH(Edges[[#This Row],[Vertex 2]],GroupVertices[Vertex],0)),1,1,"")</f>
        <v>169</v>
      </c>
    </row>
    <row r="47" spans="1:16" ht="13.5" customHeight="1" thickTop="1" thickBot="1" x14ac:dyDescent="0.3">
      <c r="A47" s="76" t="s">
        <v>234</v>
      </c>
      <c r="B47" s="76" t="s">
        <v>235</v>
      </c>
      <c r="C47" s="77"/>
      <c r="D47" s="78">
        <v>1</v>
      </c>
      <c r="E47" s="79"/>
      <c r="F47" s="80"/>
      <c r="G47" s="77"/>
      <c r="H47" s="81"/>
      <c r="I47" s="82"/>
      <c r="J47" s="82"/>
      <c r="K47" s="51"/>
      <c r="L47" s="83">
        <v>47</v>
      </c>
      <c r="M47" s="83"/>
      <c r="N47" s="84">
        <v>1</v>
      </c>
      <c r="O47" s="98" t="str">
        <f>REPLACE(INDEX(GroupVertices[Group], MATCH(Edges[[#This Row],[Vertex 1]],GroupVertices[Vertex],0)),1,1,"")</f>
        <v>170</v>
      </c>
      <c r="P47" s="98" t="str">
        <f>REPLACE(INDEX(GroupVertices[Group], MATCH(Edges[[#This Row],[Vertex 2]],GroupVertices[Vertex],0)),1,1,"")</f>
        <v>170</v>
      </c>
    </row>
    <row r="48" spans="1:16" ht="13.5" customHeight="1" thickTop="1" thickBot="1" x14ac:dyDescent="0.3">
      <c r="A48" s="76"/>
      <c r="B48" s="76"/>
      <c r="C48" s="77"/>
      <c r="D48" s="78"/>
      <c r="E48" s="79"/>
      <c r="F48" s="80"/>
      <c r="G48" s="77"/>
      <c r="H48" s="81"/>
      <c r="I48" s="82"/>
      <c r="J48" s="82"/>
      <c r="K48" s="51"/>
      <c r="L48" s="83">
        <v>48</v>
      </c>
      <c r="M48" s="83"/>
      <c r="N48" s="84"/>
      <c r="O48" s="98" t="e">
        <f>REPLACE(INDEX(GroupVertices[Group], MATCH(Edges[[#This Row],[Vertex 1]],GroupVertices[Vertex],0)),1,1,"")</f>
        <v>#N/A</v>
      </c>
      <c r="P48" s="98" t="e">
        <f>REPLACE(INDEX(GroupVertices[Group], MATCH(Edges[[#This Row],[Vertex 2]],GroupVertices[Vertex],0)),1,1,"")</f>
        <v>#N/A</v>
      </c>
    </row>
    <row r="49" spans="1:16" ht="13.5" customHeight="1" thickTop="1" thickBot="1" x14ac:dyDescent="0.3">
      <c r="A49" s="76" t="s">
        <v>237</v>
      </c>
      <c r="B49" s="76" t="s">
        <v>238</v>
      </c>
      <c r="C49" s="77"/>
      <c r="D49" s="78">
        <v>1</v>
      </c>
      <c r="E49" s="79"/>
      <c r="F49" s="80"/>
      <c r="G49" s="77"/>
      <c r="H49" s="81"/>
      <c r="I49" s="82"/>
      <c r="J49" s="82"/>
      <c r="K49" s="51"/>
      <c r="L49" s="83">
        <v>49</v>
      </c>
      <c r="M49" s="83"/>
      <c r="N49" s="84">
        <v>1</v>
      </c>
      <c r="O49" s="98" t="str">
        <f>REPLACE(INDEX(GroupVertices[Group], MATCH(Edges[[#This Row],[Vertex 1]],GroupVertices[Vertex],0)),1,1,"")</f>
        <v>40</v>
      </c>
      <c r="P49" s="98" t="str">
        <f>REPLACE(INDEX(GroupVertices[Group], MATCH(Edges[[#This Row],[Vertex 2]],GroupVertices[Vertex],0)),1,1,"")</f>
        <v>40</v>
      </c>
    </row>
    <row r="50" spans="1:16" ht="13.5" customHeight="1" thickTop="1" thickBot="1" x14ac:dyDescent="0.3">
      <c r="A50" s="76" t="s">
        <v>237</v>
      </c>
      <c r="B50" s="76" t="s">
        <v>239</v>
      </c>
      <c r="C50" s="77"/>
      <c r="D50" s="78">
        <v>1</v>
      </c>
      <c r="E50" s="79"/>
      <c r="F50" s="80"/>
      <c r="G50" s="77"/>
      <c r="H50" s="81"/>
      <c r="I50" s="82"/>
      <c r="J50" s="82"/>
      <c r="K50" s="51"/>
      <c r="L50" s="83">
        <v>50</v>
      </c>
      <c r="M50" s="83"/>
      <c r="N50" s="84">
        <v>1</v>
      </c>
      <c r="O50" s="98" t="str">
        <f>REPLACE(INDEX(GroupVertices[Group], MATCH(Edges[[#This Row],[Vertex 1]],GroupVertices[Vertex],0)),1,1,"")</f>
        <v>40</v>
      </c>
      <c r="P50" s="98" t="str">
        <f>REPLACE(INDEX(GroupVertices[Group], MATCH(Edges[[#This Row],[Vertex 2]],GroupVertices[Vertex],0)),1,1,"")</f>
        <v>40</v>
      </c>
    </row>
    <row r="51" spans="1:16" ht="13.5" customHeight="1" thickTop="1" thickBot="1" x14ac:dyDescent="0.3">
      <c r="A51" s="76" t="s">
        <v>237</v>
      </c>
      <c r="B51" s="76" t="s">
        <v>240</v>
      </c>
      <c r="C51" s="77"/>
      <c r="D51" s="78">
        <v>1</v>
      </c>
      <c r="E51" s="79"/>
      <c r="F51" s="80"/>
      <c r="G51" s="77"/>
      <c r="H51" s="81"/>
      <c r="I51" s="82"/>
      <c r="J51" s="82"/>
      <c r="K51" s="51"/>
      <c r="L51" s="83">
        <v>51</v>
      </c>
      <c r="M51" s="83"/>
      <c r="N51" s="84">
        <v>1</v>
      </c>
      <c r="O51" s="98" t="str">
        <f>REPLACE(INDEX(GroupVertices[Group], MATCH(Edges[[#This Row],[Vertex 1]],GroupVertices[Vertex],0)),1,1,"")</f>
        <v>40</v>
      </c>
      <c r="P51" s="98" t="str">
        <f>REPLACE(INDEX(GroupVertices[Group], MATCH(Edges[[#This Row],[Vertex 2]],GroupVertices[Vertex],0)),1,1,"")</f>
        <v>40</v>
      </c>
    </row>
    <row r="52" spans="1:16" ht="13.5" customHeight="1" thickTop="1" thickBot="1" x14ac:dyDescent="0.3">
      <c r="A52" s="76" t="s">
        <v>237</v>
      </c>
      <c r="B52" s="76" t="s">
        <v>241</v>
      </c>
      <c r="C52" s="77"/>
      <c r="D52" s="78">
        <v>1</v>
      </c>
      <c r="E52" s="79"/>
      <c r="F52" s="80"/>
      <c r="G52" s="77"/>
      <c r="H52" s="81"/>
      <c r="I52" s="82"/>
      <c r="J52" s="82"/>
      <c r="K52" s="51"/>
      <c r="L52" s="83">
        <v>52</v>
      </c>
      <c r="M52" s="83"/>
      <c r="N52" s="84">
        <v>1</v>
      </c>
      <c r="O52" s="98" t="str">
        <f>REPLACE(INDEX(GroupVertices[Group], MATCH(Edges[[#This Row],[Vertex 1]],GroupVertices[Vertex],0)),1,1,"")</f>
        <v>40</v>
      </c>
      <c r="P52" s="98" t="str">
        <f>REPLACE(INDEX(GroupVertices[Group], MATCH(Edges[[#This Row],[Vertex 2]],GroupVertices[Vertex],0)),1,1,"")</f>
        <v>40</v>
      </c>
    </row>
    <row r="53" spans="1:16" ht="13.5" customHeight="1" thickTop="1" thickBot="1" x14ac:dyDescent="0.3">
      <c r="A53" s="76" t="s">
        <v>242</v>
      </c>
      <c r="B53" s="76" t="s">
        <v>225</v>
      </c>
      <c r="C53" s="77"/>
      <c r="D53" s="78">
        <v>1</v>
      </c>
      <c r="E53" s="79"/>
      <c r="F53" s="80"/>
      <c r="G53" s="77"/>
      <c r="H53" s="81"/>
      <c r="I53" s="82"/>
      <c r="J53" s="82"/>
      <c r="K53" s="51"/>
      <c r="L53" s="83">
        <v>53</v>
      </c>
      <c r="M53" s="83"/>
      <c r="N53" s="84">
        <v>1</v>
      </c>
      <c r="O53" s="98" t="str">
        <f>REPLACE(INDEX(GroupVertices[Group], MATCH(Edges[[#This Row],[Vertex 1]],GroupVertices[Vertex],0)),1,1,"")</f>
        <v>4</v>
      </c>
      <c r="P53" s="98" t="str">
        <f>REPLACE(INDEX(GroupVertices[Group], MATCH(Edges[[#This Row],[Vertex 2]],GroupVertices[Vertex],0)),1,1,"")</f>
        <v>4</v>
      </c>
    </row>
    <row r="54" spans="1:16" ht="13.5" customHeight="1" thickTop="1" thickBot="1" x14ac:dyDescent="0.3">
      <c r="A54" s="76" t="s">
        <v>243</v>
      </c>
      <c r="B54" s="76" t="s">
        <v>244</v>
      </c>
      <c r="C54" s="77"/>
      <c r="D54" s="78">
        <v>1</v>
      </c>
      <c r="E54" s="79"/>
      <c r="F54" s="80"/>
      <c r="G54" s="77"/>
      <c r="H54" s="81"/>
      <c r="I54" s="82"/>
      <c r="J54" s="82"/>
      <c r="K54" s="51"/>
      <c r="L54" s="83">
        <v>54</v>
      </c>
      <c r="M54" s="83"/>
      <c r="N54" s="84">
        <v>1</v>
      </c>
      <c r="O54" s="98" t="str">
        <f>REPLACE(INDEX(GroupVertices[Group], MATCH(Edges[[#This Row],[Vertex 1]],GroupVertices[Vertex],0)),1,1,"")</f>
        <v>165</v>
      </c>
      <c r="P54" s="98" t="str">
        <f>REPLACE(INDEX(GroupVertices[Group], MATCH(Edges[[#This Row],[Vertex 2]],GroupVertices[Vertex],0)),1,1,"")</f>
        <v>165</v>
      </c>
    </row>
    <row r="55" spans="1:16" ht="13.5" customHeight="1" thickTop="1" thickBot="1" x14ac:dyDescent="0.3">
      <c r="A55" s="76" t="s">
        <v>245</v>
      </c>
      <c r="B55" s="76" t="s">
        <v>246</v>
      </c>
      <c r="C55" s="77"/>
      <c r="D55" s="78">
        <v>1</v>
      </c>
      <c r="E55" s="79"/>
      <c r="F55" s="80"/>
      <c r="G55" s="77"/>
      <c r="H55" s="81"/>
      <c r="I55" s="82"/>
      <c r="J55" s="82"/>
      <c r="K55" s="51"/>
      <c r="L55" s="83">
        <v>55</v>
      </c>
      <c r="M55" s="83"/>
      <c r="N55" s="84">
        <v>1</v>
      </c>
      <c r="O55" s="98" t="str">
        <f>REPLACE(INDEX(GroupVertices[Group], MATCH(Edges[[#This Row],[Vertex 1]],GroupVertices[Vertex],0)),1,1,"")</f>
        <v>96</v>
      </c>
      <c r="P55" s="98" t="str">
        <f>REPLACE(INDEX(GroupVertices[Group], MATCH(Edges[[#This Row],[Vertex 2]],GroupVertices[Vertex],0)),1,1,"")</f>
        <v>96</v>
      </c>
    </row>
    <row r="56" spans="1:16" ht="13.5" customHeight="1" thickTop="1" thickBot="1" x14ac:dyDescent="0.3">
      <c r="A56" s="76" t="s">
        <v>245</v>
      </c>
      <c r="B56" s="76" t="s">
        <v>247</v>
      </c>
      <c r="C56" s="77"/>
      <c r="D56" s="78">
        <v>1</v>
      </c>
      <c r="E56" s="79"/>
      <c r="F56" s="80"/>
      <c r="G56" s="77"/>
      <c r="H56" s="81"/>
      <c r="I56" s="82"/>
      <c r="J56" s="82"/>
      <c r="K56" s="51"/>
      <c r="L56" s="83">
        <v>56</v>
      </c>
      <c r="M56" s="83"/>
      <c r="N56" s="84">
        <v>1</v>
      </c>
      <c r="O56" s="98" t="str">
        <f>REPLACE(INDEX(GroupVertices[Group], MATCH(Edges[[#This Row],[Vertex 1]],GroupVertices[Vertex],0)),1,1,"")</f>
        <v>96</v>
      </c>
      <c r="P56" s="98" t="str">
        <f>REPLACE(INDEX(GroupVertices[Group], MATCH(Edges[[#This Row],[Vertex 2]],GroupVertices[Vertex],0)),1,1,"")</f>
        <v>96</v>
      </c>
    </row>
    <row r="57" spans="1:16" ht="13.5" customHeight="1" thickTop="1" thickBot="1" x14ac:dyDescent="0.3">
      <c r="A57" s="76" t="s">
        <v>248</v>
      </c>
      <c r="B57" s="76" t="s">
        <v>249</v>
      </c>
      <c r="C57" s="77"/>
      <c r="D57" s="78">
        <v>1</v>
      </c>
      <c r="E57" s="79"/>
      <c r="F57" s="80"/>
      <c r="G57" s="77"/>
      <c r="H57" s="81"/>
      <c r="I57" s="82"/>
      <c r="J57" s="82"/>
      <c r="K57" s="51"/>
      <c r="L57" s="83">
        <v>57</v>
      </c>
      <c r="M57" s="83"/>
      <c r="N57" s="84">
        <v>1</v>
      </c>
      <c r="O57" s="98" t="str">
        <f>REPLACE(INDEX(GroupVertices[Group], MATCH(Edges[[#This Row],[Vertex 1]],GroupVertices[Vertex],0)),1,1,"")</f>
        <v>102</v>
      </c>
      <c r="P57" s="98" t="str">
        <f>REPLACE(INDEX(GroupVertices[Group], MATCH(Edges[[#This Row],[Vertex 2]],GroupVertices[Vertex],0)),1,1,"")</f>
        <v>102</v>
      </c>
    </row>
    <row r="58" spans="1:16" ht="13.5" customHeight="1" thickTop="1" thickBot="1" x14ac:dyDescent="0.3">
      <c r="A58" s="76" t="s">
        <v>248</v>
      </c>
      <c r="B58" s="76" t="s">
        <v>250</v>
      </c>
      <c r="C58" s="77"/>
      <c r="D58" s="78">
        <v>1</v>
      </c>
      <c r="E58" s="79"/>
      <c r="F58" s="80"/>
      <c r="G58" s="77"/>
      <c r="H58" s="81"/>
      <c r="I58" s="82"/>
      <c r="J58" s="82"/>
      <c r="K58" s="51"/>
      <c r="L58" s="83">
        <v>58</v>
      </c>
      <c r="M58" s="83"/>
      <c r="N58" s="84">
        <v>1</v>
      </c>
      <c r="O58" s="98" t="str">
        <f>REPLACE(INDEX(GroupVertices[Group], MATCH(Edges[[#This Row],[Vertex 1]],GroupVertices[Vertex],0)),1,1,"")</f>
        <v>102</v>
      </c>
      <c r="P58" s="98" t="str">
        <f>REPLACE(INDEX(GroupVertices[Group], MATCH(Edges[[#This Row],[Vertex 2]],GroupVertices[Vertex],0)),1,1,"")</f>
        <v>102</v>
      </c>
    </row>
    <row r="59" spans="1:16" ht="13.5" customHeight="1" thickTop="1" thickBot="1" x14ac:dyDescent="0.3">
      <c r="A59" s="76" t="s">
        <v>251</v>
      </c>
      <c r="B59" s="76" t="s">
        <v>252</v>
      </c>
      <c r="C59" s="77"/>
      <c r="D59" s="78">
        <v>1</v>
      </c>
      <c r="E59" s="79"/>
      <c r="F59" s="80"/>
      <c r="G59" s="77"/>
      <c r="H59" s="81"/>
      <c r="I59" s="82"/>
      <c r="J59" s="82"/>
      <c r="K59" s="51"/>
      <c r="L59" s="83">
        <v>59</v>
      </c>
      <c r="M59" s="83"/>
      <c r="N59" s="84">
        <v>1</v>
      </c>
      <c r="O59" s="98" t="str">
        <f>REPLACE(INDEX(GroupVertices[Group], MATCH(Edges[[#This Row],[Vertex 1]],GroupVertices[Vertex],0)),1,1,"")</f>
        <v>103</v>
      </c>
      <c r="P59" s="98" t="str">
        <f>REPLACE(INDEX(GroupVertices[Group], MATCH(Edges[[#This Row],[Vertex 2]],GroupVertices[Vertex],0)),1,1,"")</f>
        <v>103</v>
      </c>
    </row>
    <row r="60" spans="1:16" ht="13.5" customHeight="1" thickTop="1" thickBot="1" x14ac:dyDescent="0.3">
      <c r="A60" s="76" t="s">
        <v>251</v>
      </c>
      <c r="B60" s="76" t="s">
        <v>253</v>
      </c>
      <c r="C60" s="77"/>
      <c r="D60" s="78">
        <v>1</v>
      </c>
      <c r="E60" s="79"/>
      <c r="F60" s="80"/>
      <c r="G60" s="77"/>
      <c r="H60" s="81"/>
      <c r="I60" s="82"/>
      <c r="J60" s="82"/>
      <c r="K60" s="51"/>
      <c r="L60" s="83">
        <v>60</v>
      </c>
      <c r="M60" s="83"/>
      <c r="N60" s="84">
        <v>1</v>
      </c>
      <c r="O60" s="98" t="str">
        <f>REPLACE(INDEX(GroupVertices[Group], MATCH(Edges[[#This Row],[Vertex 1]],GroupVertices[Vertex],0)),1,1,"")</f>
        <v>103</v>
      </c>
      <c r="P60" s="98" t="str">
        <f>REPLACE(INDEX(GroupVertices[Group], MATCH(Edges[[#This Row],[Vertex 2]],GroupVertices[Vertex],0)),1,1,"")</f>
        <v>103</v>
      </c>
    </row>
    <row r="61" spans="1:16" ht="13.5" customHeight="1" thickTop="1" thickBot="1" x14ac:dyDescent="0.3">
      <c r="A61" s="76" t="s">
        <v>254</v>
      </c>
      <c r="B61" s="76" t="s">
        <v>255</v>
      </c>
      <c r="C61" s="77"/>
      <c r="D61" s="78">
        <v>1</v>
      </c>
      <c r="E61" s="79"/>
      <c r="F61" s="80"/>
      <c r="G61" s="77"/>
      <c r="H61" s="81"/>
      <c r="I61" s="82"/>
      <c r="J61" s="82"/>
      <c r="K61" s="51"/>
      <c r="L61" s="83">
        <v>61</v>
      </c>
      <c r="M61" s="83"/>
      <c r="N61" s="84">
        <v>1</v>
      </c>
      <c r="O61" s="98" t="str">
        <f>REPLACE(INDEX(GroupVertices[Group], MATCH(Edges[[#This Row],[Vertex 1]],GroupVertices[Vertex],0)),1,1,"")</f>
        <v>104</v>
      </c>
      <c r="P61" s="98" t="str">
        <f>REPLACE(INDEX(GroupVertices[Group], MATCH(Edges[[#This Row],[Vertex 2]],GroupVertices[Vertex],0)),1,1,"")</f>
        <v>104</v>
      </c>
    </row>
    <row r="62" spans="1:16" ht="13.5" customHeight="1" thickTop="1" thickBot="1" x14ac:dyDescent="0.3">
      <c r="A62" s="76" t="s">
        <v>254</v>
      </c>
      <c r="B62" s="76" t="s">
        <v>256</v>
      </c>
      <c r="C62" s="77"/>
      <c r="D62" s="78">
        <v>1</v>
      </c>
      <c r="E62" s="79"/>
      <c r="F62" s="80"/>
      <c r="G62" s="77"/>
      <c r="H62" s="81"/>
      <c r="I62" s="82"/>
      <c r="J62" s="82"/>
      <c r="K62" s="51"/>
      <c r="L62" s="83">
        <v>62</v>
      </c>
      <c r="M62" s="83"/>
      <c r="N62" s="84">
        <v>1</v>
      </c>
      <c r="O62" s="98" t="str">
        <f>REPLACE(INDEX(GroupVertices[Group], MATCH(Edges[[#This Row],[Vertex 1]],GroupVertices[Vertex],0)),1,1,"")</f>
        <v>104</v>
      </c>
      <c r="P62" s="98" t="str">
        <f>REPLACE(INDEX(GroupVertices[Group], MATCH(Edges[[#This Row],[Vertex 2]],GroupVertices[Vertex],0)),1,1,"")</f>
        <v>104</v>
      </c>
    </row>
    <row r="63" spans="1:16" ht="13.5" customHeight="1" thickTop="1" thickBot="1" x14ac:dyDescent="0.3">
      <c r="A63" s="76" t="s">
        <v>257</v>
      </c>
      <c r="B63" s="76" t="s">
        <v>258</v>
      </c>
      <c r="C63" s="77"/>
      <c r="D63" s="78">
        <v>1</v>
      </c>
      <c r="E63" s="79"/>
      <c r="F63" s="80"/>
      <c r="G63" s="77"/>
      <c r="H63" s="81"/>
      <c r="I63" s="82"/>
      <c r="J63" s="82"/>
      <c r="K63" s="51"/>
      <c r="L63" s="83">
        <v>63</v>
      </c>
      <c r="M63" s="83"/>
      <c r="N63" s="84">
        <v>1</v>
      </c>
      <c r="O63" s="98" t="str">
        <f>REPLACE(INDEX(GroupVertices[Group], MATCH(Edges[[#This Row],[Vertex 1]],GroupVertices[Vertex],0)),1,1,"")</f>
        <v>166</v>
      </c>
      <c r="P63" s="98" t="str">
        <f>REPLACE(INDEX(GroupVertices[Group], MATCH(Edges[[#This Row],[Vertex 2]],GroupVertices[Vertex],0)),1,1,"")</f>
        <v>166</v>
      </c>
    </row>
    <row r="64" spans="1:16" ht="13.5" customHeight="1" thickTop="1" thickBot="1" x14ac:dyDescent="0.3">
      <c r="A64" s="76" t="s">
        <v>259</v>
      </c>
      <c r="B64" s="76" t="s">
        <v>260</v>
      </c>
      <c r="C64" s="77"/>
      <c r="D64" s="78">
        <v>1</v>
      </c>
      <c r="E64" s="79"/>
      <c r="F64" s="80"/>
      <c r="G64" s="77"/>
      <c r="H64" s="81"/>
      <c r="I64" s="82"/>
      <c r="J64" s="82"/>
      <c r="K64" s="51"/>
      <c r="L64" s="83">
        <v>64</v>
      </c>
      <c r="M64" s="83"/>
      <c r="N64" s="84">
        <v>1</v>
      </c>
      <c r="O64" s="98" t="str">
        <f>REPLACE(INDEX(GroupVertices[Group], MATCH(Edges[[#This Row],[Vertex 1]],GroupVertices[Vertex],0)),1,1,"")</f>
        <v>3</v>
      </c>
      <c r="P64" s="98" t="str">
        <f>REPLACE(INDEX(GroupVertices[Group], MATCH(Edges[[#This Row],[Vertex 2]],GroupVertices[Vertex],0)),1,1,"")</f>
        <v>3</v>
      </c>
    </row>
    <row r="65" spans="1:16" ht="13.5" customHeight="1" thickTop="1" thickBot="1" x14ac:dyDescent="0.3">
      <c r="A65" s="76" t="s">
        <v>259</v>
      </c>
      <c r="B65" s="76" t="s">
        <v>211</v>
      </c>
      <c r="C65" s="77"/>
      <c r="D65" s="78">
        <v>1</v>
      </c>
      <c r="E65" s="79"/>
      <c r="F65" s="80"/>
      <c r="G65" s="77"/>
      <c r="H65" s="81"/>
      <c r="I65" s="82"/>
      <c r="J65" s="82"/>
      <c r="K65" s="51"/>
      <c r="L65" s="83">
        <v>65</v>
      </c>
      <c r="M65" s="83"/>
      <c r="N65" s="84">
        <v>1</v>
      </c>
      <c r="O65" s="98" t="str">
        <f>REPLACE(INDEX(GroupVertices[Group], MATCH(Edges[[#This Row],[Vertex 1]],GroupVertices[Vertex],0)),1,1,"")</f>
        <v>3</v>
      </c>
      <c r="P65" s="98" t="str">
        <f>REPLACE(INDEX(GroupVertices[Group], MATCH(Edges[[#This Row],[Vertex 2]],GroupVertices[Vertex],0)),1,1,"")</f>
        <v>3</v>
      </c>
    </row>
    <row r="66" spans="1:16" ht="13.5" customHeight="1" thickTop="1" thickBot="1" x14ac:dyDescent="0.3">
      <c r="A66" s="76" t="s">
        <v>261</v>
      </c>
      <c r="B66" s="76" t="s">
        <v>262</v>
      </c>
      <c r="C66" s="77"/>
      <c r="D66" s="78">
        <v>1</v>
      </c>
      <c r="E66" s="79"/>
      <c r="F66" s="80"/>
      <c r="G66" s="77"/>
      <c r="H66" s="81"/>
      <c r="I66" s="82"/>
      <c r="J66" s="82"/>
      <c r="K66" s="51"/>
      <c r="L66" s="83">
        <v>66</v>
      </c>
      <c r="M66" s="83"/>
      <c r="N66" s="84">
        <v>1</v>
      </c>
      <c r="O66" s="98" t="str">
        <f>REPLACE(INDEX(GroupVertices[Group], MATCH(Edges[[#This Row],[Vertex 1]],GroupVertices[Vertex],0)),1,1,"")</f>
        <v>167</v>
      </c>
      <c r="P66" s="98" t="str">
        <f>REPLACE(INDEX(GroupVertices[Group], MATCH(Edges[[#This Row],[Vertex 2]],GroupVertices[Vertex],0)),1,1,"")</f>
        <v>167</v>
      </c>
    </row>
    <row r="67" spans="1:16" ht="13.5" customHeight="1" thickTop="1" thickBot="1" x14ac:dyDescent="0.3">
      <c r="A67" s="76" t="s">
        <v>263</v>
      </c>
      <c r="B67" s="76" t="s">
        <v>264</v>
      </c>
      <c r="C67" s="77"/>
      <c r="D67" s="78">
        <v>1</v>
      </c>
      <c r="E67" s="79"/>
      <c r="F67" s="80"/>
      <c r="G67" s="77"/>
      <c r="H67" s="81"/>
      <c r="I67" s="82"/>
      <c r="J67" s="82"/>
      <c r="K67" s="51"/>
      <c r="L67" s="83">
        <v>67</v>
      </c>
      <c r="M67" s="83"/>
      <c r="N67" s="84">
        <v>1</v>
      </c>
      <c r="O67" s="98" t="str">
        <f>REPLACE(INDEX(GroupVertices[Group], MATCH(Edges[[#This Row],[Vertex 1]],GroupVertices[Vertex],0)),1,1,"")</f>
        <v>38</v>
      </c>
      <c r="P67" s="98" t="str">
        <f>REPLACE(INDEX(GroupVertices[Group], MATCH(Edges[[#This Row],[Vertex 2]],GroupVertices[Vertex],0)),1,1,"")</f>
        <v>38</v>
      </c>
    </row>
    <row r="68" spans="1:16" ht="13.5" customHeight="1" thickTop="1" thickBot="1" x14ac:dyDescent="0.3">
      <c r="A68" s="76" t="s">
        <v>263</v>
      </c>
      <c r="B68" s="76" t="s">
        <v>265</v>
      </c>
      <c r="C68" s="77"/>
      <c r="D68" s="78">
        <v>1</v>
      </c>
      <c r="E68" s="79"/>
      <c r="F68" s="80"/>
      <c r="G68" s="77"/>
      <c r="H68" s="81"/>
      <c r="I68" s="82"/>
      <c r="J68" s="82"/>
      <c r="K68" s="51"/>
      <c r="L68" s="83">
        <v>68</v>
      </c>
      <c r="M68" s="83"/>
      <c r="N68" s="84">
        <v>1</v>
      </c>
      <c r="O68" s="98" t="str">
        <f>REPLACE(INDEX(GroupVertices[Group], MATCH(Edges[[#This Row],[Vertex 1]],GroupVertices[Vertex],0)),1,1,"")</f>
        <v>38</v>
      </c>
      <c r="P68" s="98" t="str">
        <f>REPLACE(INDEX(GroupVertices[Group], MATCH(Edges[[#This Row],[Vertex 2]],GroupVertices[Vertex],0)),1,1,"")</f>
        <v>38</v>
      </c>
    </row>
    <row r="69" spans="1:16" ht="13.5" customHeight="1" thickTop="1" thickBot="1" x14ac:dyDescent="0.3">
      <c r="A69" s="76" t="s">
        <v>266</v>
      </c>
      <c r="B69" s="76" t="s">
        <v>267</v>
      </c>
      <c r="C69" s="77"/>
      <c r="D69" s="78">
        <v>1</v>
      </c>
      <c r="E69" s="79"/>
      <c r="F69" s="80"/>
      <c r="G69" s="77"/>
      <c r="H69" s="81"/>
      <c r="I69" s="82"/>
      <c r="J69" s="82"/>
      <c r="K69" s="51"/>
      <c r="L69" s="83">
        <v>69</v>
      </c>
      <c r="M69" s="83"/>
      <c r="N69" s="84">
        <v>1</v>
      </c>
      <c r="O69" s="98" t="str">
        <f>REPLACE(INDEX(GroupVertices[Group], MATCH(Edges[[#This Row],[Vertex 1]],GroupVertices[Vertex],0)),1,1,"")</f>
        <v>11</v>
      </c>
      <c r="P69" s="98" t="str">
        <f>REPLACE(INDEX(GroupVertices[Group], MATCH(Edges[[#This Row],[Vertex 2]],GroupVertices[Vertex],0)),1,1,"")</f>
        <v>11</v>
      </c>
    </row>
    <row r="70" spans="1:16" ht="13.5" customHeight="1" thickTop="1" thickBot="1" x14ac:dyDescent="0.3">
      <c r="A70" s="76" t="s">
        <v>266</v>
      </c>
      <c r="B70" s="76" t="s">
        <v>268</v>
      </c>
      <c r="C70" s="77"/>
      <c r="D70" s="78">
        <v>1</v>
      </c>
      <c r="E70" s="79"/>
      <c r="F70" s="80"/>
      <c r="G70" s="77"/>
      <c r="H70" s="81"/>
      <c r="I70" s="82"/>
      <c r="J70" s="82"/>
      <c r="K70" s="51"/>
      <c r="L70" s="83">
        <v>70</v>
      </c>
      <c r="M70" s="83"/>
      <c r="N70" s="84">
        <v>1</v>
      </c>
      <c r="O70" s="98" t="str">
        <f>REPLACE(INDEX(GroupVertices[Group], MATCH(Edges[[#This Row],[Vertex 1]],GroupVertices[Vertex],0)),1,1,"")</f>
        <v>11</v>
      </c>
      <c r="P70" s="98" t="str">
        <f>REPLACE(INDEX(GroupVertices[Group], MATCH(Edges[[#This Row],[Vertex 2]],GroupVertices[Vertex],0)),1,1,"")</f>
        <v>11</v>
      </c>
    </row>
    <row r="71" spans="1:16" ht="13.5" customHeight="1" thickTop="1" thickBot="1" x14ac:dyDescent="0.3">
      <c r="A71" s="76" t="s">
        <v>266</v>
      </c>
      <c r="B71" s="76" t="s">
        <v>269</v>
      </c>
      <c r="C71" s="77"/>
      <c r="D71" s="78">
        <v>1</v>
      </c>
      <c r="E71" s="79"/>
      <c r="F71" s="80"/>
      <c r="G71" s="77"/>
      <c r="H71" s="81"/>
      <c r="I71" s="82"/>
      <c r="J71" s="82"/>
      <c r="K71" s="51"/>
      <c r="L71" s="83">
        <v>71</v>
      </c>
      <c r="M71" s="83"/>
      <c r="N71" s="84">
        <v>1</v>
      </c>
      <c r="O71" s="98" t="str">
        <f>REPLACE(INDEX(GroupVertices[Group], MATCH(Edges[[#This Row],[Vertex 1]],GroupVertices[Vertex],0)),1,1,"")</f>
        <v>11</v>
      </c>
      <c r="P71" s="98" t="str">
        <f>REPLACE(INDEX(GroupVertices[Group], MATCH(Edges[[#This Row],[Vertex 2]],GroupVertices[Vertex],0)),1,1,"")</f>
        <v>11</v>
      </c>
    </row>
    <row r="72" spans="1:16" ht="13.5" customHeight="1" thickTop="1" thickBot="1" x14ac:dyDescent="0.3">
      <c r="A72" s="76" t="s">
        <v>270</v>
      </c>
      <c r="B72" s="76" t="s">
        <v>271</v>
      </c>
      <c r="C72" s="77"/>
      <c r="D72" s="78">
        <v>1</v>
      </c>
      <c r="E72" s="79"/>
      <c r="F72" s="80"/>
      <c r="G72" s="77"/>
      <c r="H72" s="81"/>
      <c r="I72" s="82"/>
      <c r="J72" s="82"/>
      <c r="K72" s="51"/>
      <c r="L72" s="83">
        <v>72</v>
      </c>
      <c r="M72" s="83"/>
      <c r="N72" s="84">
        <v>1</v>
      </c>
      <c r="O72" s="98" t="str">
        <f>REPLACE(INDEX(GroupVertices[Group], MATCH(Edges[[#This Row],[Vertex 1]],GroupVertices[Vertex],0)),1,1,"")</f>
        <v>60</v>
      </c>
      <c r="P72" s="98" t="str">
        <f>REPLACE(INDEX(GroupVertices[Group], MATCH(Edges[[#This Row],[Vertex 2]],GroupVertices[Vertex],0)),1,1,"")</f>
        <v>60</v>
      </c>
    </row>
    <row r="73" spans="1:16" ht="13.5" customHeight="1" thickTop="1" thickBot="1" x14ac:dyDescent="0.3">
      <c r="A73" s="76" t="s">
        <v>270</v>
      </c>
      <c r="B73" s="76" t="s">
        <v>272</v>
      </c>
      <c r="C73" s="77"/>
      <c r="D73" s="78">
        <v>1</v>
      </c>
      <c r="E73" s="79"/>
      <c r="F73" s="80"/>
      <c r="G73" s="77"/>
      <c r="H73" s="81"/>
      <c r="I73" s="82"/>
      <c r="J73" s="82"/>
      <c r="K73" s="51"/>
      <c r="L73" s="83">
        <v>73</v>
      </c>
      <c r="M73" s="83"/>
      <c r="N73" s="84">
        <v>1</v>
      </c>
      <c r="O73" s="98" t="str">
        <f>REPLACE(INDEX(GroupVertices[Group], MATCH(Edges[[#This Row],[Vertex 1]],GroupVertices[Vertex],0)),1,1,"")</f>
        <v>60</v>
      </c>
      <c r="P73" s="98" t="str">
        <f>REPLACE(INDEX(GroupVertices[Group], MATCH(Edges[[#This Row],[Vertex 2]],GroupVertices[Vertex],0)),1,1,"")</f>
        <v>60</v>
      </c>
    </row>
    <row r="74" spans="1:16" ht="13.5" customHeight="1" thickTop="1" thickBot="1" x14ac:dyDescent="0.3">
      <c r="A74" s="76" t="s">
        <v>273</v>
      </c>
      <c r="B74" s="76" t="s">
        <v>274</v>
      </c>
      <c r="C74" s="77"/>
      <c r="D74" s="78">
        <v>1</v>
      </c>
      <c r="E74" s="79"/>
      <c r="F74" s="80"/>
      <c r="G74" s="77"/>
      <c r="H74" s="81"/>
      <c r="I74" s="82"/>
      <c r="J74" s="82"/>
      <c r="K74" s="51"/>
      <c r="L74" s="83">
        <v>74</v>
      </c>
      <c r="M74" s="83"/>
      <c r="N74" s="84">
        <v>1</v>
      </c>
      <c r="O74" s="98" t="str">
        <f>REPLACE(INDEX(GroupVertices[Group], MATCH(Edges[[#This Row],[Vertex 1]],GroupVertices[Vertex],0)),1,1,"")</f>
        <v>174</v>
      </c>
      <c r="P74" s="98" t="str">
        <f>REPLACE(INDEX(GroupVertices[Group], MATCH(Edges[[#This Row],[Vertex 2]],GroupVertices[Vertex],0)),1,1,"")</f>
        <v>174</v>
      </c>
    </row>
    <row r="75" spans="1:16" ht="13.5" customHeight="1" thickTop="1" thickBot="1" x14ac:dyDescent="0.3">
      <c r="A75" s="76" t="s">
        <v>275</v>
      </c>
      <c r="B75" s="76" t="s">
        <v>276</v>
      </c>
      <c r="C75" s="77"/>
      <c r="D75" s="78">
        <v>1</v>
      </c>
      <c r="E75" s="79"/>
      <c r="F75" s="80"/>
      <c r="G75" s="77"/>
      <c r="H75" s="81"/>
      <c r="I75" s="82"/>
      <c r="J75" s="82"/>
      <c r="K75" s="51"/>
      <c r="L75" s="83">
        <v>75</v>
      </c>
      <c r="M75" s="83"/>
      <c r="N75" s="84">
        <v>1</v>
      </c>
      <c r="O75" s="98" t="str">
        <f>REPLACE(INDEX(GroupVertices[Group], MATCH(Edges[[#This Row],[Vertex 1]],GroupVertices[Vertex],0)),1,1,"")</f>
        <v>61</v>
      </c>
      <c r="P75" s="98" t="str">
        <f>REPLACE(INDEX(GroupVertices[Group], MATCH(Edges[[#This Row],[Vertex 2]],GroupVertices[Vertex],0)),1,1,"")</f>
        <v>61</v>
      </c>
    </row>
    <row r="76" spans="1:16" ht="13.5" customHeight="1" thickTop="1" thickBot="1" x14ac:dyDescent="0.3">
      <c r="A76" s="76" t="s">
        <v>275</v>
      </c>
      <c r="B76" s="76" t="s">
        <v>277</v>
      </c>
      <c r="C76" s="77"/>
      <c r="D76" s="78">
        <v>1</v>
      </c>
      <c r="E76" s="79"/>
      <c r="F76" s="80"/>
      <c r="G76" s="77"/>
      <c r="H76" s="81"/>
      <c r="I76" s="82"/>
      <c r="J76" s="82"/>
      <c r="K76" s="51"/>
      <c r="L76" s="83">
        <v>76</v>
      </c>
      <c r="M76" s="83"/>
      <c r="N76" s="84">
        <v>1</v>
      </c>
      <c r="O76" s="98" t="str">
        <f>REPLACE(INDEX(GroupVertices[Group], MATCH(Edges[[#This Row],[Vertex 1]],GroupVertices[Vertex],0)),1,1,"")</f>
        <v>61</v>
      </c>
      <c r="P76" s="98" t="str">
        <f>REPLACE(INDEX(GroupVertices[Group], MATCH(Edges[[#This Row],[Vertex 2]],GroupVertices[Vertex],0)),1,1,"")</f>
        <v>61</v>
      </c>
    </row>
    <row r="77" spans="1:16" ht="13.5" customHeight="1" thickTop="1" thickBot="1" x14ac:dyDescent="0.3">
      <c r="A77" s="76" t="s">
        <v>275</v>
      </c>
      <c r="B77" s="76" t="s">
        <v>278</v>
      </c>
      <c r="C77" s="77"/>
      <c r="D77" s="78">
        <v>1</v>
      </c>
      <c r="E77" s="79"/>
      <c r="F77" s="80"/>
      <c r="G77" s="77"/>
      <c r="H77" s="81"/>
      <c r="I77" s="82"/>
      <c r="J77" s="82"/>
      <c r="K77" s="51"/>
      <c r="L77" s="83">
        <v>77</v>
      </c>
      <c r="M77" s="83"/>
      <c r="N77" s="84">
        <v>1</v>
      </c>
      <c r="O77" s="98" t="str">
        <f>REPLACE(INDEX(GroupVertices[Group], MATCH(Edges[[#This Row],[Vertex 1]],GroupVertices[Vertex],0)),1,1,"")</f>
        <v>61</v>
      </c>
      <c r="P77" s="98" t="str">
        <f>REPLACE(INDEX(GroupVertices[Group], MATCH(Edges[[#This Row],[Vertex 2]],GroupVertices[Vertex],0)),1,1,"")</f>
        <v>61</v>
      </c>
    </row>
    <row r="78" spans="1:16" ht="13.5" customHeight="1" thickTop="1" thickBot="1" x14ac:dyDescent="0.3">
      <c r="A78" s="76" t="s">
        <v>279</v>
      </c>
      <c r="B78" s="76" t="s">
        <v>280</v>
      </c>
      <c r="C78" s="77"/>
      <c r="D78" s="78">
        <v>1</v>
      </c>
      <c r="E78" s="79"/>
      <c r="F78" s="80"/>
      <c r="G78" s="77"/>
      <c r="H78" s="81"/>
      <c r="I78" s="82"/>
      <c r="J78" s="82"/>
      <c r="K78" s="51"/>
      <c r="L78" s="83">
        <v>78</v>
      </c>
      <c r="M78" s="83"/>
      <c r="N78" s="84">
        <v>1</v>
      </c>
      <c r="O78" s="98" t="str">
        <f>REPLACE(INDEX(GroupVertices[Group], MATCH(Edges[[#This Row],[Vertex 1]],GroupVertices[Vertex],0)),1,1,"")</f>
        <v>13</v>
      </c>
      <c r="P78" s="98" t="str">
        <f>REPLACE(INDEX(GroupVertices[Group], MATCH(Edges[[#This Row],[Vertex 2]],GroupVertices[Vertex],0)),1,1,"")</f>
        <v>13</v>
      </c>
    </row>
    <row r="79" spans="1:16" ht="13.5" customHeight="1" thickTop="1" thickBot="1" x14ac:dyDescent="0.3">
      <c r="A79" s="76" t="s">
        <v>279</v>
      </c>
      <c r="B79" s="76" t="s">
        <v>281</v>
      </c>
      <c r="C79" s="77"/>
      <c r="D79" s="78">
        <v>1</v>
      </c>
      <c r="E79" s="79"/>
      <c r="F79" s="80"/>
      <c r="G79" s="77"/>
      <c r="H79" s="81"/>
      <c r="I79" s="82"/>
      <c r="J79" s="82"/>
      <c r="K79" s="51"/>
      <c r="L79" s="83">
        <v>79</v>
      </c>
      <c r="M79" s="83"/>
      <c r="N79" s="84">
        <v>1</v>
      </c>
      <c r="O79" s="98" t="str">
        <f>REPLACE(INDEX(GroupVertices[Group], MATCH(Edges[[#This Row],[Vertex 1]],GroupVertices[Vertex],0)),1,1,"")</f>
        <v>13</v>
      </c>
      <c r="P79" s="98" t="str">
        <f>REPLACE(INDEX(GroupVertices[Group], MATCH(Edges[[#This Row],[Vertex 2]],GroupVertices[Vertex],0)),1,1,"")</f>
        <v>13</v>
      </c>
    </row>
    <row r="80" spans="1:16" ht="13.5" customHeight="1" thickTop="1" thickBot="1" x14ac:dyDescent="0.3">
      <c r="A80" s="76" t="s">
        <v>279</v>
      </c>
      <c r="B80" s="76" t="s">
        <v>282</v>
      </c>
      <c r="C80" s="77"/>
      <c r="D80" s="78">
        <v>1</v>
      </c>
      <c r="E80" s="79"/>
      <c r="F80" s="80"/>
      <c r="G80" s="77"/>
      <c r="H80" s="81"/>
      <c r="I80" s="82"/>
      <c r="J80" s="82"/>
      <c r="K80" s="51"/>
      <c r="L80" s="83">
        <v>80</v>
      </c>
      <c r="M80" s="83"/>
      <c r="N80" s="84">
        <v>1</v>
      </c>
      <c r="O80" s="98" t="str">
        <f>REPLACE(INDEX(GroupVertices[Group], MATCH(Edges[[#This Row],[Vertex 1]],GroupVertices[Vertex],0)),1,1,"")</f>
        <v>13</v>
      </c>
      <c r="P80" s="98" t="str">
        <f>REPLACE(INDEX(GroupVertices[Group], MATCH(Edges[[#This Row],[Vertex 2]],GroupVertices[Vertex],0)),1,1,"")</f>
        <v>13</v>
      </c>
    </row>
    <row r="81" spans="1:16" ht="13.5" customHeight="1" thickTop="1" thickBot="1" x14ac:dyDescent="0.3">
      <c r="A81" s="76" t="s">
        <v>279</v>
      </c>
      <c r="B81" s="76" t="s">
        <v>283</v>
      </c>
      <c r="C81" s="77"/>
      <c r="D81" s="78">
        <v>1</v>
      </c>
      <c r="E81" s="79"/>
      <c r="F81" s="80"/>
      <c r="G81" s="77"/>
      <c r="H81" s="81"/>
      <c r="I81" s="82"/>
      <c r="J81" s="82"/>
      <c r="K81" s="51"/>
      <c r="L81" s="83">
        <v>81</v>
      </c>
      <c r="M81" s="83"/>
      <c r="N81" s="84">
        <v>1</v>
      </c>
      <c r="O81" s="98" t="str">
        <f>REPLACE(INDEX(GroupVertices[Group], MATCH(Edges[[#This Row],[Vertex 1]],GroupVertices[Vertex],0)),1,1,"")</f>
        <v>13</v>
      </c>
      <c r="P81" s="98" t="str">
        <f>REPLACE(INDEX(GroupVertices[Group], MATCH(Edges[[#This Row],[Vertex 2]],GroupVertices[Vertex],0)),1,1,"")</f>
        <v>13</v>
      </c>
    </row>
    <row r="82" spans="1:16" ht="13.5" customHeight="1" thickTop="1" thickBot="1" x14ac:dyDescent="0.3">
      <c r="A82" s="76" t="s">
        <v>279</v>
      </c>
      <c r="B82" s="76" t="s">
        <v>284</v>
      </c>
      <c r="C82" s="77"/>
      <c r="D82" s="78">
        <v>1</v>
      </c>
      <c r="E82" s="79"/>
      <c r="F82" s="80"/>
      <c r="G82" s="77"/>
      <c r="H82" s="81"/>
      <c r="I82" s="82"/>
      <c r="J82" s="82"/>
      <c r="K82" s="51"/>
      <c r="L82" s="83">
        <v>82</v>
      </c>
      <c r="M82" s="83"/>
      <c r="N82" s="84">
        <v>1</v>
      </c>
      <c r="O82" s="98" t="str">
        <f>REPLACE(INDEX(GroupVertices[Group], MATCH(Edges[[#This Row],[Vertex 1]],GroupVertices[Vertex],0)),1,1,"")</f>
        <v>13</v>
      </c>
      <c r="P82" s="98" t="str">
        <f>REPLACE(INDEX(GroupVertices[Group], MATCH(Edges[[#This Row],[Vertex 2]],GroupVertices[Vertex],0)),1,1,"")</f>
        <v>13</v>
      </c>
    </row>
    <row r="83" spans="1:16" ht="13.5" customHeight="1" thickTop="1" thickBot="1" x14ac:dyDescent="0.3">
      <c r="A83" s="76" t="s">
        <v>279</v>
      </c>
      <c r="B83" s="76" t="s">
        <v>285</v>
      </c>
      <c r="C83" s="77"/>
      <c r="D83" s="78">
        <v>1</v>
      </c>
      <c r="E83" s="79"/>
      <c r="F83" s="80"/>
      <c r="G83" s="77"/>
      <c r="H83" s="81"/>
      <c r="I83" s="82"/>
      <c r="J83" s="82"/>
      <c r="K83" s="51"/>
      <c r="L83" s="83">
        <v>83</v>
      </c>
      <c r="M83" s="83"/>
      <c r="N83" s="84">
        <v>1</v>
      </c>
      <c r="O83" s="98" t="str">
        <f>REPLACE(INDEX(GroupVertices[Group], MATCH(Edges[[#This Row],[Vertex 1]],GroupVertices[Vertex],0)),1,1,"")</f>
        <v>13</v>
      </c>
      <c r="P83" s="98" t="str">
        <f>REPLACE(INDEX(GroupVertices[Group], MATCH(Edges[[#This Row],[Vertex 2]],GroupVertices[Vertex],0)),1,1,"")</f>
        <v>13</v>
      </c>
    </row>
    <row r="84" spans="1:16" ht="13.5" customHeight="1" thickTop="1" thickBot="1" x14ac:dyDescent="0.3">
      <c r="A84" s="76" t="s">
        <v>286</v>
      </c>
      <c r="B84" s="76" t="s">
        <v>287</v>
      </c>
      <c r="C84" s="77"/>
      <c r="D84" s="78">
        <v>1</v>
      </c>
      <c r="E84" s="79"/>
      <c r="F84" s="80"/>
      <c r="G84" s="77"/>
      <c r="H84" s="81"/>
      <c r="I84" s="82"/>
      <c r="J84" s="82"/>
      <c r="K84" s="51"/>
      <c r="L84" s="83">
        <v>84</v>
      </c>
      <c r="M84" s="83"/>
      <c r="N84" s="84">
        <v>1</v>
      </c>
      <c r="O84" s="98" t="str">
        <f>REPLACE(INDEX(GroupVertices[Group], MATCH(Edges[[#This Row],[Vertex 1]],GroupVertices[Vertex],0)),1,1,"")</f>
        <v>106</v>
      </c>
      <c r="P84" s="98" t="str">
        <f>REPLACE(INDEX(GroupVertices[Group], MATCH(Edges[[#This Row],[Vertex 2]],GroupVertices[Vertex],0)),1,1,"")</f>
        <v>106</v>
      </c>
    </row>
    <row r="85" spans="1:16" ht="13.5" customHeight="1" thickTop="1" thickBot="1" x14ac:dyDescent="0.3">
      <c r="A85" s="76" t="s">
        <v>286</v>
      </c>
      <c r="B85" s="76" t="s">
        <v>288</v>
      </c>
      <c r="C85" s="77"/>
      <c r="D85" s="78">
        <v>1</v>
      </c>
      <c r="E85" s="79"/>
      <c r="F85" s="80"/>
      <c r="G85" s="77"/>
      <c r="H85" s="81"/>
      <c r="I85" s="82"/>
      <c r="J85" s="82"/>
      <c r="K85" s="51"/>
      <c r="L85" s="83">
        <v>85</v>
      </c>
      <c r="M85" s="83"/>
      <c r="N85" s="84">
        <v>1</v>
      </c>
      <c r="O85" s="98" t="str">
        <f>REPLACE(INDEX(GroupVertices[Group], MATCH(Edges[[#This Row],[Vertex 1]],GroupVertices[Vertex],0)),1,1,"")</f>
        <v>106</v>
      </c>
      <c r="P85" s="98" t="str">
        <f>REPLACE(INDEX(GroupVertices[Group], MATCH(Edges[[#This Row],[Vertex 2]],GroupVertices[Vertex],0)),1,1,"")</f>
        <v>106</v>
      </c>
    </row>
    <row r="86" spans="1:16" ht="13.5" customHeight="1" thickTop="1" thickBot="1" x14ac:dyDescent="0.3">
      <c r="A86" s="76" t="s">
        <v>289</v>
      </c>
      <c r="B86" s="76" t="s">
        <v>290</v>
      </c>
      <c r="C86" s="77"/>
      <c r="D86" s="78">
        <v>1</v>
      </c>
      <c r="E86" s="79"/>
      <c r="F86" s="80"/>
      <c r="G86" s="77"/>
      <c r="H86" s="81"/>
      <c r="I86" s="82"/>
      <c r="J86" s="82"/>
      <c r="K86" s="51"/>
      <c r="L86" s="83">
        <v>86</v>
      </c>
      <c r="M86" s="83"/>
      <c r="N86" s="84">
        <v>1</v>
      </c>
      <c r="O86" s="98" t="str">
        <f>REPLACE(INDEX(GroupVertices[Group], MATCH(Edges[[#This Row],[Vertex 1]],GroupVertices[Vertex],0)),1,1,"")</f>
        <v>62</v>
      </c>
      <c r="P86" s="98" t="str">
        <f>REPLACE(INDEX(GroupVertices[Group], MATCH(Edges[[#This Row],[Vertex 2]],GroupVertices[Vertex],0)),1,1,"")</f>
        <v>62</v>
      </c>
    </row>
    <row r="87" spans="1:16" ht="13.5" customHeight="1" thickTop="1" thickBot="1" x14ac:dyDescent="0.3">
      <c r="A87" s="76" t="s">
        <v>289</v>
      </c>
      <c r="B87" s="76" t="s">
        <v>291</v>
      </c>
      <c r="C87" s="77"/>
      <c r="D87" s="78">
        <v>1</v>
      </c>
      <c r="E87" s="79"/>
      <c r="F87" s="80"/>
      <c r="G87" s="77"/>
      <c r="H87" s="81"/>
      <c r="I87" s="82"/>
      <c r="J87" s="82"/>
      <c r="K87" s="51"/>
      <c r="L87" s="83">
        <v>87</v>
      </c>
      <c r="M87" s="83"/>
      <c r="N87" s="84">
        <v>1</v>
      </c>
      <c r="O87" s="98" t="str">
        <f>REPLACE(INDEX(GroupVertices[Group], MATCH(Edges[[#This Row],[Vertex 1]],GroupVertices[Vertex],0)),1,1,"")</f>
        <v>62</v>
      </c>
      <c r="P87" s="98" t="str">
        <f>REPLACE(INDEX(GroupVertices[Group], MATCH(Edges[[#This Row],[Vertex 2]],GroupVertices[Vertex],0)),1,1,"")</f>
        <v>62</v>
      </c>
    </row>
    <row r="88" spans="1:16" ht="13.5" customHeight="1" thickTop="1" thickBot="1" x14ac:dyDescent="0.3">
      <c r="A88" s="76" t="s">
        <v>289</v>
      </c>
      <c r="B88" s="76" t="s">
        <v>292</v>
      </c>
      <c r="C88" s="77"/>
      <c r="D88" s="78">
        <v>1</v>
      </c>
      <c r="E88" s="79"/>
      <c r="F88" s="80"/>
      <c r="G88" s="77"/>
      <c r="H88" s="81"/>
      <c r="I88" s="82"/>
      <c r="J88" s="82"/>
      <c r="K88" s="51"/>
      <c r="L88" s="83">
        <v>88</v>
      </c>
      <c r="M88" s="83"/>
      <c r="N88" s="84">
        <v>1</v>
      </c>
      <c r="O88" s="98" t="str">
        <f>REPLACE(INDEX(GroupVertices[Group], MATCH(Edges[[#This Row],[Vertex 1]],GroupVertices[Vertex],0)),1,1,"")</f>
        <v>62</v>
      </c>
      <c r="P88" s="98" t="str">
        <f>REPLACE(INDEX(GroupVertices[Group], MATCH(Edges[[#This Row],[Vertex 2]],GroupVertices[Vertex],0)),1,1,"")</f>
        <v>62</v>
      </c>
    </row>
    <row r="89" spans="1:16" ht="13.5" customHeight="1" thickTop="1" thickBot="1" x14ac:dyDescent="0.3">
      <c r="A89" s="76"/>
      <c r="B89" s="76"/>
      <c r="C89" s="77"/>
      <c r="D89" s="78"/>
      <c r="E89" s="79"/>
      <c r="F89" s="80"/>
      <c r="G89" s="77"/>
      <c r="H89" s="81"/>
      <c r="I89" s="82"/>
      <c r="J89" s="82"/>
      <c r="K89" s="51"/>
      <c r="L89" s="83">
        <v>89</v>
      </c>
      <c r="M89" s="83"/>
      <c r="N89" s="84"/>
      <c r="O89" s="98" t="e">
        <f>REPLACE(INDEX(GroupVertices[Group], MATCH(Edges[[#This Row],[Vertex 1]],GroupVertices[Vertex],0)),1,1,"")</f>
        <v>#N/A</v>
      </c>
      <c r="P89" s="98" t="e">
        <f>REPLACE(INDEX(GroupVertices[Group], MATCH(Edges[[#This Row],[Vertex 2]],GroupVertices[Vertex],0)),1,1,"")</f>
        <v>#N/A</v>
      </c>
    </row>
    <row r="90" spans="1:16" ht="13.5" customHeight="1" thickTop="1" thickBot="1" x14ac:dyDescent="0.3">
      <c r="A90" s="76" t="s">
        <v>294</v>
      </c>
      <c r="B90" s="76" t="s">
        <v>295</v>
      </c>
      <c r="C90" s="77"/>
      <c r="D90" s="78">
        <v>1</v>
      </c>
      <c r="E90" s="79"/>
      <c r="F90" s="80"/>
      <c r="G90" s="77"/>
      <c r="H90" s="81"/>
      <c r="I90" s="82"/>
      <c r="J90" s="82"/>
      <c r="K90" s="51"/>
      <c r="L90" s="83">
        <v>90</v>
      </c>
      <c r="M90" s="83"/>
      <c r="N90" s="84">
        <v>1</v>
      </c>
      <c r="O90" s="98" t="str">
        <f>REPLACE(INDEX(GroupVertices[Group], MATCH(Edges[[#This Row],[Vertex 1]],GroupVertices[Vertex],0)),1,1,"")</f>
        <v>65</v>
      </c>
      <c r="P90" s="98" t="str">
        <f>REPLACE(INDEX(GroupVertices[Group], MATCH(Edges[[#This Row],[Vertex 2]],GroupVertices[Vertex],0)),1,1,"")</f>
        <v>65</v>
      </c>
    </row>
    <row r="91" spans="1:16" ht="13.5" customHeight="1" thickTop="1" thickBot="1" x14ac:dyDescent="0.3">
      <c r="A91" s="76" t="s">
        <v>294</v>
      </c>
      <c r="B91" s="76" t="s">
        <v>296</v>
      </c>
      <c r="C91" s="77"/>
      <c r="D91" s="78">
        <v>1</v>
      </c>
      <c r="E91" s="79"/>
      <c r="F91" s="80"/>
      <c r="G91" s="77"/>
      <c r="H91" s="81"/>
      <c r="I91" s="82"/>
      <c r="J91" s="82"/>
      <c r="K91" s="51"/>
      <c r="L91" s="83">
        <v>91</v>
      </c>
      <c r="M91" s="83"/>
      <c r="N91" s="84">
        <v>1</v>
      </c>
      <c r="O91" s="98" t="str">
        <f>REPLACE(INDEX(GroupVertices[Group], MATCH(Edges[[#This Row],[Vertex 1]],GroupVertices[Vertex],0)),1,1,"")</f>
        <v>65</v>
      </c>
      <c r="P91" s="98" t="str">
        <f>REPLACE(INDEX(GroupVertices[Group], MATCH(Edges[[#This Row],[Vertex 2]],GroupVertices[Vertex],0)),1,1,"")</f>
        <v>65</v>
      </c>
    </row>
    <row r="92" spans="1:16" ht="13.5" customHeight="1" thickTop="1" thickBot="1" x14ac:dyDescent="0.3">
      <c r="A92" s="76" t="s">
        <v>294</v>
      </c>
      <c r="B92" s="76" t="s">
        <v>297</v>
      </c>
      <c r="C92" s="77"/>
      <c r="D92" s="78">
        <v>1</v>
      </c>
      <c r="E92" s="79"/>
      <c r="F92" s="80"/>
      <c r="G92" s="77"/>
      <c r="H92" s="81"/>
      <c r="I92" s="82"/>
      <c r="J92" s="82"/>
      <c r="K92" s="51"/>
      <c r="L92" s="83">
        <v>92</v>
      </c>
      <c r="M92" s="83"/>
      <c r="N92" s="84">
        <v>1</v>
      </c>
      <c r="O92" s="98" t="str">
        <f>REPLACE(INDEX(GroupVertices[Group], MATCH(Edges[[#This Row],[Vertex 1]],GroupVertices[Vertex],0)),1,1,"")</f>
        <v>65</v>
      </c>
      <c r="P92" s="98" t="str">
        <f>REPLACE(INDEX(GroupVertices[Group], MATCH(Edges[[#This Row],[Vertex 2]],GroupVertices[Vertex],0)),1,1,"")</f>
        <v>65</v>
      </c>
    </row>
    <row r="93" spans="1:16" ht="13.5" customHeight="1" thickTop="1" thickBot="1" x14ac:dyDescent="0.3">
      <c r="A93" s="76" t="s">
        <v>298</v>
      </c>
      <c r="B93" s="76" t="s">
        <v>299</v>
      </c>
      <c r="C93" s="77"/>
      <c r="D93" s="78">
        <v>1</v>
      </c>
      <c r="E93" s="79"/>
      <c r="F93" s="80"/>
      <c r="G93" s="77"/>
      <c r="H93" s="81"/>
      <c r="I93" s="82"/>
      <c r="J93" s="82"/>
      <c r="K93" s="51"/>
      <c r="L93" s="83">
        <v>93</v>
      </c>
      <c r="M93" s="83"/>
      <c r="N93" s="84">
        <v>1</v>
      </c>
      <c r="O93" s="98" t="str">
        <f>REPLACE(INDEX(GroupVertices[Group], MATCH(Edges[[#This Row],[Vertex 1]],GroupVertices[Vertex],0)),1,1,"")</f>
        <v>43</v>
      </c>
      <c r="P93" s="98" t="str">
        <f>REPLACE(INDEX(GroupVertices[Group], MATCH(Edges[[#This Row],[Vertex 2]],GroupVertices[Vertex],0)),1,1,"")</f>
        <v>43</v>
      </c>
    </row>
    <row r="94" spans="1:16" ht="13.5" customHeight="1" thickTop="1" thickBot="1" x14ac:dyDescent="0.3">
      <c r="A94" s="76" t="s">
        <v>298</v>
      </c>
      <c r="B94" s="76" t="s">
        <v>300</v>
      </c>
      <c r="C94" s="77"/>
      <c r="D94" s="78">
        <v>1</v>
      </c>
      <c r="E94" s="79"/>
      <c r="F94" s="80"/>
      <c r="G94" s="77"/>
      <c r="H94" s="81"/>
      <c r="I94" s="82"/>
      <c r="J94" s="82"/>
      <c r="K94" s="51"/>
      <c r="L94" s="83">
        <v>94</v>
      </c>
      <c r="M94" s="83"/>
      <c r="N94" s="84">
        <v>1</v>
      </c>
      <c r="O94" s="98" t="str">
        <f>REPLACE(INDEX(GroupVertices[Group], MATCH(Edges[[#This Row],[Vertex 1]],GroupVertices[Vertex],0)),1,1,"")</f>
        <v>43</v>
      </c>
      <c r="P94" s="98" t="str">
        <f>REPLACE(INDEX(GroupVertices[Group], MATCH(Edges[[#This Row],[Vertex 2]],GroupVertices[Vertex],0)),1,1,"")</f>
        <v>43</v>
      </c>
    </row>
    <row r="95" spans="1:16" ht="13.5" customHeight="1" thickTop="1" thickBot="1" x14ac:dyDescent="0.3">
      <c r="A95" s="76" t="s">
        <v>298</v>
      </c>
      <c r="B95" s="76" t="s">
        <v>301</v>
      </c>
      <c r="C95" s="77"/>
      <c r="D95" s="78">
        <v>1</v>
      </c>
      <c r="E95" s="79"/>
      <c r="F95" s="80"/>
      <c r="G95" s="77"/>
      <c r="H95" s="81"/>
      <c r="I95" s="82"/>
      <c r="J95" s="82"/>
      <c r="K95" s="51"/>
      <c r="L95" s="83">
        <v>95</v>
      </c>
      <c r="M95" s="83"/>
      <c r="N95" s="84">
        <v>1</v>
      </c>
      <c r="O95" s="98" t="str">
        <f>REPLACE(INDEX(GroupVertices[Group], MATCH(Edges[[#This Row],[Vertex 1]],GroupVertices[Vertex],0)),1,1,"")</f>
        <v>43</v>
      </c>
      <c r="P95" s="98" t="str">
        <f>REPLACE(INDEX(GroupVertices[Group], MATCH(Edges[[#This Row],[Vertex 2]],GroupVertices[Vertex],0)),1,1,"")</f>
        <v>43</v>
      </c>
    </row>
    <row r="96" spans="1:16" ht="13.5" customHeight="1" thickTop="1" thickBot="1" x14ac:dyDescent="0.3">
      <c r="A96" s="76" t="s">
        <v>298</v>
      </c>
      <c r="B96" s="76" t="s">
        <v>302</v>
      </c>
      <c r="C96" s="77"/>
      <c r="D96" s="78">
        <v>1</v>
      </c>
      <c r="E96" s="79"/>
      <c r="F96" s="80"/>
      <c r="G96" s="77"/>
      <c r="H96" s="81"/>
      <c r="I96" s="82"/>
      <c r="J96" s="82"/>
      <c r="K96" s="51"/>
      <c r="L96" s="83">
        <v>96</v>
      </c>
      <c r="M96" s="83"/>
      <c r="N96" s="84">
        <v>1</v>
      </c>
      <c r="O96" s="98" t="str">
        <f>REPLACE(INDEX(GroupVertices[Group], MATCH(Edges[[#This Row],[Vertex 1]],GroupVertices[Vertex],0)),1,1,"")</f>
        <v>43</v>
      </c>
      <c r="P96" s="98" t="str">
        <f>REPLACE(INDEX(GroupVertices[Group], MATCH(Edges[[#This Row],[Vertex 2]],GroupVertices[Vertex],0)),1,1,"")</f>
        <v>43</v>
      </c>
    </row>
    <row r="97" spans="1:16" ht="13.5" customHeight="1" thickTop="1" thickBot="1" x14ac:dyDescent="0.3">
      <c r="A97" s="76" t="s">
        <v>220</v>
      </c>
      <c r="B97" s="76" t="s">
        <v>221</v>
      </c>
      <c r="C97" s="77"/>
      <c r="D97" s="78">
        <v>1</v>
      </c>
      <c r="E97" s="79"/>
      <c r="F97" s="80"/>
      <c r="G97" s="77"/>
      <c r="H97" s="81"/>
      <c r="I97" s="82"/>
      <c r="J97" s="82"/>
      <c r="K97" s="51"/>
      <c r="L97" s="83">
        <v>97</v>
      </c>
      <c r="M97" s="83"/>
      <c r="N97" s="84">
        <v>1</v>
      </c>
      <c r="O97" s="98" t="str">
        <f>REPLACE(INDEX(GroupVertices[Group], MATCH(Edges[[#This Row],[Vertex 1]],GroupVertices[Vertex],0)),1,1,"")</f>
        <v>37</v>
      </c>
      <c r="P97" s="98" t="str">
        <f>REPLACE(INDEX(GroupVertices[Group], MATCH(Edges[[#This Row],[Vertex 2]],GroupVertices[Vertex],0)),1,1,"")</f>
        <v>37</v>
      </c>
    </row>
    <row r="98" spans="1:16" ht="13.5" customHeight="1" thickTop="1" thickBot="1" x14ac:dyDescent="0.3">
      <c r="A98" s="76" t="s">
        <v>220</v>
      </c>
      <c r="B98" s="76" t="s">
        <v>222</v>
      </c>
      <c r="C98" s="77"/>
      <c r="D98" s="78">
        <v>1</v>
      </c>
      <c r="E98" s="79"/>
      <c r="F98" s="80"/>
      <c r="G98" s="77"/>
      <c r="H98" s="81"/>
      <c r="I98" s="82"/>
      <c r="J98" s="82"/>
      <c r="K98" s="51"/>
      <c r="L98" s="83">
        <v>98</v>
      </c>
      <c r="M98" s="83"/>
      <c r="N98" s="84">
        <v>1</v>
      </c>
      <c r="O98" s="98" t="str">
        <f>REPLACE(INDEX(GroupVertices[Group], MATCH(Edges[[#This Row],[Vertex 1]],GroupVertices[Vertex],0)),1,1,"")</f>
        <v>37</v>
      </c>
      <c r="P98" s="98" t="str">
        <f>REPLACE(INDEX(GroupVertices[Group], MATCH(Edges[[#This Row],[Vertex 2]],GroupVertices[Vertex],0)),1,1,"")</f>
        <v>37</v>
      </c>
    </row>
    <row r="99" spans="1:16" ht="13.5" customHeight="1" thickTop="1" thickBot="1" x14ac:dyDescent="0.3">
      <c r="A99" s="76" t="s">
        <v>220</v>
      </c>
      <c r="B99" s="76" t="s">
        <v>223</v>
      </c>
      <c r="C99" s="77"/>
      <c r="D99" s="78">
        <v>1</v>
      </c>
      <c r="E99" s="79"/>
      <c r="F99" s="80"/>
      <c r="G99" s="77"/>
      <c r="H99" s="81"/>
      <c r="I99" s="82"/>
      <c r="J99" s="82"/>
      <c r="K99" s="51"/>
      <c r="L99" s="83">
        <v>99</v>
      </c>
      <c r="M99" s="83"/>
      <c r="N99" s="84">
        <v>1</v>
      </c>
      <c r="O99" s="98" t="str">
        <f>REPLACE(INDEX(GroupVertices[Group], MATCH(Edges[[#This Row],[Vertex 1]],GroupVertices[Vertex],0)),1,1,"")</f>
        <v>37</v>
      </c>
      <c r="P99" s="98" t="str">
        <f>REPLACE(INDEX(GroupVertices[Group], MATCH(Edges[[#This Row],[Vertex 2]],GroupVertices[Vertex],0)),1,1,"")</f>
        <v>37</v>
      </c>
    </row>
    <row r="100" spans="1:16" ht="13.5" customHeight="1" thickTop="1" thickBot="1" x14ac:dyDescent="0.3">
      <c r="A100" s="76" t="s">
        <v>303</v>
      </c>
      <c r="B100" s="76" t="s">
        <v>304</v>
      </c>
      <c r="C100" s="77"/>
      <c r="D100" s="78">
        <v>1</v>
      </c>
      <c r="E100" s="79"/>
      <c r="F100" s="80"/>
      <c r="G100" s="77"/>
      <c r="H100" s="81"/>
      <c r="I100" s="82"/>
      <c r="J100" s="82"/>
      <c r="K100" s="51"/>
      <c r="L100" s="83">
        <v>100</v>
      </c>
      <c r="M100" s="83"/>
      <c r="N100" s="84">
        <v>1</v>
      </c>
      <c r="O100" s="98" t="str">
        <f>REPLACE(INDEX(GroupVertices[Group], MATCH(Edges[[#This Row],[Vertex 1]],GroupVertices[Vertex],0)),1,1,"")</f>
        <v>21</v>
      </c>
      <c r="P100" s="98" t="str">
        <f>REPLACE(INDEX(GroupVertices[Group], MATCH(Edges[[#This Row],[Vertex 2]],GroupVertices[Vertex],0)),1,1,"")</f>
        <v>21</v>
      </c>
    </row>
    <row r="101" spans="1:16" ht="13.5" customHeight="1" thickTop="1" thickBot="1" x14ac:dyDescent="0.3">
      <c r="A101" s="76" t="s">
        <v>303</v>
      </c>
      <c r="B101" s="76" t="s">
        <v>305</v>
      </c>
      <c r="C101" s="77"/>
      <c r="D101" s="78">
        <v>1</v>
      </c>
      <c r="E101" s="79"/>
      <c r="F101" s="80"/>
      <c r="G101" s="77"/>
      <c r="H101" s="81"/>
      <c r="I101" s="82"/>
      <c r="J101" s="82"/>
      <c r="K101" s="51"/>
      <c r="L101" s="83">
        <v>101</v>
      </c>
      <c r="M101" s="83"/>
      <c r="N101" s="84">
        <v>1</v>
      </c>
      <c r="O101" s="98" t="str">
        <f>REPLACE(INDEX(GroupVertices[Group], MATCH(Edges[[#This Row],[Vertex 1]],GroupVertices[Vertex],0)),1,1,"")</f>
        <v>21</v>
      </c>
      <c r="P101" s="98" t="str">
        <f>REPLACE(INDEX(GroupVertices[Group], MATCH(Edges[[#This Row],[Vertex 2]],GroupVertices[Vertex],0)),1,1,"")</f>
        <v>21</v>
      </c>
    </row>
    <row r="102" spans="1:16" ht="13.5" customHeight="1" thickTop="1" thickBot="1" x14ac:dyDescent="0.3">
      <c r="A102" s="76" t="s">
        <v>306</v>
      </c>
      <c r="B102" s="76" t="s">
        <v>307</v>
      </c>
      <c r="C102" s="77"/>
      <c r="D102" s="78">
        <v>1</v>
      </c>
      <c r="E102" s="79"/>
      <c r="F102" s="80"/>
      <c r="G102" s="77"/>
      <c r="H102" s="81"/>
      <c r="I102" s="82"/>
      <c r="J102" s="82"/>
      <c r="K102" s="51"/>
      <c r="L102" s="83">
        <v>102</v>
      </c>
      <c r="M102" s="83"/>
      <c r="N102" s="84">
        <v>1</v>
      </c>
      <c r="O102" s="98" t="str">
        <f>REPLACE(INDEX(GroupVertices[Group], MATCH(Edges[[#This Row],[Vertex 1]],GroupVertices[Vertex],0)),1,1,"")</f>
        <v>1</v>
      </c>
      <c r="P102" s="98" t="str">
        <f>REPLACE(INDEX(GroupVertices[Group], MATCH(Edges[[#This Row],[Vertex 2]],GroupVertices[Vertex],0)),1,1,"")</f>
        <v>1</v>
      </c>
    </row>
    <row r="103" spans="1:16" ht="13.5" customHeight="1" thickTop="1" thickBot="1" x14ac:dyDescent="0.3">
      <c r="A103" s="76" t="s">
        <v>308</v>
      </c>
      <c r="B103" s="76" t="s">
        <v>309</v>
      </c>
      <c r="C103" s="77"/>
      <c r="D103" s="78">
        <v>3.25</v>
      </c>
      <c r="E103" s="79"/>
      <c r="F103" s="80"/>
      <c r="G103" s="77"/>
      <c r="H103" s="81"/>
      <c r="I103" s="82"/>
      <c r="J103" s="82"/>
      <c r="K103" s="51"/>
      <c r="L103" s="83">
        <v>103</v>
      </c>
      <c r="M103" s="83"/>
      <c r="N103" s="84">
        <v>2</v>
      </c>
      <c r="O103" s="98" t="str">
        <f>REPLACE(INDEX(GroupVertices[Group], MATCH(Edges[[#This Row],[Vertex 1]],GroupVertices[Vertex],0)),1,1,"")</f>
        <v>11</v>
      </c>
      <c r="P103" s="98" t="str">
        <f>REPLACE(INDEX(GroupVertices[Group], MATCH(Edges[[#This Row],[Vertex 2]],GroupVertices[Vertex],0)),1,1,"")</f>
        <v>11</v>
      </c>
    </row>
    <row r="104" spans="1:16" ht="13.5" customHeight="1" thickTop="1" thickBot="1" x14ac:dyDescent="0.3">
      <c r="A104" s="76" t="s">
        <v>308</v>
      </c>
      <c r="B104" s="76" t="s">
        <v>310</v>
      </c>
      <c r="C104" s="77"/>
      <c r="D104" s="78">
        <v>5.5</v>
      </c>
      <c r="E104" s="79"/>
      <c r="F104" s="80"/>
      <c r="G104" s="77"/>
      <c r="H104" s="81"/>
      <c r="I104" s="82"/>
      <c r="J104" s="82"/>
      <c r="K104" s="51"/>
      <c r="L104" s="83">
        <v>104</v>
      </c>
      <c r="M104" s="83"/>
      <c r="N104" s="84">
        <v>3</v>
      </c>
      <c r="O104" s="98" t="str">
        <f>REPLACE(INDEX(GroupVertices[Group], MATCH(Edges[[#This Row],[Vertex 1]],GroupVertices[Vertex],0)),1,1,"")</f>
        <v>11</v>
      </c>
      <c r="P104" s="98" t="str">
        <f>REPLACE(INDEX(GroupVertices[Group], MATCH(Edges[[#This Row],[Vertex 2]],GroupVertices[Vertex],0)),1,1,"")</f>
        <v>11</v>
      </c>
    </row>
    <row r="105" spans="1:16" ht="13.5" customHeight="1" thickTop="1" thickBot="1" x14ac:dyDescent="0.3">
      <c r="A105" s="76" t="s">
        <v>308</v>
      </c>
      <c r="B105" s="76" t="s">
        <v>269</v>
      </c>
      <c r="C105" s="77"/>
      <c r="D105" s="78">
        <v>3.25</v>
      </c>
      <c r="E105" s="79"/>
      <c r="F105" s="80"/>
      <c r="G105" s="77"/>
      <c r="H105" s="81"/>
      <c r="I105" s="82"/>
      <c r="J105" s="82"/>
      <c r="K105" s="51"/>
      <c r="L105" s="83">
        <v>105</v>
      </c>
      <c r="M105" s="83"/>
      <c r="N105" s="84">
        <v>2</v>
      </c>
      <c r="O105" s="98" t="str">
        <f>REPLACE(INDEX(GroupVertices[Group], MATCH(Edges[[#This Row],[Vertex 1]],GroupVertices[Vertex],0)),1,1,"")</f>
        <v>11</v>
      </c>
      <c r="P105" s="98" t="str">
        <f>REPLACE(INDEX(GroupVertices[Group], MATCH(Edges[[#This Row],[Vertex 2]],GroupVertices[Vertex],0)),1,1,"")</f>
        <v>11</v>
      </c>
    </row>
    <row r="106" spans="1:16" ht="13.5" customHeight="1" thickTop="1" thickBot="1" x14ac:dyDescent="0.3">
      <c r="A106" s="76" t="s">
        <v>311</v>
      </c>
      <c r="B106" s="76" t="s">
        <v>312</v>
      </c>
      <c r="C106" s="77"/>
      <c r="D106" s="78">
        <v>1</v>
      </c>
      <c r="E106" s="79"/>
      <c r="F106" s="80"/>
      <c r="G106" s="77"/>
      <c r="H106" s="81"/>
      <c r="I106" s="82"/>
      <c r="J106" s="82"/>
      <c r="K106" s="51"/>
      <c r="L106" s="83">
        <v>106</v>
      </c>
      <c r="M106" s="83"/>
      <c r="N106" s="84">
        <v>1</v>
      </c>
      <c r="O106" s="98" t="str">
        <f>REPLACE(INDEX(GroupVertices[Group], MATCH(Edges[[#This Row],[Vertex 1]],GroupVertices[Vertex],0)),1,1,"")</f>
        <v>175</v>
      </c>
      <c r="P106" s="98" t="str">
        <f>REPLACE(INDEX(GroupVertices[Group], MATCH(Edges[[#This Row],[Vertex 2]],GroupVertices[Vertex],0)),1,1,"")</f>
        <v>175</v>
      </c>
    </row>
    <row r="107" spans="1:16" ht="13.5" customHeight="1" thickTop="1" thickBot="1" x14ac:dyDescent="0.3">
      <c r="A107" s="76" t="s">
        <v>313</v>
      </c>
      <c r="B107" s="76" t="s">
        <v>314</v>
      </c>
      <c r="C107" s="77"/>
      <c r="D107" s="78">
        <v>1</v>
      </c>
      <c r="E107" s="79"/>
      <c r="F107" s="80"/>
      <c r="G107" s="77"/>
      <c r="H107" s="81"/>
      <c r="I107" s="82"/>
      <c r="J107" s="82"/>
      <c r="K107" s="51"/>
      <c r="L107" s="83">
        <v>107</v>
      </c>
      <c r="M107" s="83"/>
      <c r="N107" s="84">
        <v>1</v>
      </c>
      <c r="O107" s="98" t="str">
        <f>REPLACE(INDEX(GroupVertices[Group], MATCH(Edges[[#This Row],[Vertex 1]],GroupVertices[Vertex],0)),1,1,"")</f>
        <v>64</v>
      </c>
      <c r="P107" s="98" t="str">
        <f>REPLACE(INDEX(GroupVertices[Group], MATCH(Edges[[#This Row],[Vertex 2]],GroupVertices[Vertex],0)),1,1,"")</f>
        <v>64</v>
      </c>
    </row>
    <row r="108" spans="1:16" ht="13.5" customHeight="1" thickTop="1" thickBot="1" x14ac:dyDescent="0.3">
      <c r="A108" s="76" t="s">
        <v>313</v>
      </c>
      <c r="B108" s="76" t="s">
        <v>315</v>
      </c>
      <c r="C108" s="77"/>
      <c r="D108" s="78">
        <v>1</v>
      </c>
      <c r="E108" s="79"/>
      <c r="F108" s="80"/>
      <c r="G108" s="77"/>
      <c r="H108" s="81"/>
      <c r="I108" s="82"/>
      <c r="J108" s="82"/>
      <c r="K108" s="51"/>
      <c r="L108" s="83">
        <v>108</v>
      </c>
      <c r="M108" s="83"/>
      <c r="N108" s="84">
        <v>1</v>
      </c>
      <c r="O108" s="98" t="str">
        <f>REPLACE(INDEX(GroupVertices[Group], MATCH(Edges[[#This Row],[Vertex 1]],GroupVertices[Vertex],0)),1,1,"")</f>
        <v>64</v>
      </c>
      <c r="P108" s="98" t="str">
        <f>REPLACE(INDEX(GroupVertices[Group], MATCH(Edges[[#This Row],[Vertex 2]],GroupVertices[Vertex],0)),1,1,"")</f>
        <v>64</v>
      </c>
    </row>
    <row r="109" spans="1:16" ht="13.5" customHeight="1" thickTop="1" thickBot="1" x14ac:dyDescent="0.3">
      <c r="A109" s="76" t="s">
        <v>313</v>
      </c>
      <c r="B109" s="76" t="s">
        <v>316</v>
      </c>
      <c r="C109" s="77"/>
      <c r="D109" s="78">
        <v>1</v>
      </c>
      <c r="E109" s="79"/>
      <c r="F109" s="80"/>
      <c r="G109" s="77"/>
      <c r="H109" s="81"/>
      <c r="I109" s="82"/>
      <c r="J109" s="82"/>
      <c r="K109" s="51"/>
      <c r="L109" s="83">
        <v>109</v>
      </c>
      <c r="M109" s="83"/>
      <c r="N109" s="84">
        <v>1</v>
      </c>
      <c r="O109" s="98" t="str">
        <f>REPLACE(INDEX(GroupVertices[Group], MATCH(Edges[[#This Row],[Vertex 1]],GroupVertices[Vertex],0)),1,1,"")</f>
        <v>64</v>
      </c>
      <c r="P109" s="98" t="str">
        <f>REPLACE(INDEX(GroupVertices[Group], MATCH(Edges[[#This Row],[Vertex 2]],GroupVertices[Vertex],0)),1,1,"")</f>
        <v>64</v>
      </c>
    </row>
    <row r="110" spans="1:16" ht="13.5" customHeight="1" thickTop="1" thickBot="1" x14ac:dyDescent="0.3">
      <c r="A110" s="76" t="s">
        <v>317</v>
      </c>
      <c r="B110" s="76" t="s">
        <v>318</v>
      </c>
      <c r="C110" s="77"/>
      <c r="D110" s="78">
        <v>1</v>
      </c>
      <c r="E110" s="79"/>
      <c r="F110" s="80"/>
      <c r="G110" s="77"/>
      <c r="H110" s="81"/>
      <c r="I110" s="82"/>
      <c r="J110" s="82"/>
      <c r="K110" s="51"/>
      <c r="L110" s="83">
        <v>110</v>
      </c>
      <c r="M110" s="83"/>
      <c r="N110" s="84">
        <v>1</v>
      </c>
      <c r="O110" s="98" t="str">
        <f>REPLACE(INDEX(GroupVertices[Group], MATCH(Edges[[#This Row],[Vertex 1]],GroupVertices[Vertex],0)),1,1,"")</f>
        <v>63</v>
      </c>
      <c r="P110" s="98" t="str">
        <f>REPLACE(INDEX(GroupVertices[Group], MATCH(Edges[[#This Row],[Vertex 2]],GroupVertices[Vertex],0)),1,1,"")</f>
        <v>63</v>
      </c>
    </row>
    <row r="111" spans="1:16" ht="13.5" customHeight="1" thickTop="1" thickBot="1" x14ac:dyDescent="0.3">
      <c r="A111" s="76" t="s">
        <v>317</v>
      </c>
      <c r="B111" s="76" t="s">
        <v>319</v>
      </c>
      <c r="C111" s="77"/>
      <c r="D111" s="78">
        <v>1</v>
      </c>
      <c r="E111" s="79"/>
      <c r="F111" s="80"/>
      <c r="G111" s="77"/>
      <c r="H111" s="81"/>
      <c r="I111" s="82"/>
      <c r="J111" s="82"/>
      <c r="K111" s="51"/>
      <c r="L111" s="83">
        <v>111</v>
      </c>
      <c r="M111" s="83"/>
      <c r="N111" s="84">
        <v>1</v>
      </c>
      <c r="O111" s="98" t="str">
        <f>REPLACE(INDEX(GroupVertices[Group], MATCH(Edges[[#This Row],[Vertex 1]],GroupVertices[Vertex],0)),1,1,"")</f>
        <v>63</v>
      </c>
      <c r="P111" s="98" t="str">
        <f>REPLACE(INDEX(GroupVertices[Group], MATCH(Edges[[#This Row],[Vertex 2]],GroupVertices[Vertex],0)),1,1,"")</f>
        <v>63</v>
      </c>
    </row>
    <row r="112" spans="1:16" ht="13.5" customHeight="1" thickTop="1" thickBot="1" x14ac:dyDescent="0.3">
      <c r="A112" s="76" t="s">
        <v>317</v>
      </c>
      <c r="B112" s="76" t="s">
        <v>320</v>
      </c>
      <c r="C112" s="77"/>
      <c r="D112" s="78">
        <v>1</v>
      </c>
      <c r="E112" s="79"/>
      <c r="F112" s="80"/>
      <c r="G112" s="77"/>
      <c r="H112" s="81"/>
      <c r="I112" s="82"/>
      <c r="J112" s="82"/>
      <c r="K112" s="51"/>
      <c r="L112" s="83">
        <v>112</v>
      </c>
      <c r="M112" s="83"/>
      <c r="N112" s="84">
        <v>1</v>
      </c>
      <c r="O112" s="98" t="str">
        <f>REPLACE(INDEX(GroupVertices[Group], MATCH(Edges[[#This Row],[Vertex 1]],GroupVertices[Vertex],0)),1,1,"")</f>
        <v>63</v>
      </c>
      <c r="P112" s="98" t="str">
        <f>REPLACE(INDEX(GroupVertices[Group], MATCH(Edges[[#This Row],[Vertex 2]],GroupVertices[Vertex],0)),1,1,"")</f>
        <v>63</v>
      </c>
    </row>
    <row r="113" spans="1:16" ht="13.5" customHeight="1" thickTop="1" thickBot="1" x14ac:dyDescent="0.3">
      <c r="A113" s="76" t="s">
        <v>321</v>
      </c>
      <c r="B113" s="76" t="s">
        <v>322</v>
      </c>
      <c r="C113" s="77"/>
      <c r="D113" s="78">
        <v>1</v>
      </c>
      <c r="E113" s="79"/>
      <c r="F113" s="80"/>
      <c r="G113" s="77"/>
      <c r="H113" s="81"/>
      <c r="I113" s="82"/>
      <c r="J113" s="82"/>
      <c r="K113" s="51"/>
      <c r="L113" s="83">
        <v>113</v>
      </c>
      <c r="M113" s="83"/>
      <c r="N113" s="84">
        <v>1</v>
      </c>
      <c r="O113" s="98" t="str">
        <f>REPLACE(INDEX(GroupVertices[Group], MATCH(Edges[[#This Row],[Vertex 1]],GroupVertices[Vertex],0)),1,1,"")</f>
        <v>6</v>
      </c>
      <c r="P113" s="98" t="str">
        <f>REPLACE(INDEX(GroupVertices[Group], MATCH(Edges[[#This Row],[Vertex 2]],GroupVertices[Vertex],0)),1,1,"")</f>
        <v>6</v>
      </c>
    </row>
    <row r="114" spans="1:16" ht="13.5" customHeight="1" thickTop="1" thickBot="1" x14ac:dyDescent="0.3">
      <c r="A114" s="76" t="s">
        <v>321</v>
      </c>
      <c r="B114" s="76" t="s">
        <v>323</v>
      </c>
      <c r="C114" s="77"/>
      <c r="D114" s="78">
        <v>1</v>
      </c>
      <c r="E114" s="79"/>
      <c r="F114" s="80"/>
      <c r="G114" s="77"/>
      <c r="H114" s="81"/>
      <c r="I114" s="82"/>
      <c r="J114" s="82"/>
      <c r="K114" s="51"/>
      <c r="L114" s="83">
        <v>114</v>
      </c>
      <c r="M114" s="83"/>
      <c r="N114" s="84">
        <v>1</v>
      </c>
      <c r="O114" s="98" t="str">
        <f>REPLACE(INDEX(GroupVertices[Group], MATCH(Edges[[#This Row],[Vertex 1]],GroupVertices[Vertex],0)),1,1,"")</f>
        <v>6</v>
      </c>
      <c r="P114" s="98" t="str">
        <f>REPLACE(INDEX(GroupVertices[Group], MATCH(Edges[[#This Row],[Vertex 2]],GroupVertices[Vertex],0)),1,1,"")</f>
        <v>6</v>
      </c>
    </row>
    <row r="115" spans="1:16" ht="13.5" customHeight="1" thickTop="1" thickBot="1" x14ac:dyDescent="0.3">
      <c r="A115" s="76" t="s">
        <v>321</v>
      </c>
      <c r="B115" s="76" t="s">
        <v>324</v>
      </c>
      <c r="C115" s="77"/>
      <c r="D115" s="78">
        <v>1</v>
      </c>
      <c r="E115" s="79"/>
      <c r="F115" s="80"/>
      <c r="G115" s="77"/>
      <c r="H115" s="81"/>
      <c r="I115" s="82"/>
      <c r="J115" s="82"/>
      <c r="K115" s="51"/>
      <c r="L115" s="83">
        <v>115</v>
      </c>
      <c r="M115" s="83"/>
      <c r="N115" s="84">
        <v>1</v>
      </c>
      <c r="O115" s="98" t="str">
        <f>REPLACE(INDEX(GroupVertices[Group], MATCH(Edges[[#This Row],[Vertex 1]],GroupVertices[Vertex],0)),1,1,"")</f>
        <v>6</v>
      </c>
      <c r="P115" s="98" t="str">
        <f>REPLACE(INDEX(GroupVertices[Group], MATCH(Edges[[#This Row],[Vertex 2]],GroupVertices[Vertex],0)),1,1,"")</f>
        <v>6</v>
      </c>
    </row>
    <row r="116" spans="1:16" ht="13.5" customHeight="1" thickTop="1" thickBot="1" x14ac:dyDescent="0.3">
      <c r="A116" s="76" t="s">
        <v>321</v>
      </c>
      <c r="B116" s="76" t="s">
        <v>325</v>
      </c>
      <c r="C116" s="77"/>
      <c r="D116" s="78">
        <v>1</v>
      </c>
      <c r="E116" s="79"/>
      <c r="F116" s="80"/>
      <c r="G116" s="77"/>
      <c r="H116" s="81"/>
      <c r="I116" s="82"/>
      <c r="J116" s="82"/>
      <c r="K116" s="51"/>
      <c r="L116" s="83">
        <v>116</v>
      </c>
      <c r="M116" s="83"/>
      <c r="N116" s="84">
        <v>1</v>
      </c>
      <c r="O116" s="98" t="str">
        <f>REPLACE(INDEX(GroupVertices[Group], MATCH(Edges[[#This Row],[Vertex 1]],GroupVertices[Vertex],0)),1,1,"")</f>
        <v>6</v>
      </c>
      <c r="P116" s="98" t="str">
        <f>REPLACE(INDEX(GroupVertices[Group], MATCH(Edges[[#This Row],[Vertex 2]],GroupVertices[Vertex],0)),1,1,"")</f>
        <v>6</v>
      </c>
    </row>
    <row r="117" spans="1:16" ht="13.5" customHeight="1" thickTop="1" thickBot="1" x14ac:dyDescent="0.3">
      <c r="A117" s="76" t="s">
        <v>321</v>
      </c>
      <c r="B117" s="76" t="s">
        <v>326</v>
      </c>
      <c r="C117" s="77"/>
      <c r="D117" s="78">
        <v>1</v>
      </c>
      <c r="E117" s="79"/>
      <c r="F117" s="80"/>
      <c r="G117" s="77"/>
      <c r="H117" s="81"/>
      <c r="I117" s="82"/>
      <c r="J117" s="82"/>
      <c r="K117" s="51"/>
      <c r="L117" s="83">
        <v>117</v>
      </c>
      <c r="M117" s="83"/>
      <c r="N117" s="84">
        <v>1</v>
      </c>
      <c r="O117" s="98" t="str">
        <f>REPLACE(INDEX(GroupVertices[Group], MATCH(Edges[[#This Row],[Vertex 1]],GroupVertices[Vertex],0)),1,1,"")</f>
        <v>6</v>
      </c>
      <c r="P117" s="98" t="str">
        <f>REPLACE(INDEX(GroupVertices[Group], MATCH(Edges[[#This Row],[Vertex 2]],GroupVertices[Vertex],0)),1,1,"")</f>
        <v>6</v>
      </c>
    </row>
    <row r="118" spans="1:16" ht="13.5" customHeight="1" thickTop="1" thickBot="1" x14ac:dyDescent="0.3">
      <c r="A118" s="76" t="s">
        <v>321</v>
      </c>
      <c r="B118" s="76" t="s">
        <v>327</v>
      </c>
      <c r="C118" s="77"/>
      <c r="D118" s="78">
        <v>1</v>
      </c>
      <c r="E118" s="79"/>
      <c r="F118" s="80"/>
      <c r="G118" s="77"/>
      <c r="H118" s="81"/>
      <c r="I118" s="82"/>
      <c r="J118" s="82"/>
      <c r="K118" s="51"/>
      <c r="L118" s="83">
        <v>118</v>
      </c>
      <c r="M118" s="83"/>
      <c r="N118" s="84">
        <v>1</v>
      </c>
      <c r="O118" s="98" t="str">
        <f>REPLACE(INDEX(GroupVertices[Group], MATCH(Edges[[#This Row],[Vertex 1]],GroupVertices[Vertex],0)),1,1,"")</f>
        <v>6</v>
      </c>
      <c r="P118" s="98" t="str">
        <f>REPLACE(INDEX(GroupVertices[Group], MATCH(Edges[[#This Row],[Vertex 2]],GroupVertices[Vertex],0)),1,1,"")</f>
        <v>6</v>
      </c>
    </row>
    <row r="119" spans="1:16" ht="13.5" customHeight="1" thickTop="1" thickBot="1" x14ac:dyDescent="0.3">
      <c r="A119" s="76" t="s">
        <v>321</v>
      </c>
      <c r="B119" s="76" t="s">
        <v>328</v>
      </c>
      <c r="C119" s="77"/>
      <c r="D119" s="78">
        <v>1</v>
      </c>
      <c r="E119" s="79"/>
      <c r="F119" s="80"/>
      <c r="G119" s="77"/>
      <c r="H119" s="81"/>
      <c r="I119" s="82"/>
      <c r="J119" s="82"/>
      <c r="K119" s="51"/>
      <c r="L119" s="83">
        <v>119</v>
      </c>
      <c r="M119" s="83"/>
      <c r="N119" s="84">
        <v>1</v>
      </c>
      <c r="O119" s="98" t="str">
        <f>REPLACE(INDEX(GroupVertices[Group], MATCH(Edges[[#This Row],[Vertex 1]],GroupVertices[Vertex],0)),1,1,"")</f>
        <v>6</v>
      </c>
      <c r="P119" s="98" t="str">
        <f>REPLACE(INDEX(GroupVertices[Group], MATCH(Edges[[#This Row],[Vertex 2]],GroupVertices[Vertex],0)),1,1,"")</f>
        <v>6</v>
      </c>
    </row>
    <row r="120" spans="1:16" ht="13.5" customHeight="1" thickTop="1" thickBot="1" x14ac:dyDescent="0.3">
      <c r="A120" s="76" t="s">
        <v>299</v>
      </c>
      <c r="B120" s="76" t="s">
        <v>300</v>
      </c>
      <c r="C120" s="77"/>
      <c r="D120" s="78">
        <v>1</v>
      </c>
      <c r="E120" s="79"/>
      <c r="F120" s="80"/>
      <c r="G120" s="77"/>
      <c r="H120" s="81"/>
      <c r="I120" s="82"/>
      <c r="J120" s="82"/>
      <c r="K120" s="51"/>
      <c r="L120" s="83">
        <v>120</v>
      </c>
      <c r="M120" s="83"/>
      <c r="N120" s="84">
        <v>1</v>
      </c>
      <c r="O120" s="98" t="str">
        <f>REPLACE(INDEX(GroupVertices[Group], MATCH(Edges[[#This Row],[Vertex 1]],GroupVertices[Vertex],0)),1,1,"")</f>
        <v>43</v>
      </c>
      <c r="P120" s="98" t="str">
        <f>REPLACE(INDEX(GroupVertices[Group], MATCH(Edges[[#This Row],[Vertex 2]],GroupVertices[Vertex],0)),1,1,"")</f>
        <v>43</v>
      </c>
    </row>
    <row r="121" spans="1:16" ht="13.5" customHeight="1" thickTop="1" thickBot="1" x14ac:dyDescent="0.3">
      <c r="A121" s="76" t="s">
        <v>299</v>
      </c>
      <c r="B121" s="76" t="s">
        <v>301</v>
      </c>
      <c r="C121" s="77"/>
      <c r="D121" s="78">
        <v>1</v>
      </c>
      <c r="E121" s="79"/>
      <c r="F121" s="80"/>
      <c r="G121" s="77"/>
      <c r="H121" s="81"/>
      <c r="I121" s="82"/>
      <c r="J121" s="82"/>
      <c r="K121" s="51"/>
      <c r="L121" s="83">
        <v>121</v>
      </c>
      <c r="M121" s="83"/>
      <c r="N121" s="84">
        <v>1</v>
      </c>
      <c r="O121" s="98" t="str">
        <f>REPLACE(INDEX(GroupVertices[Group], MATCH(Edges[[#This Row],[Vertex 1]],GroupVertices[Vertex],0)),1,1,"")</f>
        <v>43</v>
      </c>
      <c r="P121" s="98" t="str">
        <f>REPLACE(INDEX(GroupVertices[Group], MATCH(Edges[[#This Row],[Vertex 2]],GroupVertices[Vertex],0)),1,1,"")</f>
        <v>43</v>
      </c>
    </row>
    <row r="122" spans="1:16" ht="13.5" customHeight="1" thickTop="1" thickBot="1" x14ac:dyDescent="0.3">
      <c r="A122" s="76" t="s">
        <v>299</v>
      </c>
      <c r="B122" s="76" t="s">
        <v>302</v>
      </c>
      <c r="C122" s="77"/>
      <c r="D122" s="78">
        <v>1</v>
      </c>
      <c r="E122" s="79"/>
      <c r="F122" s="80"/>
      <c r="G122" s="77"/>
      <c r="H122" s="81"/>
      <c r="I122" s="82"/>
      <c r="J122" s="82"/>
      <c r="K122" s="51"/>
      <c r="L122" s="83">
        <v>122</v>
      </c>
      <c r="M122" s="83"/>
      <c r="N122" s="84">
        <v>1</v>
      </c>
      <c r="O122" s="98" t="str">
        <f>REPLACE(INDEX(GroupVertices[Group], MATCH(Edges[[#This Row],[Vertex 1]],GroupVertices[Vertex],0)),1,1,"")</f>
        <v>43</v>
      </c>
      <c r="P122" s="98" t="str">
        <f>REPLACE(INDEX(GroupVertices[Group], MATCH(Edges[[#This Row],[Vertex 2]],GroupVertices[Vertex],0)),1,1,"")</f>
        <v>43</v>
      </c>
    </row>
    <row r="123" spans="1:16" ht="13.5" customHeight="1" thickTop="1" thickBot="1" x14ac:dyDescent="0.3">
      <c r="A123" s="76"/>
      <c r="B123" s="76"/>
      <c r="C123" s="77"/>
      <c r="D123" s="78"/>
      <c r="E123" s="79"/>
      <c r="F123" s="80"/>
      <c r="G123" s="77"/>
      <c r="H123" s="81"/>
      <c r="I123" s="82"/>
      <c r="J123" s="82"/>
      <c r="K123" s="51"/>
      <c r="L123" s="83">
        <v>123</v>
      </c>
      <c r="M123" s="83"/>
      <c r="N123" s="84"/>
      <c r="O123" s="98" t="e">
        <f>REPLACE(INDEX(GroupVertices[Group], MATCH(Edges[[#This Row],[Vertex 1]],GroupVertices[Vertex],0)),1,1,"")</f>
        <v>#N/A</v>
      </c>
      <c r="P123" s="98" t="e">
        <f>REPLACE(INDEX(GroupVertices[Group], MATCH(Edges[[#This Row],[Vertex 2]],GroupVertices[Vertex],0)),1,1,"")</f>
        <v>#N/A</v>
      </c>
    </row>
    <row r="124" spans="1:16" ht="13.5" customHeight="1" thickTop="1" thickBot="1" x14ac:dyDescent="0.3">
      <c r="A124" s="76" t="s">
        <v>330</v>
      </c>
      <c r="B124" s="76" t="s">
        <v>331</v>
      </c>
      <c r="C124" s="77"/>
      <c r="D124" s="78">
        <v>1</v>
      </c>
      <c r="E124" s="79"/>
      <c r="F124" s="80"/>
      <c r="G124" s="77"/>
      <c r="H124" s="81"/>
      <c r="I124" s="82"/>
      <c r="J124" s="82"/>
      <c r="K124" s="51"/>
      <c r="L124" s="83">
        <v>124</v>
      </c>
      <c r="M124" s="83"/>
      <c r="N124" s="84">
        <v>1</v>
      </c>
      <c r="O124" s="98" t="str">
        <f>REPLACE(INDEX(GroupVertices[Group], MATCH(Edges[[#This Row],[Vertex 1]],GroupVertices[Vertex],0)),1,1,"")</f>
        <v>108</v>
      </c>
      <c r="P124" s="98" t="str">
        <f>REPLACE(INDEX(GroupVertices[Group], MATCH(Edges[[#This Row],[Vertex 2]],GroupVertices[Vertex],0)),1,1,"")</f>
        <v>108</v>
      </c>
    </row>
    <row r="125" spans="1:16" ht="13.5" customHeight="1" thickTop="1" thickBot="1" x14ac:dyDescent="0.3">
      <c r="A125" s="76" t="s">
        <v>330</v>
      </c>
      <c r="B125" s="76" t="s">
        <v>332</v>
      </c>
      <c r="C125" s="77"/>
      <c r="D125" s="78">
        <v>1</v>
      </c>
      <c r="E125" s="79"/>
      <c r="F125" s="80"/>
      <c r="G125" s="77"/>
      <c r="H125" s="81"/>
      <c r="I125" s="82"/>
      <c r="J125" s="82"/>
      <c r="K125" s="51"/>
      <c r="L125" s="83">
        <v>125</v>
      </c>
      <c r="M125" s="83"/>
      <c r="N125" s="84">
        <v>1</v>
      </c>
      <c r="O125" s="98" t="str">
        <f>REPLACE(INDEX(GroupVertices[Group], MATCH(Edges[[#This Row],[Vertex 1]],GroupVertices[Vertex],0)),1,1,"")</f>
        <v>108</v>
      </c>
      <c r="P125" s="98" t="str">
        <f>REPLACE(INDEX(GroupVertices[Group], MATCH(Edges[[#This Row],[Vertex 2]],GroupVertices[Vertex],0)),1,1,"")</f>
        <v>108</v>
      </c>
    </row>
    <row r="126" spans="1:16" ht="13.5" customHeight="1" thickTop="1" thickBot="1" x14ac:dyDescent="0.3">
      <c r="A126" s="76" t="s">
        <v>333</v>
      </c>
      <c r="B126" s="76" t="s">
        <v>334</v>
      </c>
      <c r="C126" s="77"/>
      <c r="D126" s="78">
        <v>1</v>
      </c>
      <c r="E126" s="79"/>
      <c r="F126" s="80"/>
      <c r="G126" s="77"/>
      <c r="H126" s="81"/>
      <c r="I126" s="82"/>
      <c r="J126" s="82"/>
      <c r="K126" s="51"/>
      <c r="L126" s="83">
        <v>126</v>
      </c>
      <c r="M126" s="83"/>
      <c r="N126" s="84">
        <v>1</v>
      </c>
      <c r="O126" s="98" t="str">
        <f>REPLACE(INDEX(GroupVertices[Group], MATCH(Edges[[#This Row],[Vertex 1]],GroupVertices[Vertex],0)),1,1,"")</f>
        <v>66</v>
      </c>
      <c r="P126" s="98" t="str">
        <f>REPLACE(INDEX(GroupVertices[Group], MATCH(Edges[[#This Row],[Vertex 2]],GroupVertices[Vertex],0)),1,1,"")</f>
        <v>66</v>
      </c>
    </row>
    <row r="127" spans="1:16" ht="13.5" customHeight="1" thickTop="1" thickBot="1" x14ac:dyDescent="0.3">
      <c r="A127" s="76" t="s">
        <v>333</v>
      </c>
      <c r="B127" s="76" t="s">
        <v>335</v>
      </c>
      <c r="C127" s="77"/>
      <c r="D127" s="78">
        <v>1</v>
      </c>
      <c r="E127" s="79"/>
      <c r="F127" s="80"/>
      <c r="G127" s="77"/>
      <c r="H127" s="81"/>
      <c r="I127" s="82"/>
      <c r="J127" s="82"/>
      <c r="K127" s="51"/>
      <c r="L127" s="83">
        <v>127</v>
      </c>
      <c r="M127" s="83"/>
      <c r="N127" s="84">
        <v>1</v>
      </c>
      <c r="O127" s="98" t="str">
        <f>REPLACE(INDEX(GroupVertices[Group], MATCH(Edges[[#This Row],[Vertex 1]],GroupVertices[Vertex],0)),1,1,"")</f>
        <v>66</v>
      </c>
      <c r="P127" s="98" t="str">
        <f>REPLACE(INDEX(GroupVertices[Group], MATCH(Edges[[#This Row],[Vertex 2]],GroupVertices[Vertex],0)),1,1,"")</f>
        <v>66</v>
      </c>
    </row>
    <row r="128" spans="1:16" ht="13.5" customHeight="1" thickTop="1" thickBot="1" x14ac:dyDescent="0.3">
      <c r="A128" s="76" t="s">
        <v>333</v>
      </c>
      <c r="B128" s="76" t="s">
        <v>336</v>
      </c>
      <c r="C128" s="77"/>
      <c r="D128" s="78">
        <v>1</v>
      </c>
      <c r="E128" s="79"/>
      <c r="F128" s="80"/>
      <c r="G128" s="77"/>
      <c r="H128" s="81"/>
      <c r="I128" s="82"/>
      <c r="J128" s="82"/>
      <c r="K128" s="51"/>
      <c r="L128" s="83">
        <v>128</v>
      </c>
      <c r="M128" s="83"/>
      <c r="N128" s="84">
        <v>1</v>
      </c>
      <c r="O128" s="98" t="str">
        <f>REPLACE(INDEX(GroupVertices[Group], MATCH(Edges[[#This Row],[Vertex 1]],GroupVertices[Vertex],0)),1,1,"")</f>
        <v>66</v>
      </c>
      <c r="P128" s="98" t="str">
        <f>REPLACE(INDEX(GroupVertices[Group], MATCH(Edges[[#This Row],[Vertex 2]],GroupVertices[Vertex],0)),1,1,"")</f>
        <v>66</v>
      </c>
    </row>
    <row r="129" spans="1:16" ht="13.5" customHeight="1" thickTop="1" thickBot="1" x14ac:dyDescent="0.3">
      <c r="A129" s="76" t="s">
        <v>337</v>
      </c>
      <c r="B129" s="76" t="s">
        <v>338</v>
      </c>
      <c r="C129" s="77"/>
      <c r="D129" s="78">
        <v>1</v>
      </c>
      <c r="E129" s="79"/>
      <c r="F129" s="80"/>
      <c r="G129" s="77"/>
      <c r="H129" s="81"/>
      <c r="I129" s="82"/>
      <c r="J129" s="82"/>
      <c r="K129" s="51"/>
      <c r="L129" s="83">
        <v>129</v>
      </c>
      <c r="M129" s="83"/>
      <c r="N129" s="84">
        <v>1</v>
      </c>
      <c r="O129" s="98" t="str">
        <f>REPLACE(INDEX(GroupVertices[Group], MATCH(Edges[[#This Row],[Vertex 1]],GroupVertices[Vertex],0)),1,1,"")</f>
        <v>5</v>
      </c>
      <c r="P129" s="98" t="str">
        <f>REPLACE(INDEX(GroupVertices[Group], MATCH(Edges[[#This Row],[Vertex 2]],GroupVertices[Vertex],0)),1,1,"")</f>
        <v>5</v>
      </c>
    </row>
    <row r="130" spans="1:16" ht="13.5" customHeight="1" thickTop="1" thickBot="1" x14ac:dyDescent="0.3">
      <c r="A130" s="76" t="s">
        <v>337</v>
      </c>
      <c r="B130" s="76" t="s">
        <v>339</v>
      </c>
      <c r="C130" s="77"/>
      <c r="D130" s="78">
        <v>3.25</v>
      </c>
      <c r="E130" s="79"/>
      <c r="F130" s="80"/>
      <c r="G130" s="77"/>
      <c r="H130" s="81"/>
      <c r="I130" s="82"/>
      <c r="J130" s="82"/>
      <c r="K130" s="51"/>
      <c r="L130" s="83">
        <v>130</v>
      </c>
      <c r="M130" s="83"/>
      <c r="N130" s="84">
        <v>2</v>
      </c>
      <c r="O130" s="98" t="str">
        <f>REPLACE(INDEX(GroupVertices[Group], MATCH(Edges[[#This Row],[Vertex 1]],GroupVertices[Vertex],0)),1,1,"")</f>
        <v>5</v>
      </c>
      <c r="P130" s="98" t="str">
        <f>REPLACE(INDEX(GroupVertices[Group], MATCH(Edges[[#This Row],[Vertex 2]],GroupVertices[Vertex],0)),1,1,"")</f>
        <v>5</v>
      </c>
    </row>
    <row r="131" spans="1:16" ht="13.5" customHeight="1" thickTop="1" thickBot="1" x14ac:dyDescent="0.3">
      <c r="A131" s="76" t="s">
        <v>340</v>
      </c>
      <c r="B131" s="76" t="s">
        <v>341</v>
      </c>
      <c r="C131" s="77"/>
      <c r="D131" s="78">
        <v>1</v>
      </c>
      <c r="E131" s="79"/>
      <c r="F131" s="80"/>
      <c r="G131" s="77"/>
      <c r="H131" s="81"/>
      <c r="I131" s="82"/>
      <c r="J131" s="82"/>
      <c r="K131" s="51"/>
      <c r="L131" s="83">
        <v>131</v>
      </c>
      <c r="M131" s="83"/>
      <c r="N131" s="84">
        <v>1</v>
      </c>
      <c r="O131" s="98" t="str">
        <f>REPLACE(INDEX(GroupVertices[Group], MATCH(Edges[[#This Row],[Vertex 1]],GroupVertices[Vertex],0)),1,1,"")</f>
        <v>17</v>
      </c>
      <c r="P131" s="98" t="str">
        <f>REPLACE(INDEX(GroupVertices[Group], MATCH(Edges[[#This Row],[Vertex 2]],GroupVertices[Vertex],0)),1,1,"")</f>
        <v>17</v>
      </c>
    </row>
    <row r="132" spans="1:16" ht="13.5" customHeight="1" thickTop="1" thickBot="1" x14ac:dyDescent="0.3">
      <c r="A132" s="76" t="s">
        <v>340</v>
      </c>
      <c r="B132" s="76" t="s">
        <v>342</v>
      </c>
      <c r="C132" s="77"/>
      <c r="D132" s="78">
        <v>1</v>
      </c>
      <c r="E132" s="79"/>
      <c r="F132" s="80"/>
      <c r="G132" s="77"/>
      <c r="H132" s="81"/>
      <c r="I132" s="82"/>
      <c r="J132" s="82"/>
      <c r="K132" s="51"/>
      <c r="L132" s="83">
        <v>132</v>
      </c>
      <c r="M132" s="83"/>
      <c r="N132" s="84">
        <v>1</v>
      </c>
      <c r="O132" s="98" t="str">
        <f>REPLACE(INDEX(GroupVertices[Group], MATCH(Edges[[#This Row],[Vertex 1]],GroupVertices[Vertex],0)),1,1,"")</f>
        <v>17</v>
      </c>
      <c r="P132" s="98" t="str">
        <f>REPLACE(INDEX(GroupVertices[Group], MATCH(Edges[[#This Row],[Vertex 2]],GroupVertices[Vertex],0)),1,1,"")</f>
        <v>17</v>
      </c>
    </row>
    <row r="133" spans="1:16" ht="13.5" customHeight="1" thickTop="1" thickBot="1" x14ac:dyDescent="0.3">
      <c r="A133" s="76" t="s">
        <v>340</v>
      </c>
      <c r="B133" s="76" t="s">
        <v>343</v>
      </c>
      <c r="C133" s="77"/>
      <c r="D133" s="78">
        <v>1</v>
      </c>
      <c r="E133" s="79"/>
      <c r="F133" s="80"/>
      <c r="G133" s="77"/>
      <c r="H133" s="81"/>
      <c r="I133" s="82"/>
      <c r="J133" s="82"/>
      <c r="K133" s="51"/>
      <c r="L133" s="83">
        <v>133</v>
      </c>
      <c r="M133" s="83"/>
      <c r="N133" s="84">
        <v>1</v>
      </c>
      <c r="O133" s="98" t="str">
        <f>REPLACE(INDEX(GroupVertices[Group], MATCH(Edges[[#This Row],[Vertex 1]],GroupVertices[Vertex],0)),1,1,"")</f>
        <v>17</v>
      </c>
      <c r="P133" s="98" t="str">
        <f>REPLACE(INDEX(GroupVertices[Group], MATCH(Edges[[#This Row],[Vertex 2]],GroupVertices[Vertex],0)),1,1,"")</f>
        <v>17</v>
      </c>
    </row>
    <row r="134" spans="1:16" ht="13.5" customHeight="1" thickTop="1" thickBot="1" x14ac:dyDescent="0.3">
      <c r="A134" s="76" t="s">
        <v>340</v>
      </c>
      <c r="B134" s="76" t="s">
        <v>344</v>
      </c>
      <c r="C134" s="77"/>
      <c r="D134" s="78">
        <v>1</v>
      </c>
      <c r="E134" s="79"/>
      <c r="F134" s="80"/>
      <c r="G134" s="77"/>
      <c r="H134" s="81"/>
      <c r="I134" s="82"/>
      <c r="J134" s="82"/>
      <c r="K134" s="51"/>
      <c r="L134" s="83">
        <v>134</v>
      </c>
      <c r="M134" s="83"/>
      <c r="N134" s="84">
        <v>1</v>
      </c>
      <c r="O134" s="98" t="str">
        <f>REPLACE(INDEX(GroupVertices[Group], MATCH(Edges[[#This Row],[Vertex 1]],GroupVertices[Vertex],0)),1,1,"")</f>
        <v>17</v>
      </c>
      <c r="P134" s="98" t="str">
        <f>REPLACE(INDEX(GroupVertices[Group], MATCH(Edges[[#This Row],[Vertex 2]],GroupVertices[Vertex],0)),1,1,"")</f>
        <v>17</v>
      </c>
    </row>
    <row r="135" spans="1:16" ht="13.5" customHeight="1" thickTop="1" thickBot="1" x14ac:dyDescent="0.3">
      <c r="A135" s="76" t="s">
        <v>340</v>
      </c>
      <c r="B135" s="76" t="s">
        <v>345</v>
      </c>
      <c r="C135" s="77"/>
      <c r="D135" s="78">
        <v>1</v>
      </c>
      <c r="E135" s="79"/>
      <c r="F135" s="80"/>
      <c r="G135" s="77"/>
      <c r="H135" s="81"/>
      <c r="I135" s="82"/>
      <c r="J135" s="82"/>
      <c r="K135" s="51"/>
      <c r="L135" s="83">
        <v>135</v>
      </c>
      <c r="M135" s="83"/>
      <c r="N135" s="84">
        <v>1</v>
      </c>
      <c r="O135" s="98" t="str">
        <f>REPLACE(INDEX(GroupVertices[Group], MATCH(Edges[[#This Row],[Vertex 1]],GroupVertices[Vertex],0)),1,1,"")</f>
        <v>17</v>
      </c>
      <c r="P135" s="98" t="str">
        <f>REPLACE(INDEX(GroupVertices[Group], MATCH(Edges[[#This Row],[Vertex 2]],GroupVertices[Vertex],0)),1,1,"")</f>
        <v>17</v>
      </c>
    </row>
    <row r="136" spans="1:16" ht="13.5" customHeight="1" thickTop="1" thickBot="1" x14ac:dyDescent="0.3">
      <c r="A136" s="76" t="s">
        <v>346</v>
      </c>
      <c r="B136" s="76" t="s">
        <v>347</v>
      </c>
      <c r="C136" s="77"/>
      <c r="D136" s="78">
        <v>1</v>
      </c>
      <c r="E136" s="79"/>
      <c r="F136" s="80"/>
      <c r="G136" s="77"/>
      <c r="H136" s="81"/>
      <c r="I136" s="82"/>
      <c r="J136" s="82"/>
      <c r="K136" s="51"/>
      <c r="L136" s="83">
        <v>136</v>
      </c>
      <c r="M136" s="83"/>
      <c r="N136" s="84">
        <v>1</v>
      </c>
      <c r="O136" s="98" t="str">
        <f>REPLACE(INDEX(GroupVertices[Group], MATCH(Edges[[#This Row],[Vertex 1]],GroupVertices[Vertex],0)),1,1,"")</f>
        <v>107</v>
      </c>
      <c r="P136" s="98" t="str">
        <f>REPLACE(INDEX(GroupVertices[Group], MATCH(Edges[[#This Row],[Vertex 2]],GroupVertices[Vertex],0)),1,1,"")</f>
        <v>107</v>
      </c>
    </row>
    <row r="137" spans="1:16" ht="13.5" customHeight="1" thickTop="1" thickBot="1" x14ac:dyDescent="0.3">
      <c r="A137" s="76" t="s">
        <v>346</v>
      </c>
      <c r="B137" s="76" t="s">
        <v>348</v>
      </c>
      <c r="C137" s="77"/>
      <c r="D137" s="78">
        <v>1</v>
      </c>
      <c r="E137" s="79"/>
      <c r="F137" s="80"/>
      <c r="G137" s="77"/>
      <c r="H137" s="81"/>
      <c r="I137" s="82"/>
      <c r="J137" s="82"/>
      <c r="K137" s="51"/>
      <c r="L137" s="83">
        <v>137</v>
      </c>
      <c r="M137" s="83"/>
      <c r="N137" s="84">
        <v>1</v>
      </c>
      <c r="O137" s="98" t="str">
        <f>REPLACE(INDEX(GroupVertices[Group], MATCH(Edges[[#This Row],[Vertex 1]],GroupVertices[Vertex],0)),1,1,"")</f>
        <v>107</v>
      </c>
      <c r="P137" s="98" t="str">
        <f>REPLACE(INDEX(GroupVertices[Group], MATCH(Edges[[#This Row],[Vertex 2]],GroupVertices[Vertex],0)),1,1,"")</f>
        <v>107</v>
      </c>
    </row>
    <row r="138" spans="1:16" ht="13.5" customHeight="1" thickTop="1" thickBot="1" x14ac:dyDescent="0.3">
      <c r="A138" s="76" t="s">
        <v>280</v>
      </c>
      <c r="B138" s="76" t="s">
        <v>281</v>
      </c>
      <c r="C138" s="77"/>
      <c r="D138" s="78">
        <v>1</v>
      </c>
      <c r="E138" s="79"/>
      <c r="F138" s="80"/>
      <c r="G138" s="77"/>
      <c r="H138" s="81"/>
      <c r="I138" s="82"/>
      <c r="J138" s="82"/>
      <c r="K138" s="51"/>
      <c r="L138" s="83">
        <v>138</v>
      </c>
      <c r="M138" s="83"/>
      <c r="N138" s="84">
        <v>1</v>
      </c>
      <c r="O138" s="98" t="str">
        <f>REPLACE(INDEX(GroupVertices[Group], MATCH(Edges[[#This Row],[Vertex 1]],GroupVertices[Vertex],0)),1,1,"")</f>
        <v>13</v>
      </c>
      <c r="P138" s="98" t="str">
        <f>REPLACE(INDEX(GroupVertices[Group], MATCH(Edges[[#This Row],[Vertex 2]],GroupVertices[Vertex],0)),1,1,"")</f>
        <v>13</v>
      </c>
    </row>
    <row r="139" spans="1:16" ht="13.5" customHeight="1" thickTop="1" thickBot="1" x14ac:dyDescent="0.3">
      <c r="A139" s="76" t="s">
        <v>280</v>
      </c>
      <c r="B139" s="76" t="s">
        <v>282</v>
      </c>
      <c r="C139" s="77"/>
      <c r="D139" s="78">
        <v>1</v>
      </c>
      <c r="E139" s="79"/>
      <c r="F139" s="80"/>
      <c r="G139" s="77"/>
      <c r="H139" s="81"/>
      <c r="I139" s="82"/>
      <c r="J139" s="82"/>
      <c r="K139" s="51"/>
      <c r="L139" s="83">
        <v>139</v>
      </c>
      <c r="M139" s="83"/>
      <c r="N139" s="84">
        <v>1</v>
      </c>
      <c r="O139" s="98" t="str">
        <f>REPLACE(INDEX(GroupVertices[Group], MATCH(Edges[[#This Row],[Vertex 1]],GroupVertices[Vertex],0)),1,1,"")</f>
        <v>13</v>
      </c>
      <c r="P139" s="98" t="str">
        <f>REPLACE(INDEX(GroupVertices[Group], MATCH(Edges[[#This Row],[Vertex 2]],GroupVertices[Vertex],0)),1,1,"")</f>
        <v>13</v>
      </c>
    </row>
    <row r="140" spans="1:16" ht="13.5" customHeight="1" thickTop="1" thickBot="1" x14ac:dyDescent="0.3">
      <c r="A140" s="76" t="s">
        <v>280</v>
      </c>
      <c r="B140" s="76" t="s">
        <v>283</v>
      </c>
      <c r="C140" s="77"/>
      <c r="D140" s="78">
        <v>1</v>
      </c>
      <c r="E140" s="79"/>
      <c r="F140" s="80"/>
      <c r="G140" s="77"/>
      <c r="H140" s="81"/>
      <c r="I140" s="82"/>
      <c r="J140" s="82"/>
      <c r="K140" s="51"/>
      <c r="L140" s="83">
        <v>140</v>
      </c>
      <c r="M140" s="83"/>
      <c r="N140" s="84">
        <v>1</v>
      </c>
      <c r="O140" s="98" t="str">
        <f>REPLACE(INDEX(GroupVertices[Group], MATCH(Edges[[#This Row],[Vertex 1]],GroupVertices[Vertex],0)),1,1,"")</f>
        <v>13</v>
      </c>
      <c r="P140" s="98" t="str">
        <f>REPLACE(INDEX(GroupVertices[Group], MATCH(Edges[[#This Row],[Vertex 2]],GroupVertices[Vertex],0)),1,1,"")</f>
        <v>13</v>
      </c>
    </row>
    <row r="141" spans="1:16" ht="13.5" customHeight="1" thickTop="1" thickBot="1" x14ac:dyDescent="0.3">
      <c r="A141" s="76" t="s">
        <v>280</v>
      </c>
      <c r="B141" s="76" t="s">
        <v>284</v>
      </c>
      <c r="C141" s="77"/>
      <c r="D141" s="78">
        <v>1</v>
      </c>
      <c r="E141" s="79"/>
      <c r="F141" s="80"/>
      <c r="G141" s="77"/>
      <c r="H141" s="81"/>
      <c r="I141" s="82"/>
      <c r="J141" s="82"/>
      <c r="K141" s="51"/>
      <c r="L141" s="83">
        <v>141</v>
      </c>
      <c r="M141" s="83"/>
      <c r="N141" s="84">
        <v>1</v>
      </c>
      <c r="O141" s="98" t="str">
        <f>REPLACE(INDEX(GroupVertices[Group], MATCH(Edges[[#This Row],[Vertex 1]],GroupVertices[Vertex],0)),1,1,"")</f>
        <v>13</v>
      </c>
      <c r="P141" s="98" t="str">
        <f>REPLACE(INDEX(GroupVertices[Group], MATCH(Edges[[#This Row],[Vertex 2]],GroupVertices[Vertex],0)),1,1,"")</f>
        <v>13</v>
      </c>
    </row>
    <row r="142" spans="1:16" ht="13.5" customHeight="1" thickTop="1" thickBot="1" x14ac:dyDescent="0.3">
      <c r="A142" s="76" t="s">
        <v>280</v>
      </c>
      <c r="B142" s="76" t="s">
        <v>285</v>
      </c>
      <c r="C142" s="77"/>
      <c r="D142" s="78">
        <v>1</v>
      </c>
      <c r="E142" s="79"/>
      <c r="F142" s="80"/>
      <c r="G142" s="77"/>
      <c r="H142" s="81"/>
      <c r="I142" s="82"/>
      <c r="J142" s="82"/>
      <c r="K142" s="51"/>
      <c r="L142" s="83">
        <v>142</v>
      </c>
      <c r="M142" s="83"/>
      <c r="N142" s="84">
        <v>1</v>
      </c>
      <c r="O142" s="98" t="str">
        <f>REPLACE(INDEX(GroupVertices[Group], MATCH(Edges[[#This Row],[Vertex 1]],GroupVertices[Vertex],0)),1,1,"")</f>
        <v>13</v>
      </c>
      <c r="P142" s="98" t="str">
        <f>REPLACE(INDEX(GroupVertices[Group], MATCH(Edges[[#This Row],[Vertex 2]],GroupVertices[Vertex],0)),1,1,"")</f>
        <v>13</v>
      </c>
    </row>
    <row r="143" spans="1:16" ht="13.5" customHeight="1" thickTop="1" thickBot="1" x14ac:dyDescent="0.3">
      <c r="A143" s="76" t="s">
        <v>349</v>
      </c>
      <c r="B143" s="76" t="s">
        <v>350</v>
      </c>
      <c r="C143" s="77"/>
      <c r="D143" s="78">
        <v>1</v>
      </c>
      <c r="E143" s="79"/>
      <c r="F143" s="80"/>
      <c r="G143" s="77"/>
      <c r="H143" s="81"/>
      <c r="I143" s="82"/>
      <c r="J143" s="82"/>
      <c r="K143" s="51"/>
      <c r="L143" s="83">
        <v>143</v>
      </c>
      <c r="M143" s="83"/>
      <c r="N143" s="84">
        <v>1</v>
      </c>
      <c r="O143" s="98" t="str">
        <f>REPLACE(INDEX(GroupVertices[Group], MATCH(Edges[[#This Row],[Vertex 1]],GroupVertices[Vertex],0)),1,1,"")</f>
        <v>58</v>
      </c>
      <c r="P143" s="98" t="str">
        <f>REPLACE(INDEX(GroupVertices[Group], MATCH(Edges[[#This Row],[Vertex 2]],GroupVertices[Vertex],0)),1,1,"")</f>
        <v>58</v>
      </c>
    </row>
    <row r="144" spans="1:16" ht="13.5" customHeight="1" thickTop="1" thickBot="1" x14ac:dyDescent="0.3">
      <c r="A144" s="76" t="s">
        <v>349</v>
      </c>
      <c r="B144" s="76" t="s">
        <v>351</v>
      </c>
      <c r="C144" s="77"/>
      <c r="D144" s="78">
        <v>1</v>
      </c>
      <c r="E144" s="79"/>
      <c r="F144" s="80"/>
      <c r="G144" s="77"/>
      <c r="H144" s="81"/>
      <c r="I144" s="82"/>
      <c r="J144" s="82"/>
      <c r="K144" s="51"/>
      <c r="L144" s="83">
        <v>144</v>
      </c>
      <c r="M144" s="83"/>
      <c r="N144" s="84">
        <v>1</v>
      </c>
      <c r="O144" s="98" t="str">
        <f>REPLACE(INDEX(GroupVertices[Group], MATCH(Edges[[#This Row],[Vertex 1]],GroupVertices[Vertex],0)),1,1,"")</f>
        <v>58</v>
      </c>
      <c r="P144" s="98" t="str">
        <f>REPLACE(INDEX(GroupVertices[Group], MATCH(Edges[[#This Row],[Vertex 2]],GroupVertices[Vertex],0)),1,1,"")</f>
        <v>58</v>
      </c>
    </row>
    <row r="145" spans="1:16" ht="13.5" customHeight="1" thickTop="1" thickBot="1" x14ac:dyDescent="0.3">
      <c r="A145" s="76" t="s">
        <v>349</v>
      </c>
      <c r="B145" s="76" t="s">
        <v>352</v>
      </c>
      <c r="C145" s="77"/>
      <c r="D145" s="78">
        <v>3.25</v>
      </c>
      <c r="E145" s="79"/>
      <c r="F145" s="80"/>
      <c r="G145" s="77"/>
      <c r="H145" s="81"/>
      <c r="I145" s="82"/>
      <c r="J145" s="82"/>
      <c r="K145" s="51"/>
      <c r="L145" s="83">
        <v>145</v>
      </c>
      <c r="M145" s="83"/>
      <c r="N145" s="84">
        <v>2</v>
      </c>
      <c r="O145" s="98" t="str">
        <f>REPLACE(INDEX(GroupVertices[Group], MATCH(Edges[[#This Row],[Vertex 1]],GroupVertices[Vertex],0)),1,1,"")</f>
        <v>58</v>
      </c>
      <c r="P145" s="98" t="str">
        <f>REPLACE(INDEX(GroupVertices[Group], MATCH(Edges[[#This Row],[Vertex 2]],GroupVertices[Vertex],0)),1,1,"")</f>
        <v>58</v>
      </c>
    </row>
    <row r="146" spans="1:16" ht="13.5" customHeight="1" thickTop="1" thickBot="1" x14ac:dyDescent="0.3">
      <c r="A146" s="76" t="s">
        <v>353</v>
      </c>
      <c r="B146" s="76" t="s">
        <v>354</v>
      </c>
      <c r="C146" s="77"/>
      <c r="D146" s="78">
        <v>1</v>
      </c>
      <c r="E146" s="79"/>
      <c r="F146" s="80"/>
      <c r="G146" s="77"/>
      <c r="H146" s="81"/>
      <c r="I146" s="82"/>
      <c r="J146" s="82"/>
      <c r="K146" s="51"/>
      <c r="L146" s="83">
        <v>146</v>
      </c>
      <c r="M146" s="83"/>
      <c r="N146" s="84">
        <v>1</v>
      </c>
      <c r="O146" s="98" t="str">
        <f>REPLACE(INDEX(GroupVertices[Group], MATCH(Edges[[#This Row],[Vertex 1]],GroupVertices[Vertex],0)),1,1,"")</f>
        <v>176</v>
      </c>
      <c r="P146" s="98" t="str">
        <f>REPLACE(INDEX(GroupVertices[Group], MATCH(Edges[[#This Row],[Vertex 2]],GroupVertices[Vertex],0)),1,1,"")</f>
        <v>176</v>
      </c>
    </row>
    <row r="147" spans="1:16" ht="13.5" customHeight="1" thickTop="1" thickBot="1" x14ac:dyDescent="0.3">
      <c r="A147" s="76" t="s">
        <v>355</v>
      </c>
      <c r="B147" s="76" t="s">
        <v>356</v>
      </c>
      <c r="C147" s="77"/>
      <c r="D147" s="78">
        <v>1</v>
      </c>
      <c r="E147" s="79"/>
      <c r="F147" s="80"/>
      <c r="G147" s="77"/>
      <c r="H147" s="81"/>
      <c r="I147" s="82"/>
      <c r="J147" s="82"/>
      <c r="K147" s="51"/>
      <c r="L147" s="83">
        <v>147</v>
      </c>
      <c r="M147" s="83"/>
      <c r="N147" s="84">
        <v>1</v>
      </c>
      <c r="O147" s="98" t="str">
        <f>REPLACE(INDEX(GroupVertices[Group], MATCH(Edges[[#This Row],[Vertex 1]],GroupVertices[Vertex],0)),1,1,"")</f>
        <v>22</v>
      </c>
      <c r="P147" s="98" t="str">
        <f>REPLACE(INDEX(GroupVertices[Group], MATCH(Edges[[#This Row],[Vertex 2]],GroupVertices[Vertex],0)),1,1,"")</f>
        <v>22</v>
      </c>
    </row>
    <row r="148" spans="1:16" ht="13.5" customHeight="1" thickTop="1" thickBot="1" x14ac:dyDescent="0.3">
      <c r="A148" s="76" t="s">
        <v>355</v>
      </c>
      <c r="B148" s="76" t="s">
        <v>357</v>
      </c>
      <c r="C148" s="77"/>
      <c r="D148" s="78">
        <v>1</v>
      </c>
      <c r="E148" s="79"/>
      <c r="F148" s="80"/>
      <c r="G148" s="77"/>
      <c r="H148" s="81"/>
      <c r="I148" s="82"/>
      <c r="J148" s="82"/>
      <c r="K148" s="51"/>
      <c r="L148" s="83">
        <v>148</v>
      </c>
      <c r="M148" s="83"/>
      <c r="N148" s="84">
        <v>1</v>
      </c>
      <c r="O148" s="98" t="str">
        <f>REPLACE(INDEX(GroupVertices[Group], MATCH(Edges[[#This Row],[Vertex 1]],GroupVertices[Vertex],0)),1,1,"")</f>
        <v>22</v>
      </c>
      <c r="P148" s="98" t="str">
        <f>REPLACE(INDEX(GroupVertices[Group], MATCH(Edges[[#This Row],[Vertex 2]],GroupVertices[Vertex],0)),1,1,"")</f>
        <v>22</v>
      </c>
    </row>
    <row r="149" spans="1:16" ht="13.5" customHeight="1" thickTop="1" thickBot="1" x14ac:dyDescent="0.3">
      <c r="A149" s="76" t="s">
        <v>355</v>
      </c>
      <c r="B149" s="76" t="s">
        <v>358</v>
      </c>
      <c r="C149" s="77"/>
      <c r="D149" s="78">
        <v>1</v>
      </c>
      <c r="E149" s="79"/>
      <c r="F149" s="80"/>
      <c r="G149" s="77"/>
      <c r="H149" s="81"/>
      <c r="I149" s="82"/>
      <c r="J149" s="82"/>
      <c r="K149" s="51"/>
      <c r="L149" s="83">
        <v>149</v>
      </c>
      <c r="M149" s="83"/>
      <c r="N149" s="84">
        <v>1</v>
      </c>
      <c r="O149" s="98" t="str">
        <f>REPLACE(INDEX(GroupVertices[Group], MATCH(Edges[[#This Row],[Vertex 1]],GroupVertices[Vertex],0)),1,1,"")</f>
        <v>22</v>
      </c>
      <c r="P149" s="98" t="str">
        <f>REPLACE(INDEX(GroupVertices[Group], MATCH(Edges[[#This Row],[Vertex 2]],GroupVertices[Vertex],0)),1,1,"")</f>
        <v>22</v>
      </c>
    </row>
    <row r="150" spans="1:16" ht="13.5" customHeight="1" thickTop="1" thickBot="1" x14ac:dyDescent="0.3">
      <c r="A150" s="76" t="s">
        <v>355</v>
      </c>
      <c r="B150" s="76" t="s">
        <v>359</v>
      </c>
      <c r="C150" s="77"/>
      <c r="D150" s="78">
        <v>3.25</v>
      </c>
      <c r="E150" s="79"/>
      <c r="F150" s="80"/>
      <c r="G150" s="77"/>
      <c r="H150" s="81"/>
      <c r="I150" s="82"/>
      <c r="J150" s="82"/>
      <c r="K150" s="51"/>
      <c r="L150" s="83">
        <v>150</v>
      </c>
      <c r="M150" s="83"/>
      <c r="N150" s="84">
        <v>2</v>
      </c>
      <c r="O150" s="98" t="str">
        <f>REPLACE(INDEX(GroupVertices[Group], MATCH(Edges[[#This Row],[Vertex 1]],GroupVertices[Vertex],0)),1,1,"")</f>
        <v>22</v>
      </c>
      <c r="P150" s="98" t="str">
        <f>REPLACE(INDEX(GroupVertices[Group], MATCH(Edges[[#This Row],[Vertex 2]],GroupVertices[Vertex],0)),1,1,"")</f>
        <v>22</v>
      </c>
    </row>
    <row r="151" spans="1:16" ht="13.5" customHeight="1" thickTop="1" thickBot="1" x14ac:dyDescent="0.3">
      <c r="A151" s="76" t="s">
        <v>360</v>
      </c>
      <c r="B151" s="76" t="s">
        <v>361</v>
      </c>
      <c r="C151" s="77"/>
      <c r="D151" s="78">
        <v>1</v>
      </c>
      <c r="E151" s="79"/>
      <c r="F151" s="80"/>
      <c r="G151" s="77"/>
      <c r="H151" s="81"/>
      <c r="I151" s="82"/>
      <c r="J151" s="82"/>
      <c r="K151" s="51"/>
      <c r="L151" s="83">
        <v>151</v>
      </c>
      <c r="M151" s="83"/>
      <c r="N151" s="84">
        <v>1</v>
      </c>
      <c r="O151" s="98" t="str">
        <f>REPLACE(INDEX(GroupVertices[Group], MATCH(Edges[[#This Row],[Vertex 1]],GroupVertices[Vertex],0)),1,1,"")</f>
        <v>9</v>
      </c>
      <c r="P151" s="98" t="str">
        <f>REPLACE(INDEX(GroupVertices[Group], MATCH(Edges[[#This Row],[Vertex 2]],GroupVertices[Vertex],0)),1,1,"")</f>
        <v>9</v>
      </c>
    </row>
    <row r="152" spans="1:16" ht="13.5" customHeight="1" thickTop="1" thickBot="1" x14ac:dyDescent="0.3">
      <c r="A152" s="76" t="s">
        <v>360</v>
      </c>
      <c r="B152" s="76" t="s">
        <v>362</v>
      </c>
      <c r="C152" s="77"/>
      <c r="D152" s="78">
        <v>1</v>
      </c>
      <c r="E152" s="79"/>
      <c r="F152" s="80"/>
      <c r="G152" s="77"/>
      <c r="H152" s="81"/>
      <c r="I152" s="82"/>
      <c r="J152" s="82"/>
      <c r="K152" s="51"/>
      <c r="L152" s="83">
        <v>152</v>
      </c>
      <c r="M152" s="83"/>
      <c r="N152" s="84">
        <v>1</v>
      </c>
      <c r="O152" s="98" t="str">
        <f>REPLACE(INDEX(GroupVertices[Group], MATCH(Edges[[#This Row],[Vertex 1]],GroupVertices[Vertex],0)),1,1,"")</f>
        <v>9</v>
      </c>
      <c r="P152" s="98" t="str">
        <f>REPLACE(INDEX(GroupVertices[Group], MATCH(Edges[[#This Row],[Vertex 2]],GroupVertices[Vertex],0)),1,1,"")</f>
        <v>9</v>
      </c>
    </row>
    <row r="153" spans="1:16" ht="13.5" customHeight="1" thickTop="1" thickBot="1" x14ac:dyDescent="0.3">
      <c r="A153" s="76" t="s">
        <v>360</v>
      </c>
      <c r="B153" s="76" t="s">
        <v>363</v>
      </c>
      <c r="C153" s="77"/>
      <c r="D153" s="78">
        <v>1</v>
      </c>
      <c r="E153" s="79"/>
      <c r="F153" s="80"/>
      <c r="G153" s="77"/>
      <c r="H153" s="81"/>
      <c r="I153" s="82"/>
      <c r="J153" s="82"/>
      <c r="K153" s="51"/>
      <c r="L153" s="83">
        <v>153</v>
      </c>
      <c r="M153" s="83"/>
      <c r="N153" s="84">
        <v>1</v>
      </c>
      <c r="O153" s="98" t="str">
        <f>REPLACE(INDEX(GroupVertices[Group], MATCH(Edges[[#This Row],[Vertex 1]],GroupVertices[Vertex],0)),1,1,"")</f>
        <v>9</v>
      </c>
      <c r="P153" s="98" t="str">
        <f>REPLACE(INDEX(GroupVertices[Group], MATCH(Edges[[#This Row],[Vertex 2]],GroupVertices[Vertex],0)),1,1,"")</f>
        <v>9</v>
      </c>
    </row>
    <row r="154" spans="1:16" ht="13.5" customHeight="1" thickTop="1" thickBot="1" x14ac:dyDescent="0.3">
      <c r="A154" s="76" t="s">
        <v>360</v>
      </c>
      <c r="B154" s="76" t="s">
        <v>364</v>
      </c>
      <c r="C154" s="77"/>
      <c r="D154" s="78">
        <v>1</v>
      </c>
      <c r="E154" s="79"/>
      <c r="F154" s="80"/>
      <c r="G154" s="77"/>
      <c r="H154" s="81"/>
      <c r="I154" s="82"/>
      <c r="J154" s="82"/>
      <c r="K154" s="51"/>
      <c r="L154" s="83">
        <v>154</v>
      </c>
      <c r="M154" s="83"/>
      <c r="N154" s="84">
        <v>1</v>
      </c>
      <c r="O154" s="98" t="str">
        <f>REPLACE(INDEX(GroupVertices[Group], MATCH(Edges[[#This Row],[Vertex 1]],GroupVertices[Vertex],0)),1,1,"")</f>
        <v>9</v>
      </c>
      <c r="P154" s="98" t="str">
        <f>REPLACE(INDEX(GroupVertices[Group], MATCH(Edges[[#This Row],[Vertex 2]],GroupVertices[Vertex],0)),1,1,"")</f>
        <v>9</v>
      </c>
    </row>
    <row r="155" spans="1:16" ht="13.5" customHeight="1" thickTop="1" thickBot="1" x14ac:dyDescent="0.3">
      <c r="A155" s="76" t="s">
        <v>360</v>
      </c>
      <c r="B155" s="76" t="s">
        <v>365</v>
      </c>
      <c r="C155" s="77"/>
      <c r="D155" s="78">
        <v>1</v>
      </c>
      <c r="E155" s="79"/>
      <c r="F155" s="80"/>
      <c r="G155" s="77"/>
      <c r="H155" s="81"/>
      <c r="I155" s="82"/>
      <c r="J155" s="82"/>
      <c r="K155" s="51"/>
      <c r="L155" s="83">
        <v>155</v>
      </c>
      <c r="M155" s="83"/>
      <c r="N155" s="84">
        <v>1</v>
      </c>
      <c r="O155" s="98" t="str">
        <f>REPLACE(INDEX(GroupVertices[Group], MATCH(Edges[[#This Row],[Vertex 1]],GroupVertices[Vertex],0)),1,1,"")</f>
        <v>9</v>
      </c>
      <c r="P155" s="98" t="str">
        <f>REPLACE(INDEX(GroupVertices[Group], MATCH(Edges[[#This Row],[Vertex 2]],GroupVertices[Vertex],0)),1,1,"")</f>
        <v>9</v>
      </c>
    </row>
    <row r="156" spans="1:16" ht="13.5" customHeight="1" thickTop="1" thickBot="1" x14ac:dyDescent="0.3">
      <c r="A156" s="76" t="s">
        <v>360</v>
      </c>
      <c r="B156" s="76" t="s">
        <v>366</v>
      </c>
      <c r="C156" s="77"/>
      <c r="D156" s="78">
        <v>1</v>
      </c>
      <c r="E156" s="79"/>
      <c r="F156" s="80"/>
      <c r="G156" s="77"/>
      <c r="H156" s="81"/>
      <c r="I156" s="82"/>
      <c r="J156" s="82"/>
      <c r="K156" s="51"/>
      <c r="L156" s="83">
        <v>156</v>
      </c>
      <c r="M156" s="83"/>
      <c r="N156" s="84">
        <v>1</v>
      </c>
      <c r="O156" s="98" t="str">
        <f>REPLACE(INDEX(GroupVertices[Group], MATCH(Edges[[#This Row],[Vertex 1]],GroupVertices[Vertex],0)),1,1,"")</f>
        <v>9</v>
      </c>
      <c r="P156" s="98" t="str">
        <f>REPLACE(INDEX(GroupVertices[Group], MATCH(Edges[[#This Row],[Vertex 2]],GroupVertices[Vertex],0)),1,1,"")</f>
        <v>9</v>
      </c>
    </row>
    <row r="157" spans="1:16" ht="13.5" customHeight="1" thickTop="1" thickBot="1" x14ac:dyDescent="0.3">
      <c r="A157" s="76" t="s">
        <v>360</v>
      </c>
      <c r="B157" s="76" t="s">
        <v>367</v>
      </c>
      <c r="C157" s="77"/>
      <c r="D157" s="78">
        <v>1</v>
      </c>
      <c r="E157" s="79"/>
      <c r="F157" s="80"/>
      <c r="G157" s="77"/>
      <c r="H157" s="81"/>
      <c r="I157" s="82"/>
      <c r="J157" s="82"/>
      <c r="K157" s="51"/>
      <c r="L157" s="83">
        <v>157</v>
      </c>
      <c r="M157" s="83"/>
      <c r="N157" s="84">
        <v>1</v>
      </c>
      <c r="O157" s="98" t="str">
        <f>REPLACE(INDEX(GroupVertices[Group], MATCH(Edges[[#This Row],[Vertex 1]],GroupVertices[Vertex],0)),1,1,"")</f>
        <v>9</v>
      </c>
      <c r="P157" s="98" t="str">
        <f>REPLACE(INDEX(GroupVertices[Group], MATCH(Edges[[#This Row],[Vertex 2]],GroupVertices[Vertex],0)),1,1,"")</f>
        <v>9</v>
      </c>
    </row>
    <row r="158" spans="1:16" ht="13.5" customHeight="1" thickTop="1" thickBot="1" x14ac:dyDescent="0.3">
      <c r="A158" s="76" t="s">
        <v>281</v>
      </c>
      <c r="B158" s="76" t="s">
        <v>282</v>
      </c>
      <c r="C158" s="77"/>
      <c r="D158" s="78">
        <v>1</v>
      </c>
      <c r="E158" s="79"/>
      <c r="F158" s="80"/>
      <c r="G158" s="77"/>
      <c r="H158" s="81"/>
      <c r="I158" s="82"/>
      <c r="J158" s="82"/>
      <c r="K158" s="51"/>
      <c r="L158" s="83">
        <v>158</v>
      </c>
      <c r="M158" s="83"/>
      <c r="N158" s="84">
        <v>1</v>
      </c>
      <c r="O158" s="98" t="str">
        <f>REPLACE(INDEX(GroupVertices[Group], MATCH(Edges[[#This Row],[Vertex 1]],GroupVertices[Vertex],0)),1,1,"")</f>
        <v>13</v>
      </c>
      <c r="P158" s="98" t="str">
        <f>REPLACE(INDEX(GroupVertices[Group], MATCH(Edges[[#This Row],[Vertex 2]],GroupVertices[Vertex],0)),1,1,"")</f>
        <v>13</v>
      </c>
    </row>
    <row r="159" spans="1:16" ht="13.5" customHeight="1" thickTop="1" thickBot="1" x14ac:dyDescent="0.3">
      <c r="A159" s="76" t="s">
        <v>281</v>
      </c>
      <c r="B159" s="76" t="s">
        <v>283</v>
      </c>
      <c r="C159" s="77"/>
      <c r="D159" s="78">
        <v>1</v>
      </c>
      <c r="E159" s="79"/>
      <c r="F159" s="80"/>
      <c r="G159" s="77"/>
      <c r="H159" s="81"/>
      <c r="I159" s="82"/>
      <c r="J159" s="82"/>
      <c r="K159" s="51"/>
      <c r="L159" s="83">
        <v>159</v>
      </c>
      <c r="M159" s="83"/>
      <c r="N159" s="84">
        <v>1</v>
      </c>
      <c r="O159" s="98" t="str">
        <f>REPLACE(INDEX(GroupVertices[Group], MATCH(Edges[[#This Row],[Vertex 1]],GroupVertices[Vertex],0)),1,1,"")</f>
        <v>13</v>
      </c>
      <c r="P159" s="98" t="str">
        <f>REPLACE(INDEX(GroupVertices[Group], MATCH(Edges[[#This Row],[Vertex 2]],GroupVertices[Vertex],0)),1,1,"")</f>
        <v>13</v>
      </c>
    </row>
    <row r="160" spans="1:16" ht="13.5" customHeight="1" thickTop="1" thickBot="1" x14ac:dyDescent="0.3">
      <c r="A160" s="76" t="s">
        <v>281</v>
      </c>
      <c r="B160" s="76" t="s">
        <v>284</v>
      </c>
      <c r="C160" s="77"/>
      <c r="D160" s="78">
        <v>1</v>
      </c>
      <c r="E160" s="79"/>
      <c r="F160" s="80"/>
      <c r="G160" s="77"/>
      <c r="H160" s="81"/>
      <c r="I160" s="82"/>
      <c r="J160" s="82"/>
      <c r="K160" s="51"/>
      <c r="L160" s="83">
        <v>160</v>
      </c>
      <c r="M160" s="83"/>
      <c r="N160" s="84">
        <v>1</v>
      </c>
      <c r="O160" s="98" t="str">
        <f>REPLACE(INDEX(GroupVertices[Group], MATCH(Edges[[#This Row],[Vertex 1]],GroupVertices[Vertex],0)),1,1,"")</f>
        <v>13</v>
      </c>
      <c r="P160" s="98" t="str">
        <f>REPLACE(INDEX(GroupVertices[Group], MATCH(Edges[[#This Row],[Vertex 2]],GroupVertices[Vertex],0)),1,1,"")</f>
        <v>13</v>
      </c>
    </row>
    <row r="161" spans="1:16" ht="13.5" customHeight="1" thickTop="1" thickBot="1" x14ac:dyDescent="0.3">
      <c r="A161" s="76" t="s">
        <v>281</v>
      </c>
      <c r="B161" s="76" t="s">
        <v>285</v>
      </c>
      <c r="C161" s="77"/>
      <c r="D161" s="78">
        <v>1</v>
      </c>
      <c r="E161" s="79"/>
      <c r="F161" s="80"/>
      <c r="G161" s="77"/>
      <c r="H161" s="81"/>
      <c r="I161" s="82"/>
      <c r="J161" s="82"/>
      <c r="K161" s="51"/>
      <c r="L161" s="83">
        <v>161</v>
      </c>
      <c r="M161" s="83"/>
      <c r="N161" s="84">
        <v>1</v>
      </c>
      <c r="O161" s="98" t="str">
        <f>REPLACE(INDEX(GroupVertices[Group], MATCH(Edges[[#This Row],[Vertex 1]],GroupVertices[Vertex],0)),1,1,"")</f>
        <v>13</v>
      </c>
      <c r="P161" s="98" t="str">
        <f>REPLACE(INDEX(GroupVertices[Group], MATCH(Edges[[#This Row],[Vertex 2]],GroupVertices[Vertex],0)),1,1,"")</f>
        <v>13</v>
      </c>
    </row>
    <row r="162" spans="1:16" ht="13.5" customHeight="1" thickTop="1" thickBot="1" x14ac:dyDescent="0.3">
      <c r="A162" s="76" t="s">
        <v>368</v>
      </c>
      <c r="B162" s="76" t="s">
        <v>369</v>
      </c>
      <c r="C162" s="77"/>
      <c r="D162" s="78">
        <v>1</v>
      </c>
      <c r="E162" s="79"/>
      <c r="F162" s="80"/>
      <c r="G162" s="77"/>
      <c r="H162" s="81"/>
      <c r="I162" s="82"/>
      <c r="J162" s="82"/>
      <c r="K162" s="51"/>
      <c r="L162" s="83">
        <v>162</v>
      </c>
      <c r="M162" s="83"/>
      <c r="N162" s="84">
        <v>1</v>
      </c>
      <c r="O162" s="98" t="str">
        <f>REPLACE(INDEX(GroupVertices[Group], MATCH(Edges[[#This Row],[Vertex 1]],GroupVertices[Vertex],0)),1,1,"")</f>
        <v>112</v>
      </c>
      <c r="P162" s="98" t="str">
        <f>REPLACE(INDEX(GroupVertices[Group], MATCH(Edges[[#This Row],[Vertex 2]],GroupVertices[Vertex],0)),1,1,"")</f>
        <v>112</v>
      </c>
    </row>
    <row r="163" spans="1:16" ht="13.5" customHeight="1" thickTop="1" thickBot="1" x14ac:dyDescent="0.3">
      <c r="A163" s="76" t="s">
        <v>368</v>
      </c>
      <c r="B163" s="76" t="s">
        <v>370</v>
      </c>
      <c r="C163" s="77"/>
      <c r="D163" s="78">
        <v>1</v>
      </c>
      <c r="E163" s="79"/>
      <c r="F163" s="80"/>
      <c r="G163" s="77"/>
      <c r="H163" s="81"/>
      <c r="I163" s="82"/>
      <c r="J163" s="82"/>
      <c r="K163" s="51"/>
      <c r="L163" s="83">
        <v>163</v>
      </c>
      <c r="M163" s="83"/>
      <c r="N163" s="84">
        <v>1</v>
      </c>
      <c r="O163" s="98" t="str">
        <f>REPLACE(INDEX(GroupVertices[Group], MATCH(Edges[[#This Row],[Vertex 1]],GroupVertices[Vertex],0)),1,1,"")</f>
        <v>112</v>
      </c>
      <c r="P163" s="98" t="str">
        <f>REPLACE(INDEX(GroupVertices[Group], MATCH(Edges[[#This Row],[Vertex 2]],GroupVertices[Vertex],0)),1,1,"")</f>
        <v>112</v>
      </c>
    </row>
    <row r="164" spans="1:16" ht="13.5" customHeight="1" thickTop="1" thickBot="1" x14ac:dyDescent="0.3">
      <c r="A164" s="76" t="s">
        <v>282</v>
      </c>
      <c r="B164" s="76" t="s">
        <v>283</v>
      </c>
      <c r="C164" s="77"/>
      <c r="D164" s="78">
        <v>1</v>
      </c>
      <c r="E164" s="79"/>
      <c r="F164" s="80"/>
      <c r="G164" s="77"/>
      <c r="H164" s="81"/>
      <c r="I164" s="82"/>
      <c r="J164" s="82"/>
      <c r="K164" s="51"/>
      <c r="L164" s="83">
        <v>164</v>
      </c>
      <c r="M164" s="83"/>
      <c r="N164" s="84">
        <v>1</v>
      </c>
      <c r="O164" s="98" t="str">
        <f>REPLACE(INDEX(GroupVertices[Group], MATCH(Edges[[#This Row],[Vertex 1]],GroupVertices[Vertex],0)),1,1,"")</f>
        <v>13</v>
      </c>
      <c r="P164" s="98" t="str">
        <f>REPLACE(INDEX(GroupVertices[Group], MATCH(Edges[[#This Row],[Vertex 2]],GroupVertices[Vertex],0)),1,1,"")</f>
        <v>13</v>
      </c>
    </row>
    <row r="165" spans="1:16" ht="13.5" customHeight="1" thickTop="1" thickBot="1" x14ac:dyDescent="0.3">
      <c r="A165" s="76" t="s">
        <v>282</v>
      </c>
      <c r="B165" s="76" t="s">
        <v>284</v>
      </c>
      <c r="C165" s="77"/>
      <c r="D165" s="78">
        <v>1</v>
      </c>
      <c r="E165" s="79"/>
      <c r="F165" s="80"/>
      <c r="G165" s="77"/>
      <c r="H165" s="81"/>
      <c r="I165" s="82"/>
      <c r="J165" s="82"/>
      <c r="K165" s="51"/>
      <c r="L165" s="83">
        <v>165</v>
      </c>
      <c r="M165" s="83"/>
      <c r="N165" s="84">
        <v>1</v>
      </c>
      <c r="O165" s="98" t="str">
        <f>REPLACE(INDEX(GroupVertices[Group], MATCH(Edges[[#This Row],[Vertex 1]],GroupVertices[Vertex],0)),1,1,"")</f>
        <v>13</v>
      </c>
      <c r="P165" s="98" t="str">
        <f>REPLACE(INDEX(GroupVertices[Group], MATCH(Edges[[#This Row],[Vertex 2]],GroupVertices[Vertex],0)),1,1,"")</f>
        <v>13</v>
      </c>
    </row>
    <row r="166" spans="1:16" ht="13.5" customHeight="1" thickTop="1" thickBot="1" x14ac:dyDescent="0.3">
      <c r="A166" s="76" t="s">
        <v>282</v>
      </c>
      <c r="B166" s="76" t="s">
        <v>285</v>
      </c>
      <c r="C166" s="77"/>
      <c r="D166" s="78">
        <v>1</v>
      </c>
      <c r="E166" s="79"/>
      <c r="F166" s="80"/>
      <c r="G166" s="77"/>
      <c r="H166" s="81"/>
      <c r="I166" s="82"/>
      <c r="J166" s="82"/>
      <c r="K166" s="51"/>
      <c r="L166" s="83">
        <v>166</v>
      </c>
      <c r="M166" s="83"/>
      <c r="N166" s="84">
        <v>1</v>
      </c>
      <c r="O166" s="98" t="str">
        <f>REPLACE(INDEX(GroupVertices[Group], MATCH(Edges[[#This Row],[Vertex 1]],GroupVertices[Vertex],0)),1,1,"")</f>
        <v>13</v>
      </c>
      <c r="P166" s="98" t="str">
        <f>REPLACE(INDEX(GroupVertices[Group], MATCH(Edges[[#This Row],[Vertex 2]],GroupVertices[Vertex],0)),1,1,"")</f>
        <v>13</v>
      </c>
    </row>
    <row r="167" spans="1:16" ht="13.5" customHeight="1" thickTop="1" thickBot="1" x14ac:dyDescent="0.3">
      <c r="A167" s="76" t="s">
        <v>371</v>
      </c>
      <c r="B167" s="76" t="s">
        <v>372</v>
      </c>
      <c r="C167" s="77"/>
      <c r="D167" s="78">
        <v>1</v>
      </c>
      <c r="E167" s="79"/>
      <c r="F167" s="80"/>
      <c r="G167" s="77"/>
      <c r="H167" s="81"/>
      <c r="I167" s="82"/>
      <c r="J167" s="82"/>
      <c r="K167" s="51"/>
      <c r="L167" s="83">
        <v>167</v>
      </c>
      <c r="M167" s="83"/>
      <c r="N167" s="84">
        <v>1</v>
      </c>
      <c r="O167" s="98" t="str">
        <f>REPLACE(INDEX(GroupVertices[Group], MATCH(Edges[[#This Row],[Vertex 1]],GroupVertices[Vertex],0)),1,1,"")</f>
        <v>10</v>
      </c>
      <c r="P167" s="98" t="str">
        <f>REPLACE(INDEX(GroupVertices[Group], MATCH(Edges[[#This Row],[Vertex 2]],GroupVertices[Vertex],0)),1,1,"")</f>
        <v>10</v>
      </c>
    </row>
    <row r="168" spans="1:16" ht="13.5" customHeight="1" thickTop="1" thickBot="1" x14ac:dyDescent="0.3">
      <c r="A168" s="76" t="s">
        <v>371</v>
      </c>
      <c r="B168" s="76" t="s">
        <v>373</v>
      </c>
      <c r="C168" s="77"/>
      <c r="D168" s="78">
        <v>1</v>
      </c>
      <c r="E168" s="79"/>
      <c r="F168" s="80"/>
      <c r="G168" s="77"/>
      <c r="H168" s="81"/>
      <c r="I168" s="82"/>
      <c r="J168" s="82"/>
      <c r="K168" s="51"/>
      <c r="L168" s="83">
        <v>168</v>
      </c>
      <c r="M168" s="83"/>
      <c r="N168" s="84">
        <v>1</v>
      </c>
      <c r="O168" s="98" t="str">
        <f>REPLACE(INDEX(GroupVertices[Group], MATCH(Edges[[#This Row],[Vertex 1]],GroupVertices[Vertex],0)),1,1,"")</f>
        <v>10</v>
      </c>
      <c r="P168" s="98" t="str">
        <f>REPLACE(INDEX(GroupVertices[Group], MATCH(Edges[[#This Row],[Vertex 2]],GroupVertices[Vertex],0)),1,1,"")</f>
        <v>10</v>
      </c>
    </row>
    <row r="169" spans="1:16" ht="13.5" customHeight="1" thickTop="1" thickBot="1" x14ac:dyDescent="0.3">
      <c r="A169" s="76" t="s">
        <v>371</v>
      </c>
      <c r="B169" s="76" t="s">
        <v>374</v>
      </c>
      <c r="C169" s="77"/>
      <c r="D169" s="78">
        <v>1</v>
      </c>
      <c r="E169" s="79"/>
      <c r="F169" s="80"/>
      <c r="G169" s="77"/>
      <c r="H169" s="81"/>
      <c r="I169" s="82"/>
      <c r="J169" s="82"/>
      <c r="K169" s="51"/>
      <c r="L169" s="83">
        <v>169</v>
      </c>
      <c r="M169" s="83"/>
      <c r="N169" s="84">
        <v>1</v>
      </c>
      <c r="O169" s="98" t="str">
        <f>REPLACE(INDEX(GroupVertices[Group], MATCH(Edges[[#This Row],[Vertex 1]],GroupVertices[Vertex],0)),1,1,"")</f>
        <v>10</v>
      </c>
      <c r="P169" s="98" t="str">
        <f>REPLACE(INDEX(GroupVertices[Group], MATCH(Edges[[#This Row],[Vertex 2]],GroupVertices[Vertex],0)),1,1,"")</f>
        <v>10</v>
      </c>
    </row>
    <row r="170" spans="1:16" ht="13.5" customHeight="1" thickTop="1" thickBot="1" x14ac:dyDescent="0.3">
      <c r="A170" s="76" t="s">
        <v>371</v>
      </c>
      <c r="B170" s="76" t="s">
        <v>375</v>
      </c>
      <c r="C170" s="77"/>
      <c r="D170" s="78">
        <v>1</v>
      </c>
      <c r="E170" s="79"/>
      <c r="F170" s="80"/>
      <c r="G170" s="77"/>
      <c r="H170" s="81"/>
      <c r="I170" s="82"/>
      <c r="J170" s="82"/>
      <c r="K170" s="51"/>
      <c r="L170" s="83">
        <v>170</v>
      </c>
      <c r="M170" s="83"/>
      <c r="N170" s="84">
        <v>1</v>
      </c>
      <c r="O170" s="98" t="str">
        <f>REPLACE(INDEX(GroupVertices[Group], MATCH(Edges[[#This Row],[Vertex 1]],GroupVertices[Vertex],0)),1,1,"")</f>
        <v>10</v>
      </c>
      <c r="P170" s="98" t="str">
        <f>REPLACE(INDEX(GroupVertices[Group], MATCH(Edges[[#This Row],[Vertex 2]],GroupVertices[Vertex],0)),1,1,"")</f>
        <v>10</v>
      </c>
    </row>
    <row r="171" spans="1:16" ht="13.5" customHeight="1" thickTop="1" thickBot="1" x14ac:dyDescent="0.3">
      <c r="A171" s="76" t="s">
        <v>371</v>
      </c>
      <c r="B171" s="76" t="s">
        <v>376</v>
      </c>
      <c r="C171" s="77"/>
      <c r="D171" s="78">
        <v>1</v>
      </c>
      <c r="E171" s="79"/>
      <c r="F171" s="80"/>
      <c r="G171" s="77"/>
      <c r="H171" s="81"/>
      <c r="I171" s="82"/>
      <c r="J171" s="82"/>
      <c r="K171" s="51"/>
      <c r="L171" s="83">
        <v>171</v>
      </c>
      <c r="M171" s="83"/>
      <c r="N171" s="84">
        <v>1</v>
      </c>
      <c r="O171" s="98" t="str">
        <f>REPLACE(INDEX(GroupVertices[Group], MATCH(Edges[[#This Row],[Vertex 1]],GroupVertices[Vertex],0)),1,1,"")</f>
        <v>10</v>
      </c>
      <c r="P171" s="98" t="str">
        <f>REPLACE(INDEX(GroupVertices[Group], MATCH(Edges[[#This Row],[Vertex 2]],GroupVertices[Vertex],0)),1,1,"")</f>
        <v>10</v>
      </c>
    </row>
    <row r="172" spans="1:16" ht="13.5" customHeight="1" thickTop="1" thickBot="1" x14ac:dyDescent="0.3">
      <c r="A172" s="76" t="s">
        <v>371</v>
      </c>
      <c r="B172" s="76" t="s">
        <v>377</v>
      </c>
      <c r="C172" s="77"/>
      <c r="D172" s="78">
        <v>1</v>
      </c>
      <c r="E172" s="79"/>
      <c r="F172" s="80"/>
      <c r="G172" s="77"/>
      <c r="H172" s="81"/>
      <c r="I172" s="82"/>
      <c r="J172" s="82"/>
      <c r="K172" s="51"/>
      <c r="L172" s="83">
        <v>172</v>
      </c>
      <c r="M172" s="83"/>
      <c r="N172" s="84">
        <v>1</v>
      </c>
      <c r="O172" s="98" t="str">
        <f>REPLACE(INDEX(GroupVertices[Group], MATCH(Edges[[#This Row],[Vertex 1]],GroupVertices[Vertex],0)),1,1,"")</f>
        <v>10</v>
      </c>
      <c r="P172" s="98" t="str">
        <f>REPLACE(INDEX(GroupVertices[Group], MATCH(Edges[[#This Row],[Vertex 2]],GroupVertices[Vertex],0)),1,1,"")</f>
        <v>10</v>
      </c>
    </row>
    <row r="173" spans="1:16" ht="13.5" customHeight="1" thickTop="1" thickBot="1" x14ac:dyDescent="0.3">
      <c r="A173" s="76" t="s">
        <v>378</v>
      </c>
      <c r="B173" s="76" t="s">
        <v>379</v>
      </c>
      <c r="C173" s="77"/>
      <c r="D173" s="78">
        <v>1</v>
      </c>
      <c r="E173" s="79"/>
      <c r="F173" s="80"/>
      <c r="G173" s="77"/>
      <c r="H173" s="81"/>
      <c r="I173" s="82"/>
      <c r="J173" s="82"/>
      <c r="K173" s="51"/>
      <c r="L173" s="83">
        <v>173</v>
      </c>
      <c r="M173" s="83"/>
      <c r="N173" s="84">
        <v>1</v>
      </c>
      <c r="O173" s="98" t="str">
        <f>REPLACE(INDEX(GroupVertices[Group], MATCH(Edges[[#This Row],[Vertex 1]],GroupVertices[Vertex],0)),1,1,"")</f>
        <v>97</v>
      </c>
      <c r="P173" s="98" t="str">
        <f>REPLACE(INDEX(GroupVertices[Group], MATCH(Edges[[#This Row],[Vertex 2]],GroupVertices[Vertex],0)),1,1,"")</f>
        <v>97</v>
      </c>
    </row>
    <row r="174" spans="1:16" ht="13.5" customHeight="1" thickTop="1" thickBot="1" x14ac:dyDescent="0.3">
      <c r="A174" s="76" t="s">
        <v>378</v>
      </c>
      <c r="B174" s="76" t="s">
        <v>380</v>
      </c>
      <c r="C174" s="77"/>
      <c r="D174" s="78">
        <v>1</v>
      </c>
      <c r="E174" s="79"/>
      <c r="F174" s="80"/>
      <c r="G174" s="77"/>
      <c r="H174" s="81"/>
      <c r="I174" s="82"/>
      <c r="J174" s="82"/>
      <c r="K174" s="51"/>
      <c r="L174" s="83">
        <v>174</v>
      </c>
      <c r="M174" s="83"/>
      <c r="N174" s="84">
        <v>1</v>
      </c>
      <c r="O174" s="98" t="str">
        <f>REPLACE(INDEX(GroupVertices[Group], MATCH(Edges[[#This Row],[Vertex 1]],GroupVertices[Vertex],0)),1,1,"")</f>
        <v>97</v>
      </c>
      <c r="P174" s="98" t="str">
        <f>REPLACE(INDEX(GroupVertices[Group], MATCH(Edges[[#This Row],[Vertex 2]],GroupVertices[Vertex],0)),1,1,"")</f>
        <v>97</v>
      </c>
    </row>
    <row r="175" spans="1:16" ht="13.5" customHeight="1" thickTop="1" thickBot="1" x14ac:dyDescent="0.3">
      <c r="A175" s="76"/>
      <c r="B175" s="76"/>
      <c r="C175" s="77"/>
      <c r="D175" s="78"/>
      <c r="E175" s="79"/>
      <c r="F175" s="80"/>
      <c r="G175" s="77"/>
      <c r="H175" s="81"/>
      <c r="I175" s="82"/>
      <c r="J175" s="82"/>
      <c r="K175" s="51"/>
      <c r="L175" s="83">
        <v>175</v>
      </c>
      <c r="M175" s="83"/>
      <c r="N175" s="84"/>
      <c r="O175" s="98" t="e">
        <f>REPLACE(INDEX(GroupVertices[Group], MATCH(Edges[[#This Row],[Vertex 1]],GroupVertices[Vertex],0)),1,1,"")</f>
        <v>#N/A</v>
      </c>
      <c r="P175" s="98" t="e">
        <f>REPLACE(INDEX(GroupVertices[Group], MATCH(Edges[[#This Row],[Vertex 2]],GroupVertices[Vertex],0)),1,1,"")</f>
        <v>#N/A</v>
      </c>
    </row>
    <row r="176" spans="1:16" ht="13.5" customHeight="1" thickTop="1" thickBot="1" x14ac:dyDescent="0.3">
      <c r="A176" s="76" t="s">
        <v>382</v>
      </c>
      <c r="B176" s="76" t="s">
        <v>383</v>
      </c>
      <c r="C176" s="77"/>
      <c r="D176" s="78">
        <v>1</v>
      </c>
      <c r="E176" s="79"/>
      <c r="F176" s="80"/>
      <c r="G176" s="77"/>
      <c r="H176" s="81"/>
      <c r="I176" s="82"/>
      <c r="J176" s="82"/>
      <c r="K176" s="51"/>
      <c r="L176" s="83">
        <v>176</v>
      </c>
      <c r="M176" s="83"/>
      <c r="N176" s="84">
        <v>1</v>
      </c>
      <c r="O176" s="98" t="str">
        <f>REPLACE(INDEX(GroupVertices[Group], MATCH(Edges[[#This Row],[Vertex 1]],GroupVertices[Vertex],0)),1,1,"")</f>
        <v>12</v>
      </c>
      <c r="P176" s="98" t="str">
        <f>REPLACE(INDEX(GroupVertices[Group], MATCH(Edges[[#This Row],[Vertex 2]],GroupVertices[Vertex],0)),1,1,"")</f>
        <v>12</v>
      </c>
    </row>
    <row r="177" spans="1:16" ht="13.5" customHeight="1" thickTop="1" thickBot="1" x14ac:dyDescent="0.3">
      <c r="A177" s="76" t="s">
        <v>382</v>
      </c>
      <c r="B177" s="76" t="s">
        <v>384</v>
      </c>
      <c r="C177" s="77"/>
      <c r="D177" s="78">
        <v>1</v>
      </c>
      <c r="E177" s="79"/>
      <c r="F177" s="80"/>
      <c r="G177" s="77"/>
      <c r="H177" s="81"/>
      <c r="I177" s="82"/>
      <c r="J177" s="82"/>
      <c r="K177" s="51"/>
      <c r="L177" s="83">
        <v>177</v>
      </c>
      <c r="M177" s="83"/>
      <c r="N177" s="84">
        <v>1</v>
      </c>
      <c r="O177" s="98" t="str">
        <f>REPLACE(INDEX(GroupVertices[Group], MATCH(Edges[[#This Row],[Vertex 1]],GroupVertices[Vertex],0)),1,1,"")</f>
        <v>12</v>
      </c>
      <c r="P177" s="98" t="str">
        <f>REPLACE(INDEX(GroupVertices[Group], MATCH(Edges[[#This Row],[Vertex 2]],GroupVertices[Vertex],0)),1,1,"")</f>
        <v>12</v>
      </c>
    </row>
    <row r="178" spans="1:16" ht="13.5" customHeight="1" thickTop="1" thickBot="1" x14ac:dyDescent="0.3">
      <c r="A178" s="76" t="s">
        <v>385</v>
      </c>
      <c r="B178" s="76" t="s">
        <v>386</v>
      </c>
      <c r="C178" s="77"/>
      <c r="D178" s="78">
        <v>1</v>
      </c>
      <c r="E178" s="79"/>
      <c r="F178" s="80"/>
      <c r="G178" s="77"/>
      <c r="H178" s="81"/>
      <c r="I178" s="82"/>
      <c r="J178" s="82"/>
      <c r="K178" s="51"/>
      <c r="L178" s="83">
        <v>178</v>
      </c>
      <c r="M178" s="83"/>
      <c r="N178" s="84">
        <v>1</v>
      </c>
      <c r="O178" s="98" t="str">
        <f>REPLACE(INDEX(GroupVertices[Group], MATCH(Edges[[#This Row],[Vertex 1]],GroupVertices[Vertex],0)),1,1,"")</f>
        <v>171</v>
      </c>
      <c r="P178" s="98" t="str">
        <f>REPLACE(INDEX(GroupVertices[Group], MATCH(Edges[[#This Row],[Vertex 2]],GroupVertices[Vertex],0)),1,1,"")</f>
        <v>171</v>
      </c>
    </row>
    <row r="179" spans="1:16" ht="13.5" customHeight="1" thickTop="1" thickBot="1" x14ac:dyDescent="0.3">
      <c r="A179" s="76" t="s">
        <v>387</v>
      </c>
      <c r="B179" s="76" t="s">
        <v>388</v>
      </c>
      <c r="C179" s="77"/>
      <c r="D179" s="78">
        <v>1</v>
      </c>
      <c r="E179" s="79"/>
      <c r="F179" s="80"/>
      <c r="G179" s="77"/>
      <c r="H179" s="81"/>
      <c r="I179" s="82"/>
      <c r="J179" s="82"/>
      <c r="K179" s="51"/>
      <c r="L179" s="83">
        <v>179</v>
      </c>
      <c r="M179" s="83"/>
      <c r="N179" s="84">
        <v>1</v>
      </c>
      <c r="O179" s="98" t="str">
        <f>REPLACE(INDEX(GroupVertices[Group], MATCH(Edges[[#This Row],[Vertex 1]],GroupVertices[Vertex],0)),1,1,"")</f>
        <v>29</v>
      </c>
      <c r="P179" s="98" t="str">
        <f>REPLACE(INDEX(GroupVertices[Group], MATCH(Edges[[#This Row],[Vertex 2]],GroupVertices[Vertex],0)),1,1,"")</f>
        <v>29</v>
      </c>
    </row>
    <row r="180" spans="1:16" ht="13.5" customHeight="1" thickTop="1" thickBot="1" x14ac:dyDescent="0.3">
      <c r="A180" s="76" t="s">
        <v>387</v>
      </c>
      <c r="B180" s="76" t="s">
        <v>389</v>
      </c>
      <c r="C180" s="77"/>
      <c r="D180" s="78">
        <v>1</v>
      </c>
      <c r="E180" s="79"/>
      <c r="F180" s="80"/>
      <c r="G180" s="77"/>
      <c r="H180" s="81"/>
      <c r="I180" s="82"/>
      <c r="J180" s="82"/>
      <c r="K180" s="51"/>
      <c r="L180" s="83">
        <v>180</v>
      </c>
      <c r="M180" s="83"/>
      <c r="N180" s="84">
        <v>1</v>
      </c>
      <c r="O180" s="98" t="str">
        <f>REPLACE(INDEX(GroupVertices[Group], MATCH(Edges[[#This Row],[Vertex 1]],GroupVertices[Vertex],0)),1,1,"")</f>
        <v>29</v>
      </c>
      <c r="P180" s="98" t="str">
        <f>REPLACE(INDEX(GroupVertices[Group], MATCH(Edges[[#This Row],[Vertex 2]],GroupVertices[Vertex],0)),1,1,"")</f>
        <v>29</v>
      </c>
    </row>
    <row r="181" spans="1:16" ht="13.5" customHeight="1" thickTop="1" thickBot="1" x14ac:dyDescent="0.3">
      <c r="A181" s="76" t="s">
        <v>387</v>
      </c>
      <c r="B181" s="76" t="s">
        <v>390</v>
      </c>
      <c r="C181" s="77"/>
      <c r="D181" s="78">
        <v>1</v>
      </c>
      <c r="E181" s="79"/>
      <c r="F181" s="80"/>
      <c r="G181" s="77"/>
      <c r="H181" s="81"/>
      <c r="I181" s="82"/>
      <c r="J181" s="82"/>
      <c r="K181" s="51"/>
      <c r="L181" s="83">
        <v>181</v>
      </c>
      <c r="M181" s="83"/>
      <c r="N181" s="84">
        <v>1</v>
      </c>
      <c r="O181" s="98" t="str">
        <f>REPLACE(INDEX(GroupVertices[Group], MATCH(Edges[[#This Row],[Vertex 1]],GroupVertices[Vertex],0)),1,1,"")</f>
        <v>29</v>
      </c>
      <c r="P181" s="98" t="str">
        <f>REPLACE(INDEX(GroupVertices[Group], MATCH(Edges[[#This Row],[Vertex 2]],GroupVertices[Vertex],0)),1,1,"")</f>
        <v>29</v>
      </c>
    </row>
    <row r="182" spans="1:16" ht="13.5" customHeight="1" thickTop="1" thickBot="1" x14ac:dyDescent="0.3">
      <c r="A182" s="76" t="s">
        <v>387</v>
      </c>
      <c r="B182" s="76" t="s">
        <v>391</v>
      </c>
      <c r="C182" s="77"/>
      <c r="D182" s="78">
        <v>1</v>
      </c>
      <c r="E182" s="79"/>
      <c r="F182" s="80"/>
      <c r="G182" s="77"/>
      <c r="H182" s="81"/>
      <c r="I182" s="82"/>
      <c r="J182" s="82"/>
      <c r="K182" s="51"/>
      <c r="L182" s="83">
        <v>182</v>
      </c>
      <c r="M182" s="83"/>
      <c r="N182" s="84">
        <v>1</v>
      </c>
      <c r="O182" s="98" t="str">
        <f>REPLACE(INDEX(GroupVertices[Group], MATCH(Edges[[#This Row],[Vertex 1]],GroupVertices[Vertex],0)),1,1,"")</f>
        <v>29</v>
      </c>
      <c r="P182" s="98" t="str">
        <f>REPLACE(INDEX(GroupVertices[Group], MATCH(Edges[[#This Row],[Vertex 2]],GroupVertices[Vertex],0)),1,1,"")</f>
        <v>29</v>
      </c>
    </row>
    <row r="183" spans="1:16" ht="13.5" customHeight="1" thickTop="1" thickBot="1" x14ac:dyDescent="0.3">
      <c r="A183" s="76" t="s">
        <v>392</v>
      </c>
      <c r="B183" s="76" t="s">
        <v>393</v>
      </c>
      <c r="C183" s="77"/>
      <c r="D183" s="78">
        <v>1</v>
      </c>
      <c r="E183" s="79"/>
      <c r="F183" s="80"/>
      <c r="G183" s="77"/>
      <c r="H183" s="81"/>
      <c r="I183" s="82"/>
      <c r="J183" s="82"/>
      <c r="K183" s="51"/>
      <c r="L183" s="83">
        <v>183</v>
      </c>
      <c r="M183" s="83"/>
      <c r="N183" s="84">
        <v>1</v>
      </c>
      <c r="O183" s="98" t="str">
        <f>REPLACE(INDEX(GroupVertices[Group], MATCH(Edges[[#This Row],[Vertex 1]],GroupVertices[Vertex],0)),1,1,"")</f>
        <v>30</v>
      </c>
      <c r="P183" s="98" t="str">
        <f>REPLACE(INDEX(GroupVertices[Group], MATCH(Edges[[#This Row],[Vertex 2]],GroupVertices[Vertex],0)),1,1,"")</f>
        <v>30</v>
      </c>
    </row>
    <row r="184" spans="1:16" ht="13.5" customHeight="1" thickTop="1" thickBot="1" x14ac:dyDescent="0.3">
      <c r="A184" s="76" t="s">
        <v>334</v>
      </c>
      <c r="B184" s="76" t="s">
        <v>335</v>
      </c>
      <c r="C184" s="77"/>
      <c r="D184" s="78">
        <v>1</v>
      </c>
      <c r="E184" s="79"/>
      <c r="F184" s="80"/>
      <c r="G184" s="77"/>
      <c r="H184" s="81"/>
      <c r="I184" s="82"/>
      <c r="J184" s="82"/>
      <c r="K184" s="51"/>
      <c r="L184" s="83">
        <v>184</v>
      </c>
      <c r="M184" s="83"/>
      <c r="N184" s="84">
        <v>1</v>
      </c>
      <c r="O184" s="98" t="str">
        <f>REPLACE(INDEX(GroupVertices[Group], MATCH(Edges[[#This Row],[Vertex 1]],GroupVertices[Vertex],0)),1,1,"")</f>
        <v>66</v>
      </c>
      <c r="P184" s="98" t="str">
        <f>REPLACE(INDEX(GroupVertices[Group], MATCH(Edges[[#This Row],[Vertex 2]],GroupVertices[Vertex],0)),1,1,"")</f>
        <v>66</v>
      </c>
    </row>
    <row r="185" spans="1:16" ht="13.5" customHeight="1" thickTop="1" thickBot="1" x14ac:dyDescent="0.3">
      <c r="A185" s="76" t="s">
        <v>334</v>
      </c>
      <c r="B185" s="76" t="s">
        <v>336</v>
      </c>
      <c r="C185" s="77"/>
      <c r="D185" s="78">
        <v>1</v>
      </c>
      <c r="E185" s="79"/>
      <c r="F185" s="80"/>
      <c r="G185" s="77"/>
      <c r="H185" s="81"/>
      <c r="I185" s="82"/>
      <c r="J185" s="82"/>
      <c r="K185" s="51"/>
      <c r="L185" s="83">
        <v>185</v>
      </c>
      <c r="M185" s="83"/>
      <c r="N185" s="84">
        <v>1</v>
      </c>
      <c r="O185" s="98" t="str">
        <f>REPLACE(INDEX(GroupVertices[Group], MATCH(Edges[[#This Row],[Vertex 1]],GroupVertices[Vertex],0)),1,1,"")</f>
        <v>66</v>
      </c>
      <c r="P185" s="98" t="str">
        <f>REPLACE(INDEX(GroupVertices[Group], MATCH(Edges[[#This Row],[Vertex 2]],GroupVertices[Vertex],0)),1,1,"")</f>
        <v>66</v>
      </c>
    </row>
    <row r="186" spans="1:16" ht="13.5" customHeight="1" thickTop="1" thickBot="1" x14ac:dyDescent="0.3">
      <c r="A186" s="76" t="s">
        <v>246</v>
      </c>
      <c r="B186" s="76" t="s">
        <v>247</v>
      </c>
      <c r="C186" s="77"/>
      <c r="D186" s="78">
        <v>1</v>
      </c>
      <c r="E186" s="79"/>
      <c r="F186" s="80"/>
      <c r="G186" s="77"/>
      <c r="H186" s="81"/>
      <c r="I186" s="82"/>
      <c r="J186" s="82"/>
      <c r="K186" s="51"/>
      <c r="L186" s="83">
        <v>186</v>
      </c>
      <c r="M186" s="83"/>
      <c r="N186" s="84">
        <v>1</v>
      </c>
      <c r="O186" s="98" t="str">
        <f>REPLACE(INDEX(GroupVertices[Group], MATCH(Edges[[#This Row],[Vertex 1]],GroupVertices[Vertex],0)),1,1,"")</f>
        <v>96</v>
      </c>
      <c r="P186" s="98" t="str">
        <f>REPLACE(INDEX(GroupVertices[Group], MATCH(Edges[[#This Row],[Vertex 2]],GroupVertices[Vertex],0)),1,1,"")</f>
        <v>96</v>
      </c>
    </row>
    <row r="187" spans="1:16" ht="13.5" customHeight="1" thickTop="1" thickBot="1" x14ac:dyDescent="0.3">
      <c r="A187" s="76" t="s">
        <v>394</v>
      </c>
      <c r="B187" s="76" t="s">
        <v>395</v>
      </c>
      <c r="C187" s="77"/>
      <c r="D187" s="78">
        <v>1</v>
      </c>
      <c r="E187" s="79"/>
      <c r="F187" s="80"/>
      <c r="G187" s="77"/>
      <c r="H187" s="81"/>
      <c r="I187" s="82"/>
      <c r="J187" s="82"/>
      <c r="K187" s="51"/>
      <c r="L187" s="83">
        <v>187</v>
      </c>
      <c r="M187" s="83"/>
      <c r="N187" s="84">
        <v>1</v>
      </c>
      <c r="O187" s="98" t="str">
        <f>REPLACE(INDEX(GroupVertices[Group], MATCH(Edges[[#This Row],[Vertex 1]],GroupVertices[Vertex],0)),1,1,"")</f>
        <v>1</v>
      </c>
      <c r="P187" s="98" t="str">
        <f>REPLACE(INDEX(GroupVertices[Group], MATCH(Edges[[#This Row],[Vertex 2]],GroupVertices[Vertex],0)),1,1,"")</f>
        <v>1</v>
      </c>
    </row>
    <row r="188" spans="1:16" ht="13.5" customHeight="1" thickTop="1" thickBot="1" x14ac:dyDescent="0.3">
      <c r="A188" s="76" t="s">
        <v>394</v>
      </c>
      <c r="B188" s="76" t="s">
        <v>396</v>
      </c>
      <c r="C188" s="77"/>
      <c r="D188" s="78">
        <v>3.25</v>
      </c>
      <c r="E188" s="79"/>
      <c r="F188" s="80"/>
      <c r="G188" s="77"/>
      <c r="H188" s="81"/>
      <c r="I188" s="82"/>
      <c r="J188" s="82"/>
      <c r="K188" s="51"/>
      <c r="L188" s="83">
        <v>188</v>
      </c>
      <c r="M188" s="83"/>
      <c r="N188" s="84">
        <v>2</v>
      </c>
      <c r="O188" s="98" t="str">
        <f>REPLACE(INDEX(GroupVertices[Group], MATCH(Edges[[#This Row],[Vertex 1]],GroupVertices[Vertex],0)),1,1,"")</f>
        <v>1</v>
      </c>
      <c r="P188" s="98" t="str">
        <f>REPLACE(INDEX(GroupVertices[Group], MATCH(Edges[[#This Row],[Vertex 2]],GroupVertices[Vertex],0)),1,1,"")</f>
        <v>1</v>
      </c>
    </row>
    <row r="189" spans="1:16" ht="13.5" customHeight="1" thickTop="1" thickBot="1" x14ac:dyDescent="0.3">
      <c r="A189" s="76" t="s">
        <v>394</v>
      </c>
      <c r="B189" s="76" t="s">
        <v>397</v>
      </c>
      <c r="C189" s="77"/>
      <c r="D189" s="78">
        <v>1</v>
      </c>
      <c r="E189" s="79"/>
      <c r="F189" s="80"/>
      <c r="G189" s="77"/>
      <c r="H189" s="81"/>
      <c r="I189" s="82"/>
      <c r="J189" s="82"/>
      <c r="K189" s="51"/>
      <c r="L189" s="83">
        <v>189</v>
      </c>
      <c r="M189" s="83"/>
      <c r="N189" s="84">
        <v>1</v>
      </c>
      <c r="O189" s="98" t="str">
        <f>REPLACE(INDEX(GroupVertices[Group], MATCH(Edges[[#This Row],[Vertex 1]],GroupVertices[Vertex],0)),1,1,"")</f>
        <v>1</v>
      </c>
      <c r="P189" s="98" t="str">
        <f>REPLACE(INDEX(GroupVertices[Group], MATCH(Edges[[#This Row],[Vertex 2]],GroupVertices[Vertex],0)),1,1,"")</f>
        <v>1</v>
      </c>
    </row>
    <row r="190" spans="1:16" ht="13.5" customHeight="1" thickTop="1" thickBot="1" x14ac:dyDescent="0.3">
      <c r="A190" s="76" t="s">
        <v>394</v>
      </c>
      <c r="B190" s="76" t="s">
        <v>398</v>
      </c>
      <c r="C190" s="77"/>
      <c r="D190" s="78">
        <v>1</v>
      </c>
      <c r="E190" s="79"/>
      <c r="F190" s="80"/>
      <c r="G190" s="77"/>
      <c r="H190" s="81"/>
      <c r="I190" s="82"/>
      <c r="J190" s="82"/>
      <c r="K190" s="51"/>
      <c r="L190" s="83">
        <v>190</v>
      </c>
      <c r="M190" s="83"/>
      <c r="N190" s="84">
        <v>1</v>
      </c>
      <c r="O190" s="98" t="str">
        <f>REPLACE(INDEX(GroupVertices[Group], MATCH(Edges[[#This Row],[Vertex 1]],GroupVertices[Vertex],0)),1,1,"")</f>
        <v>1</v>
      </c>
      <c r="P190" s="98" t="str">
        <f>REPLACE(INDEX(GroupVertices[Group], MATCH(Edges[[#This Row],[Vertex 2]],GroupVertices[Vertex],0)),1,1,"")</f>
        <v>1</v>
      </c>
    </row>
    <row r="191" spans="1:16" ht="13.5" customHeight="1" thickTop="1" thickBot="1" x14ac:dyDescent="0.3">
      <c r="A191" s="76" t="s">
        <v>394</v>
      </c>
      <c r="B191" s="76" t="s">
        <v>399</v>
      </c>
      <c r="C191" s="77"/>
      <c r="D191" s="78">
        <v>3.25</v>
      </c>
      <c r="E191" s="79"/>
      <c r="F191" s="80"/>
      <c r="G191" s="77"/>
      <c r="H191" s="81"/>
      <c r="I191" s="82"/>
      <c r="J191" s="82"/>
      <c r="K191" s="51"/>
      <c r="L191" s="83">
        <v>191</v>
      </c>
      <c r="M191" s="83"/>
      <c r="N191" s="84">
        <v>2</v>
      </c>
      <c r="O191" s="98" t="str">
        <f>REPLACE(INDEX(GroupVertices[Group], MATCH(Edges[[#This Row],[Vertex 1]],GroupVertices[Vertex],0)),1,1,"")</f>
        <v>1</v>
      </c>
      <c r="P191" s="98" t="str">
        <f>REPLACE(INDEX(GroupVertices[Group], MATCH(Edges[[#This Row],[Vertex 2]],GroupVertices[Vertex],0)),1,1,"")</f>
        <v>1</v>
      </c>
    </row>
    <row r="192" spans="1:16" ht="13.5" customHeight="1" thickTop="1" thickBot="1" x14ac:dyDescent="0.3">
      <c r="A192" s="76"/>
      <c r="B192" s="76"/>
      <c r="C192" s="77"/>
      <c r="D192" s="78"/>
      <c r="E192" s="79"/>
      <c r="F192" s="80"/>
      <c r="G192" s="77"/>
      <c r="H192" s="81"/>
      <c r="I192" s="82"/>
      <c r="J192" s="82"/>
      <c r="K192" s="51"/>
      <c r="L192" s="83">
        <v>192</v>
      </c>
      <c r="M192" s="83"/>
      <c r="N192" s="84"/>
      <c r="O192" s="98" t="e">
        <f>REPLACE(INDEX(GroupVertices[Group], MATCH(Edges[[#This Row],[Vertex 1]],GroupVertices[Vertex],0)),1,1,"")</f>
        <v>#N/A</v>
      </c>
      <c r="P192" s="98" t="e">
        <f>REPLACE(INDEX(GroupVertices[Group], MATCH(Edges[[#This Row],[Vertex 2]],GroupVertices[Vertex],0)),1,1,"")</f>
        <v>#N/A</v>
      </c>
    </row>
    <row r="193" spans="1:16" ht="13.5" customHeight="1" thickTop="1" thickBot="1" x14ac:dyDescent="0.3">
      <c r="A193" s="76" t="s">
        <v>322</v>
      </c>
      <c r="B193" s="76" t="s">
        <v>323</v>
      </c>
      <c r="C193" s="77"/>
      <c r="D193" s="78">
        <v>1</v>
      </c>
      <c r="E193" s="79"/>
      <c r="F193" s="80"/>
      <c r="G193" s="77"/>
      <c r="H193" s="81"/>
      <c r="I193" s="82"/>
      <c r="J193" s="82"/>
      <c r="K193" s="51"/>
      <c r="L193" s="83">
        <v>193</v>
      </c>
      <c r="M193" s="83"/>
      <c r="N193" s="84">
        <v>1</v>
      </c>
      <c r="O193" s="98" t="str">
        <f>REPLACE(INDEX(GroupVertices[Group], MATCH(Edges[[#This Row],[Vertex 1]],GroupVertices[Vertex],0)),1,1,"")</f>
        <v>6</v>
      </c>
      <c r="P193" s="98" t="str">
        <f>REPLACE(INDEX(GroupVertices[Group], MATCH(Edges[[#This Row],[Vertex 2]],GroupVertices[Vertex],0)),1,1,"")</f>
        <v>6</v>
      </c>
    </row>
    <row r="194" spans="1:16" ht="13.5" customHeight="1" thickTop="1" thickBot="1" x14ac:dyDescent="0.3">
      <c r="A194" s="76" t="s">
        <v>322</v>
      </c>
      <c r="B194" s="76" t="s">
        <v>324</v>
      </c>
      <c r="C194" s="77"/>
      <c r="D194" s="78">
        <v>1</v>
      </c>
      <c r="E194" s="79"/>
      <c r="F194" s="80"/>
      <c r="G194" s="77"/>
      <c r="H194" s="81"/>
      <c r="I194" s="82"/>
      <c r="J194" s="82"/>
      <c r="K194" s="51"/>
      <c r="L194" s="83">
        <v>194</v>
      </c>
      <c r="M194" s="83"/>
      <c r="N194" s="84">
        <v>1</v>
      </c>
      <c r="O194" s="98" t="str">
        <f>REPLACE(INDEX(GroupVertices[Group], MATCH(Edges[[#This Row],[Vertex 1]],GroupVertices[Vertex],0)),1,1,"")</f>
        <v>6</v>
      </c>
      <c r="P194" s="98" t="str">
        <f>REPLACE(INDEX(GroupVertices[Group], MATCH(Edges[[#This Row],[Vertex 2]],GroupVertices[Vertex],0)),1,1,"")</f>
        <v>6</v>
      </c>
    </row>
    <row r="195" spans="1:16" ht="13.5" customHeight="1" thickTop="1" thickBot="1" x14ac:dyDescent="0.3">
      <c r="A195" s="76" t="s">
        <v>322</v>
      </c>
      <c r="B195" s="76" t="s">
        <v>325</v>
      </c>
      <c r="C195" s="77"/>
      <c r="D195" s="78">
        <v>1</v>
      </c>
      <c r="E195" s="79"/>
      <c r="F195" s="80"/>
      <c r="G195" s="77"/>
      <c r="H195" s="81"/>
      <c r="I195" s="82"/>
      <c r="J195" s="82"/>
      <c r="K195" s="51"/>
      <c r="L195" s="83">
        <v>195</v>
      </c>
      <c r="M195" s="83"/>
      <c r="N195" s="84">
        <v>1</v>
      </c>
      <c r="O195" s="98" t="str">
        <f>REPLACE(INDEX(GroupVertices[Group], MATCH(Edges[[#This Row],[Vertex 1]],GroupVertices[Vertex],0)),1,1,"")</f>
        <v>6</v>
      </c>
      <c r="P195" s="98" t="str">
        <f>REPLACE(INDEX(GroupVertices[Group], MATCH(Edges[[#This Row],[Vertex 2]],GroupVertices[Vertex],0)),1,1,"")</f>
        <v>6</v>
      </c>
    </row>
    <row r="196" spans="1:16" ht="13.5" customHeight="1" thickTop="1" thickBot="1" x14ac:dyDescent="0.3">
      <c r="A196" s="76" t="s">
        <v>322</v>
      </c>
      <c r="B196" s="76" t="s">
        <v>326</v>
      </c>
      <c r="C196" s="77"/>
      <c r="D196" s="78">
        <v>1</v>
      </c>
      <c r="E196" s="79"/>
      <c r="F196" s="80"/>
      <c r="G196" s="77"/>
      <c r="H196" s="81"/>
      <c r="I196" s="82"/>
      <c r="J196" s="82"/>
      <c r="K196" s="51"/>
      <c r="L196" s="83">
        <v>196</v>
      </c>
      <c r="M196" s="83"/>
      <c r="N196" s="84">
        <v>1</v>
      </c>
      <c r="O196" s="98" t="str">
        <f>REPLACE(INDEX(GroupVertices[Group], MATCH(Edges[[#This Row],[Vertex 1]],GroupVertices[Vertex],0)),1,1,"")</f>
        <v>6</v>
      </c>
      <c r="P196" s="98" t="str">
        <f>REPLACE(INDEX(GroupVertices[Group], MATCH(Edges[[#This Row],[Vertex 2]],GroupVertices[Vertex],0)),1,1,"")</f>
        <v>6</v>
      </c>
    </row>
    <row r="197" spans="1:16" ht="13.5" customHeight="1" thickTop="1" thickBot="1" x14ac:dyDescent="0.3">
      <c r="A197" s="76" t="s">
        <v>322</v>
      </c>
      <c r="B197" s="76" t="s">
        <v>327</v>
      </c>
      <c r="C197" s="77"/>
      <c r="D197" s="78">
        <v>1</v>
      </c>
      <c r="E197" s="79"/>
      <c r="F197" s="80"/>
      <c r="G197" s="77"/>
      <c r="H197" s="81"/>
      <c r="I197" s="82"/>
      <c r="J197" s="82"/>
      <c r="K197" s="51"/>
      <c r="L197" s="83">
        <v>197</v>
      </c>
      <c r="M197" s="83"/>
      <c r="N197" s="84">
        <v>1</v>
      </c>
      <c r="O197" s="98" t="str">
        <f>REPLACE(INDEX(GroupVertices[Group], MATCH(Edges[[#This Row],[Vertex 1]],GroupVertices[Vertex],0)),1,1,"")</f>
        <v>6</v>
      </c>
      <c r="P197" s="98" t="str">
        <f>REPLACE(INDEX(GroupVertices[Group], MATCH(Edges[[#This Row],[Vertex 2]],GroupVertices[Vertex],0)),1,1,"")</f>
        <v>6</v>
      </c>
    </row>
    <row r="198" spans="1:16" ht="13.5" customHeight="1" thickTop="1" thickBot="1" x14ac:dyDescent="0.3">
      <c r="A198" s="76" t="s">
        <v>322</v>
      </c>
      <c r="B198" s="76" t="s">
        <v>328</v>
      </c>
      <c r="C198" s="77"/>
      <c r="D198" s="78">
        <v>1</v>
      </c>
      <c r="E198" s="79"/>
      <c r="F198" s="80"/>
      <c r="G198" s="77"/>
      <c r="H198" s="81"/>
      <c r="I198" s="82"/>
      <c r="J198" s="82"/>
      <c r="K198" s="51"/>
      <c r="L198" s="83">
        <v>198</v>
      </c>
      <c r="M198" s="83"/>
      <c r="N198" s="84">
        <v>1</v>
      </c>
      <c r="O198" s="98" t="str">
        <f>REPLACE(INDEX(GroupVertices[Group], MATCH(Edges[[#This Row],[Vertex 1]],GroupVertices[Vertex],0)),1,1,"")</f>
        <v>6</v>
      </c>
      <c r="P198" s="98" t="str">
        <f>REPLACE(INDEX(GroupVertices[Group], MATCH(Edges[[#This Row],[Vertex 2]],GroupVertices[Vertex],0)),1,1,"")</f>
        <v>6</v>
      </c>
    </row>
    <row r="199" spans="1:16" ht="13.5" customHeight="1" thickTop="1" thickBot="1" x14ac:dyDescent="0.3">
      <c r="A199" s="76" t="s">
        <v>401</v>
      </c>
      <c r="B199" s="76" t="s">
        <v>402</v>
      </c>
      <c r="C199" s="77"/>
      <c r="D199" s="78">
        <v>1</v>
      </c>
      <c r="E199" s="79"/>
      <c r="F199" s="80"/>
      <c r="G199" s="77"/>
      <c r="H199" s="81"/>
      <c r="I199" s="82"/>
      <c r="J199" s="82"/>
      <c r="K199" s="51"/>
      <c r="L199" s="83">
        <v>199</v>
      </c>
      <c r="M199" s="83"/>
      <c r="N199" s="84">
        <v>1</v>
      </c>
      <c r="O199" s="98" t="str">
        <f>REPLACE(INDEX(GroupVertices[Group], MATCH(Edges[[#This Row],[Vertex 1]],GroupVertices[Vertex],0)),1,1,"")</f>
        <v>71</v>
      </c>
      <c r="P199" s="98" t="str">
        <f>REPLACE(INDEX(GroupVertices[Group], MATCH(Edges[[#This Row],[Vertex 2]],GroupVertices[Vertex],0)),1,1,"")</f>
        <v>71</v>
      </c>
    </row>
    <row r="200" spans="1:16" ht="13.5" customHeight="1" thickTop="1" thickBot="1" x14ac:dyDescent="0.3">
      <c r="A200" s="76" t="s">
        <v>401</v>
      </c>
      <c r="B200" s="76" t="s">
        <v>403</v>
      </c>
      <c r="C200" s="77"/>
      <c r="D200" s="78">
        <v>1</v>
      </c>
      <c r="E200" s="79"/>
      <c r="F200" s="80"/>
      <c r="G200" s="77"/>
      <c r="H200" s="81"/>
      <c r="I200" s="82"/>
      <c r="J200" s="82"/>
      <c r="K200" s="51"/>
      <c r="L200" s="83">
        <v>200</v>
      </c>
      <c r="M200" s="83"/>
      <c r="N200" s="84">
        <v>1</v>
      </c>
      <c r="O200" s="98" t="str">
        <f>REPLACE(INDEX(GroupVertices[Group], MATCH(Edges[[#This Row],[Vertex 1]],GroupVertices[Vertex],0)),1,1,"")</f>
        <v>71</v>
      </c>
      <c r="P200" s="98" t="str">
        <f>REPLACE(INDEX(GroupVertices[Group], MATCH(Edges[[#This Row],[Vertex 2]],GroupVertices[Vertex],0)),1,1,"")</f>
        <v>71</v>
      </c>
    </row>
    <row r="201" spans="1:16" ht="13.5" customHeight="1" thickTop="1" thickBot="1" x14ac:dyDescent="0.3">
      <c r="A201" s="76" t="s">
        <v>401</v>
      </c>
      <c r="B201" s="76" t="s">
        <v>404</v>
      </c>
      <c r="C201" s="77"/>
      <c r="D201" s="78">
        <v>1</v>
      </c>
      <c r="E201" s="79"/>
      <c r="F201" s="80"/>
      <c r="G201" s="77"/>
      <c r="H201" s="81"/>
      <c r="I201" s="82"/>
      <c r="J201" s="82"/>
      <c r="K201" s="51"/>
      <c r="L201" s="83">
        <v>201</v>
      </c>
      <c r="M201" s="83"/>
      <c r="N201" s="84">
        <v>1</v>
      </c>
      <c r="O201" s="98" t="str">
        <f>REPLACE(INDEX(GroupVertices[Group], MATCH(Edges[[#This Row],[Vertex 1]],GroupVertices[Vertex],0)),1,1,"")</f>
        <v>71</v>
      </c>
      <c r="P201" s="98" t="str">
        <f>REPLACE(INDEX(GroupVertices[Group], MATCH(Edges[[#This Row],[Vertex 2]],GroupVertices[Vertex],0)),1,1,"")</f>
        <v>71</v>
      </c>
    </row>
    <row r="202" spans="1:16" ht="13.5" customHeight="1" thickTop="1" thickBot="1" x14ac:dyDescent="0.3">
      <c r="A202" s="76" t="s">
        <v>405</v>
      </c>
      <c r="B202" s="76" t="s">
        <v>406</v>
      </c>
      <c r="C202" s="77"/>
      <c r="D202" s="78">
        <v>1</v>
      </c>
      <c r="E202" s="79"/>
      <c r="F202" s="80"/>
      <c r="G202" s="77"/>
      <c r="H202" s="81"/>
      <c r="I202" s="82"/>
      <c r="J202" s="82"/>
      <c r="K202" s="51"/>
      <c r="L202" s="83">
        <v>202</v>
      </c>
      <c r="M202" s="83"/>
      <c r="N202" s="84">
        <v>1</v>
      </c>
      <c r="O202" s="98" t="str">
        <f>REPLACE(INDEX(GroupVertices[Group], MATCH(Edges[[#This Row],[Vertex 1]],GroupVertices[Vertex],0)),1,1,"")</f>
        <v>70</v>
      </c>
      <c r="P202" s="98" t="str">
        <f>REPLACE(INDEX(GroupVertices[Group], MATCH(Edges[[#This Row],[Vertex 2]],GroupVertices[Vertex],0)),1,1,"")</f>
        <v>70</v>
      </c>
    </row>
    <row r="203" spans="1:16" ht="13.5" customHeight="1" thickTop="1" thickBot="1" x14ac:dyDescent="0.3">
      <c r="A203" s="76" t="s">
        <v>405</v>
      </c>
      <c r="B203" s="76" t="s">
        <v>407</v>
      </c>
      <c r="C203" s="77"/>
      <c r="D203" s="78">
        <v>1</v>
      </c>
      <c r="E203" s="79"/>
      <c r="F203" s="80"/>
      <c r="G203" s="77"/>
      <c r="H203" s="81"/>
      <c r="I203" s="82"/>
      <c r="J203" s="82"/>
      <c r="K203" s="51"/>
      <c r="L203" s="83">
        <v>203</v>
      </c>
      <c r="M203" s="83"/>
      <c r="N203" s="84">
        <v>1</v>
      </c>
      <c r="O203" s="98" t="str">
        <f>REPLACE(INDEX(GroupVertices[Group], MATCH(Edges[[#This Row],[Vertex 1]],GroupVertices[Vertex],0)),1,1,"")</f>
        <v>70</v>
      </c>
      <c r="P203" s="98" t="str">
        <f>REPLACE(INDEX(GroupVertices[Group], MATCH(Edges[[#This Row],[Vertex 2]],GroupVertices[Vertex],0)),1,1,"")</f>
        <v>70</v>
      </c>
    </row>
    <row r="204" spans="1:16" ht="13.5" customHeight="1" thickTop="1" thickBot="1" x14ac:dyDescent="0.3">
      <c r="A204" s="76" t="s">
        <v>405</v>
      </c>
      <c r="B204" s="76" t="s">
        <v>408</v>
      </c>
      <c r="C204" s="77"/>
      <c r="D204" s="78">
        <v>1</v>
      </c>
      <c r="E204" s="79"/>
      <c r="F204" s="80"/>
      <c r="G204" s="77"/>
      <c r="H204" s="81"/>
      <c r="I204" s="82"/>
      <c r="J204" s="82"/>
      <c r="K204" s="51"/>
      <c r="L204" s="83">
        <v>204</v>
      </c>
      <c r="M204" s="83"/>
      <c r="N204" s="84">
        <v>1</v>
      </c>
      <c r="O204" s="98" t="str">
        <f>REPLACE(INDEX(GroupVertices[Group], MATCH(Edges[[#This Row],[Vertex 1]],GroupVertices[Vertex],0)),1,1,"")</f>
        <v>70</v>
      </c>
      <c r="P204" s="98" t="str">
        <f>REPLACE(INDEX(GroupVertices[Group], MATCH(Edges[[#This Row],[Vertex 2]],GroupVertices[Vertex],0)),1,1,"")</f>
        <v>70</v>
      </c>
    </row>
    <row r="205" spans="1:16" ht="13.5" customHeight="1" thickTop="1" thickBot="1" x14ac:dyDescent="0.3">
      <c r="A205" s="76" t="s">
        <v>409</v>
      </c>
      <c r="B205" s="76" t="s">
        <v>410</v>
      </c>
      <c r="C205" s="77"/>
      <c r="D205" s="78">
        <v>1</v>
      </c>
      <c r="E205" s="79"/>
      <c r="F205" s="80"/>
      <c r="G205" s="77"/>
      <c r="H205" s="81"/>
      <c r="I205" s="82"/>
      <c r="J205" s="82"/>
      <c r="K205" s="51"/>
      <c r="L205" s="83">
        <v>205</v>
      </c>
      <c r="M205" s="83"/>
      <c r="N205" s="84">
        <v>1</v>
      </c>
      <c r="O205" s="98" t="str">
        <f>REPLACE(INDEX(GroupVertices[Group], MATCH(Edges[[#This Row],[Vertex 1]],GroupVertices[Vertex],0)),1,1,"")</f>
        <v>31</v>
      </c>
      <c r="P205" s="98" t="str">
        <f>REPLACE(INDEX(GroupVertices[Group], MATCH(Edges[[#This Row],[Vertex 2]],GroupVertices[Vertex],0)),1,1,"")</f>
        <v>31</v>
      </c>
    </row>
    <row r="206" spans="1:16" ht="13.5" customHeight="1" thickTop="1" thickBot="1" x14ac:dyDescent="0.3">
      <c r="A206" s="76" t="s">
        <v>409</v>
      </c>
      <c r="B206" s="76" t="s">
        <v>411</v>
      </c>
      <c r="C206" s="77"/>
      <c r="D206" s="78">
        <v>1</v>
      </c>
      <c r="E206" s="79"/>
      <c r="F206" s="80"/>
      <c r="G206" s="77"/>
      <c r="H206" s="81"/>
      <c r="I206" s="82"/>
      <c r="J206" s="82"/>
      <c r="K206" s="51"/>
      <c r="L206" s="83">
        <v>206</v>
      </c>
      <c r="M206" s="83"/>
      <c r="N206" s="84">
        <v>1</v>
      </c>
      <c r="O206" s="98" t="str">
        <f>REPLACE(INDEX(GroupVertices[Group], MATCH(Edges[[#This Row],[Vertex 1]],GroupVertices[Vertex],0)),1,1,"")</f>
        <v>31</v>
      </c>
      <c r="P206" s="98" t="str">
        <f>REPLACE(INDEX(GroupVertices[Group], MATCH(Edges[[#This Row],[Vertex 2]],GroupVertices[Vertex],0)),1,1,"")</f>
        <v>31</v>
      </c>
    </row>
    <row r="207" spans="1:16" ht="13.5" customHeight="1" thickTop="1" thickBot="1" x14ac:dyDescent="0.3">
      <c r="A207" s="76" t="s">
        <v>409</v>
      </c>
      <c r="B207" s="76" t="s">
        <v>412</v>
      </c>
      <c r="C207" s="77"/>
      <c r="D207" s="78">
        <v>1</v>
      </c>
      <c r="E207" s="79"/>
      <c r="F207" s="80"/>
      <c r="G207" s="77"/>
      <c r="H207" s="81"/>
      <c r="I207" s="82"/>
      <c r="J207" s="82"/>
      <c r="K207" s="51"/>
      <c r="L207" s="83">
        <v>207</v>
      </c>
      <c r="M207" s="83"/>
      <c r="N207" s="84">
        <v>1</v>
      </c>
      <c r="O207" s="98" t="str">
        <f>REPLACE(INDEX(GroupVertices[Group], MATCH(Edges[[#This Row],[Vertex 1]],GroupVertices[Vertex],0)),1,1,"")</f>
        <v>31</v>
      </c>
      <c r="P207" s="98" t="str">
        <f>REPLACE(INDEX(GroupVertices[Group], MATCH(Edges[[#This Row],[Vertex 2]],GroupVertices[Vertex],0)),1,1,"")</f>
        <v>31</v>
      </c>
    </row>
    <row r="208" spans="1:16" ht="13.5" customHeight="1" thickTop="1" thickBot="1" x14ac:dyDescent="0.3">
      <c r="A208" s="76" t="s">
        <v>409</v>
      </c>
      <c r="B208" s="76" t="s">
        <v>413</v>
      </c>
      <c r="C208" s="77"/>
      <c r="D208" s="78">
        <v>1</v>
      </c>
      <c r="E208" s="79"/>
      <c r="F208" s="80"/>
      <c r="G208" s="77"/>
      <c r="H208" s="81"/>
      <c r="I208" s="82"/>
      <c r="J208" s="82"/>
      <c r="K208" s="51"/>
      <c r="L208" s="83">
        <v>208</v>
      </c>
      <c r="M208" s="83"/>
      <c r="N208" s="84">
        <v>1</v>
      </c>
      <c r="O208" s="98" t="str">
        <f>REPLACE(INDEX(GroupVertices[Group], MATCH(Edges[[#This Row],[Vertex 1]],GroupVertices[Vertex],0)),1,1,"")</f>
        <v>31</v>
      </c>
      <c r="P208" s="98" t="str">
        <f>REPLACE(INDEX(GroupVertices[Group], MATCH(Edges[[#This Row],[Vertex 2]],GroupVertices[Vertex],0)),1,1,"")</f>
        <v>31</v>
      </c>
    </row>
    <row r="209" spans="1:16" ht="13.5" customHeight="1" thickTop="1" thickBot="1" x14ac:dyDescent="0.3">
      <c r="A209" s="76" t="s">
        <v>361</v>
      </c>
      <c r="B209" s="76" t="s">
        <v>362</v>
      </c>
      <c r="C209" s="77"/>
      <c r="D209" s="78">
        <v>1</v>
      </c>
      <c r="E209" s="79"/>
      <c r="F209" s="80"/>
      <c r="G209" s="77"/>
      <c r="H209" s="81"/>
      <c r="I209" s="82"/>
      <c r="J209" s="82"/>
      <c r="K209" s="51"/>
      <c r="L209" s="83">
        <v>209</v>
      </c>
      <c r="M209" s="83"/>
      <c r="N209" s="84">
        <v>1</v>
      </c>
      <c r="O209" s="98" t="str">
        <f>REPLACE(INDEX(GroupVertices[Group], MATCH(Edges[[#This Row],[Vertex 1]],GroupVertices[Vertex],0)),1,1,"")</f>
        <v>9</v>
      </c>
      <c r="P209" s="98" t="str">
        <f>REPLACE(INDEX(GroupVertices[Group], MATCH(Edges[[#This Row],[Vertex 2]],GroupVertices[Vertex],0)),1,1,"")</f>
        <v>9</v>
      </c>
    </row>
    <row r="210" spans="1:16" ht="13.5" customHeight="1" thickTop="1" thickBot="1" x14ac:dyDescent="0.3">
      <c r="A210" s="76" t="s">
        <v>361</v>
      </c>
      <c r="B210" s="76" t="s">
        <v>363</v>
      </c>
      <c r="C210" s="77"/>
      <c r="D210" s="78">
        <v>1</v>
      </c>
      <c r="E210" s="79"/>
      <c r="F210" s="80"/>
      <c r="G210" s="77"/>
      <c r="H210" s="81"/>
      <c r="I210" s="82"/>
      <c r="J210" s="82"/>
      <c r="K210" s="51"/>
      <c r="L210" s="83">
        <v>210</v>
      </c>
      <c r="M210" s="83"/>
      <c r="N210" s="84">
        <v>1</v>
      </c>
      <c r="O210" s="98" t="str">
        <f>REPLACE(INDEX(GroupVertices[Group], MATCH(Edges[[#This Row],[Vertex 1]],GroupVertices[Vertex],0)),1,1,"")</f>
        <v>9</v>
      </c>
      <c r="P210" s="98" t="str">
        <f>REPLACE(INDEX(GroupVertices[Group], MATCH(Edges[[#This Row],[Vertex 2]],GroupVertices[Vertex],0)),1,1,"")</f>
        <v>9</v>
      </c>
    </row>
    <row r="211" spans="1:16" ht="13.5" customHeight="1" thickTop="1" thickBot="1" x14ac:dyDescent="0.3">
      <c r="A211" s="76" t="s">
        <v>361</v>
      </c>
      <c r="B211" s="76" t="s">
        <v>364</v>
      </c>
      <c r="C211" s="77"/>
      <c r="D211" s="78">
        <v>1</v>
      </c>
      <c r="E211" s="79"/>
      <c r="F211" s="80"/>
      <c r="G211" s="77"/>
      <c r="H211" s="81"/>
      <c r="I211" s="82"/>
      <c r="J211" s="82"/>
      <c r="K211" s="51"/>
      <c r="L211" s="83">
        <v>211</v>
      </c>
      <c r="M211" s="83"/>
      <c r="N211" s="84">
        <v>1</v>
      </c>
      <c r="O211" s="98" t="str">
        <f>REPLACE(INDEX(GroupVertices[Group], MATCH(Edges[[#This Row],[Vertex 1]],GroupVertices[Vertex],0)),1,1,"")</f>
        <v>9</v>
      </c>
      <c r="P211" s="98" t="str">
        <f>REPLACE(INDEX(GroupVertices[Group], MATCH(Edges[[#This Row],[Vertex 2]],GroupVertices[Vertex],0)),1,1,"")</f>
        <v>9</v>
      </c>
    </row>
    <row r="212" spans="1:16" ht="13.5" customHeight="1" thickTop="1" thickBot="1" x14ac:dyDescent="0.3">
      <c r="A212" s="76" t="s">
        <v>361</v>
      </c>
      <c r="B212" s="76" t="s">
        <v>365</v>
      </c>
      <c r="C212" s="77"/>
      <c r="D212" s="78">
        <v>1</v>
      </c>
      <c r="E212" s="79"/>
      <c r="F212" s="80"/>
      <c r="G212" s="77"/>
      <c r="H212" s="81"/>
      <c r="I212" s="82"/>
      <c r="J212" s="82"/>
      <c r="K212" s="51"/>
      <c r="L212" s="83">
        <v>212</v>
      </c>
      <c r="M212" s="83"/>
      <c r="N212" s="84">
        <v>1</v>
      </c>
      <c r="O212" s="98" t="str">
        <f>REPLACE(INDEX(GroupVertices[Group], MATCH(Edges[[#This Row],[Vertex 1]],GroupVertices[Vertex],0)),1,1,"")</f>
        <v>9</v>
      </c>
      <c r="P212" s="98" t="str">
        <f>REPLACE(INDEX(GroupVertices[Group], MATCH(Edges[[#This Row],[Vertex 2]],GroupVertices[Vertex],0)),1,1,"")</f>
        <v>9</v>
      </c>
    </row>
    <row r="213" spans="1:16" ht="13.5" customHeight="1" thickTop="1" thickBot="1" x14ac:dyDescent="0.3">
      <c r="A213" s="76" t="s">
        <v>361</v>
      </c>
      <c r="B213" s="76" t="s">
        <v>366</v>
      </c>
      <c r="C213" s="77"/>
      <c r="D213" s="78">
        <v>1</v>
      </c>
      <c r="E213" s="79"/>
      <c r="F213" s="80"/>
      <c r="G213" s="77"/>
      <c r="H213" s="81"/>
      <c r="I213" s="82"/>
      <c r="J213" s="82"/>
      <c r="K213" s="51"/>
      <c r="L213" s="83">
        <v>213</v>
      </c>
      <c r="M213" s="83"/>
      <c r="N213" s="84">
        <v>1</v>
      </c>
      <c r="O213" s="98" t="str">
        <f>REPLACE(INDEX(GroupVertices[Group], MATCH(Edges[[#This Row],[Vertex 1]],GroupVertices[Vertex],0)),1,1,"")</f>
        <v>9</v>
      </c>
      <c r="P213" s="98" t="str">
        <f>REPLACE(INDEX(GroupVertices[Group], MATCH(Edges[[#This Row],[Vertex 2]],GroupVertices[Vertex],0)),1,1,"")</f>
        <v>9</v>
      </c>
    </row>
    <row r="214" spans="1:16" ht="13.5" customHeight="1" thickTop="1" thickBot="1" x14ac:dyDescent="0.3">
      <c r="A214" s="76" t="s">
        <v>361</v>
      </c>
      <c r="B214" s="76" t="s">
        <v>367</v>
      </c>
      <c r="C214" s="77"/>
      <c r="D214" s="78">
        <v>1</v>
      </c>
      <c r="E214" s="79"/>
      <c r="F214" s="80"/>
      <c r="G214" s="77"/>
      <c r="H214" s="81"/>
      <c r="I214" s="82"/>
      <c r="J214" s="82"/>
      <c r="K214" s="51"/>
      <c r="L214" s="83">
        <v>214</v>
      </c>
      <c r="M214" s="83"/>
      <c r="N214" s="84">
        <v>1</v>
      </c>
      <c r="O214" s="98" t="str">
        <f>REPLACE(INDEX(GroupVertices[Group], MATCH(Edges[[#This Row],[Vertex 1]],GroupVertices[Vertex],0)),1,1,"")</f>
        <v>9</v>
      </c>
      <c r="P214" s="98" t="str">
        <f>REPLACE(INDEX(GroupVertices[Group], MATCH(Edges[[#This Row],[Vertex 2]],GroupVertices[Vertex],0)),1,1,"")</f>
        <v>9</v>
      </c>
    </row>
    <row r="215" spans="1:16" ht="13.5" customHeight="1" thickTop="1" thickBot="1" x14ac:dyDescent="0.3">
      <c r="A215" s="76" t="s">
        <v>414</v>
      </c>
      <c r="B215" s="76" t="s">
        <v>415</v>
      </c>
      <c r="C215" s="77"/>
      <c r="D215" s="78">
        <v>1</v>
      </c>
      <c r="E215" s="79"/>
      <c r="F215" s="80"/>
      <c r="G215" s="77"/>
      <c r="H215" s="81"/>
      <c r="I215" s="82"/>
      <c r="J215" s="82"/>
      <c r="K215" s="51"/>
      <c r="L215" s="83">
        <v>215</v>
      </c>
      <c r="M215" s="83"/>
      <c r="N215" s="84">
        <v>1</v>
      </c>
      <c r="O215" s="98" t="str">
        <f>REPLACE(INDEX(GroupVertices[Group], MATCH(Edges[[#This Row],[Vertex 1]],GroupVertices[Vertex],0)),1,1,"")</f>
        <v>172</v>
      </c>
      <c r="P215" s="98" t="str">
        <f>REPLACE(INDEX(GroupVertices[Group], MATCH(Edges[[#This Row],[Vertex 2]],GroupVertices[Vertex],0)),1,1,"")</f>
        <v>172</v>
      </c>
    </row>
    <row r="216" spans="1:16" ht="13.5" customHeight="1" thickTop="1" thickBot="1" x14ac:dyDescent="0.3">
      <c r="A216" s="76" t="s">
        <v>416</v>
      </c>
      <c r="B216" s="76" t="s">
        <v>417</v>
      </c>
      <c r="C216" s="77"/>
      <c r="D216" s="78">
        <v>1</v>
      </c>
      <c r="E216" s="79"/>
      <c r="F216" s="80"/>
      <c r="G216" s="77"/>
      <c r="H216" s="81"/>
      <c r="I216" s="82"/>
      <c r="J216" s="82"/>
      <c r="K216" s="51"/>
      <c r="L216" s="83">
        <v>216</v>
      </c>
      <c r="M216" s="83"/>
      <c r="N216" s="84">
        <v>1</v>
      </c>
      <c r="O216" s="98" t="str">
        <f>REPLACE(INDEX(GroupVertices[Group], MATCH(Edges[[#This Row],[Vertex 1]],GroupVertices[Vertex],0)),1,1,"")</f>
        <v>20</v>
      </c>
      <c r="P216" s="98" t="str">
        <f>REPLACE(INDEX(GroupVertices[Group], MATCH(Edges[[#This Row],[Vertex 2]],GroupVertices[Vertex],0)),1,1,"")</f>
        <v>20</v>
      </c>
    </row>
    <row r="217" spans="1:16" ht="13.5" customHeight="1" thickTop="1" thickBot="1" x14ac:dyDescent="0.3">
      <c r="A217" s="76" t="s">
        <v>416</v>
      </c>
      <c r="B217" s="76" t="s">
        <v>418</v>
      </c>
      <c r="C217" s="77"/>
      <c r="D217" s="78">
        <v>1</v>
      </c>
      <c r="E217" s="79"/>
      <c r="F217" s="80"/>
      <c r="G217" s="77"/>
      <c r="H217" s="81"/>
      <c r="I217" s="82"/>
      <c r="J217" s="82"/>
      <c r="K217" s="51"/>
      <c r="L217" s="83">
        <v>217</v>
      </c>
      <c r="M217" s="83"/>
      <c r="N217" s="84">
        <v>1</v>
      </c>
      <c r="O217" s="98" t="str">
        <f>REPLACE(INDEX(GroupVertices[Group], MATCH(Edges[[#This Row],[Vertex 1]],GroupVertices[Vertex],0)),1,1,"")</f>
        <v>20</v>
      </c>
      <c r="P217" s="98" t="str">
        <f>REPLACE(INDEX(GroupVertices[Group], MATCH(Edges[[#This Row],[Vertex 2]],GroupVertices[Vertex],0)),1,1,"")</f>
        <v>20</v>
      </c>
    </row>
    <row r="218" spans="1:16" ht="13.5" customHeight="1" thickTop="1" thickBot="1" x14ac:dyDescent="0.3">
      <c r="A218" s="76" t="s">
        <v>419</v>
      </c>
      <c r="B218" s="76" t="s">
        <v>420</v>
      </c>
      <c r="C218" s="77"/>
      <c r="D218" s="78">
        <v>1</v>
      </c>
      <c r="E218" s="79"/>
      <c r="F218" s="80"/>
      <c r="G218" s="77"/>
      <c r="H218" s="81"/>
      <c r="I218" s="82"/>
      <c r="J218" s="82"/>
      <c r="K218" s="51"/>
      <c r="L218" s="83">
        <v>218</v>
      </c>
      <c r="M218" s="83"/>
      <c r="N218" s="84">
        <v>1</v>
      </c>
      <c r="O218" s="98" t="str">
        <f>REPLACE(INDEX(GroupVertices[Group], MATCH(Edges[[#This Row],[Vertex 1]],GroupVertices[Vertex],0)),1,1,"")</f>
        <v>173</v>
      </c>
      <c r="P218" s="98" t="str">
        <f>REPLACE(INDEX(GroupVertices[Group], MATCH(Edges[[#This Row],[Vertex 2]],GroupVertices[Vertex],0)),1,1,"")</f>
        <v>173</v>
      </c>
    </row>
    <row r="219" spans="1:16" ht="13.5" customHeight="1" thickTop="1" thickBot="1" x14ac:dyDescent="0.3">
      <c r="A219" s="76" t="s">
        <v>331</v>
      </c>
      <c r="B219" s="76" t="s">
        <v>332</v>
      </c>
      <c r="C219" s="77"/>
      <c r="D219" s="78">
        <v>1</v>
      </c>
      <c r="E219" s="79"/>
      <c r="F219" s="80"/>
      <c r="G219" s="77"/>
      <c r="H219" s="81"/>
      <c r="I219" s="82"/>
      <c r="J219" s="82"/>
      <c r="K219" s="51"/>
      <c r="L219" s="83">
        <v>219</v>
      </c>
      <c r="M219" s="83"/>
      <c r="N219" s="84">
        <v>1</v>
      </c>
      <c r="O219" s="98" t="str">
        <f>REPLACE(INDEX(GroupVertices[Group], MATCH(Edges[[#This Row],[Vertex 1]],GroupVertices[Vertex],0)),1,1,"")</f>
        <v>108</v>
      </c>
      <c r="P219" s="98" t="str">
        <f>REPLACE(INDEX(GroupVertices[Group], MATCH(Edges[[#This Row],[Vertex 2]],GroupVertices[Vertex],0)),1,1,"")</f>
        <v>108</v>
      </c>
    </row>
    <row r="220" spans="1:16" ht="13.5" customHeight="1" thickTop="1" thickBot="1" x14ac:dyDescent="0.3">
      <c r="A220" s="76"/>
      <c r="B220" s="76"/>
      <c r="C220" s="77"/>
      <c r="D220" s="78"/>
      <c r="E220" s="79"/>
      <c r="F220" s="80"/>
      <c r="G220" s="77"/>
      <c r="H220" s="81"/>
      <c r="I220" s="82"/>
      <c r="J220" s="82"/>
      <c r="K220" s="51"/>
      <c r="L220" s="83">
        <v>220</v>
      </c>
      <c r="M220" s="83"/>
      <c r="N220" s="84"/>
      <c r="O220" s="98" t="e">
        <f>REPLACE(INDEX(GroupVertices[Group], MATCH(Edges[[#This Row],[Vertex 1]],GroupVertices[Vertex],0)),1,1,"")</f>
        <v>#N/A</v>
      </c>
      <c r="P220" s="98" t="e">
        <f>REPLACE(INDEX(GroupVertices[Group], MATCH(Edges[[#This Row],[Vertex 2]],GroupVertices[Vertex],0)),1,1,"")</f>
        <v>#N/A</v>
      </c>
    </row>
    <row r="221" spans="1:16" ht="13.5" customHeight="1" thickTop="1" thickBot="1" x14ac:dyDescent="0.3">
      <c r="A221" s="76" t="s">
        <v>421</v>
      </c>
      <c r="B221" s="76" t="s">
        <v>422</v>
      </c>
      <c r="C221" s="77"/>
      <c r="D221" s="78">
        <v>3.25</v>
      </c>
      <c r="E221" s="79"/>
      <c r="F221" s="80"/>
      <c r="G221" s="77"/>
      <c r="H221" s="81"/>
      <c r="I221" s="82"/>
      <c r="J221" s="82"/>
      <c r="K221" s="51"/>
      <c r="L221" s="83">
        <v>221</v>
      </c>
      <c r="M221" s="83"/>
      <c r="N221" s="84">
        <v>2</v>
      </c>
      <c r="O221" s="98" t="str">
        <f>REPLACE(INDEX(GroupVertices[Group], MATCH(Edges[[#This Row],[Vertex 1]],GroupVertices[Vertex],0)),1,1,"")</f>
        <v>35</v>
      </c>
      <c r="P221" s="98" t="str">
        <f>REPLACE(INDEX(GroupVertices[Group], MATCH(Edges[[#This Row],[Vertex 2]],GroupVertices[Vertex],0)),1,1,"")</f>
        <v>35</v>
      </c>
    </row>
    <row r="222" spans="1:16" ht="13.5" customHeight="1" thickTop="1" thickBot="1" x14ac:dyDescent="0.3">
      <c r="A222" s="76" t="s">
        <v>421</v>
      </c>
      <c r="B222" s="76" t="s">
        <v>423</v>
      </c>
      <c r="C222" s="77"/>
      <c r="D222" s="78">
        <v>1</v>
      </c>
      <c r="E222" s="79"/>
      <c r="F222" s="80"/>
      <c r="G222" s="77"/>
      <c r="H222" s="81"/>
      <c r="I222" s="82"/>
      <c r="J222" s="82"/>
      <c r="K222" s="51"/>
      <c r="L222" s="83">
        <v>222</v>
      </c>
      <c r="M222" s="83"/>
      <c r="N222" s="84">
        <v>1</v>
      </c>
      <c r="O222" s="98" t="str">
        <f>REPLACE(INDEX(GroupVertices[Group], MATCH(Edges[[#This Row],[Vertex 1]],GroupVertices[Vertex],0)),1,1,"")</f>
        <v>35</v>
      </c>
      <c r="P222" s="98" t="str">
        <f>REPLACE(INDEX(GroupVertices[Group], MATCH(Edges[[#This Row],[Vertex 2]],GroupVertices[Vertex],0)),1,1,"")</f>
        <v>35</v>
      </c>
    </row>
    <row r="223" spans="1:16" ht="13.5" customHeight="1" thickTop="1" thickBot="1" x14ac:dyDescent="0.3">
      <c r="A223" s="76" t="s">
        <v>421</v>
      </c>
      <c r="B223" s="76" t="s">
        <v>424</v>
      </c>
      <c r="C223" s="77"/>
      <c r="D223" s="78">
        <v>3.25</v>
      </c>
      <c r="E223" s="79"/>
      <c r="F223" s="80"/>
      <c r="G223" s="77"/>
      <c r="H223" s="81"/>
      <c r="I223" s="82"/>
      <c r="J223" s="82"/>
      <c r="K223" s="51"/>
      <c r="L223" s="83">
        <v>223</v>
      </c>
      <c r="M223" s="83"/>
      <c r="N223" s="84">
        <v>2</v>
      </c>
      <c r="O223" s="98" t="str">
        <f>REPLACE(INDEX(GroupVertices[Group], MATCH(Edges[[#This Row],[Vertex 1]],GroupVertices[Vertex],0)),1,1,"")</f>
        <v>35</v>
      </c>
      <c r="P223" s="98" t="str">
        <f>REPLACE(INDEX(GroupVertices[Group], MATCH(Edges[[#This Row],[Vertex 2]],GroupVertices[Vertex],0)),1,1,"")</f>
        <v>35</v>
      </c>
    </row>
    <row r="224" spans="1:16" ht="13.5" customHeight="1" thickTop="1" thickBot="1" x14ac:dyDescent="0.3">
      <c r="A224" s="76" t="s">
        <v>421</v>
      </c>
      <c r="B224" s="76" t="s">
        <v>425</v>
      </c>
      <c r="C224" s="77"/>
      <c r="D224" s="78">
        <v>5.5</v>
      </c>
      <c r="E224" s="79"/>
      <c r="F224" s="80"/>
      <c r="G224" s="77"/>
      <c r="H224" s="81"/>
      <c r="I224" s="82"/>
      <c r="J224" s="82"/>
      <c r="K224" s="51"/>
      <c r="L224" s="83">
        <v>224</v>
      </c>
      <c r="M224" s="83"/>
      <c r="N224" s="84">
        <v>3</v>
      </c>
      <c r="O224" s="98" t="str">
        <f>REPLACE(INDEX(GroupVertices[Group], MATCH(Edges[[#This Row],[Vertex 1]],GroupVertices[Vertex],0)),1,1,"")</f>
        <v>35</v>
      </c>
      <c r="P224" s="98" t="str">
        <f>REPLACE(INDEX(GroupVertices[Group], MATCH(Edges[[#This Row],[Vertex 2]],GroupVertices[Vertex],0)),1,1,"")</f>
        <v>35</v>
      </c>
    </row>
    <row r="225" spans="1:16" ht="13.5" customHeight="1" thickTop="1" thickBot="1" x14ac:dyDescent="0.3">
      <c r="A225" s="76" t="s">
        <v>383</v>
      </c>
      <c r="B225" s="76" t="s">
        <v>384</v>
      </c>
      <c r="C225" s="77"/>
      <c r="D225" s="78">
        <v>1</v>
      </c>
      <c r="E225" s="79"/>
      <c r="F225" s="80"/>
      <c r="G225" s="77"/>
      <c r="H225" s="81"/>
      <c r="I225" s="82"/>
      <c r="J225" s="82"/>
      <c r="K225" s="51"/>
      <c r="L225" s="83">
        <v>225</v>
      </c>
      <c r="M225" s="83"/>
      <c r="N225" s="84">
        <v>1</v>
      </c>
      <c r="O225" s="98" t="str">
        <f>REPLACE(INDEX(GroupVertices[Group], MATCH(Edges[[#This Row],[Vertex 1]],GroupVertices[Vertex],0)),1,1,"")</f>
        <v>12</v>
      </c>
      <c r="P225" s="98" t="str">
        <f>REPLACE(INDEX(GroupVertices[Group], MATCH(Edges[[#This Row],[Vertex 2]],GroupVertices[Vertex],0)),1,1,"")</f>
        <v>12</v>
      </c>
    </row>
    <row r="226" spans="1:16" ht="13.5" customHeight="1" thickTop="1" thickBot="1" x14ac:dyDescent="0.3">
      <c r="A226" s="76" t="s">
        <v>426</v>
      </c>
      <c r="B226" s="76" t="s">
        <v>427</v>
      </c>
      <c r="C226" s="77"/>
      <c r="D226" s="78">
        <v>1</v>
      </c>
      <c r="E226" s="79"/>
      <c r="F226" s="80"/>
      <c r="G226" s="77"/>
      <c r="H226" s="81"/>
      <c r="I226" s="82"/>
      <c r="J226" s="82"/>
      <c r="K226" s="51"/>
      <c r="L226" s="83">
        <v>226</v>
      </c>
      <c r="M226" s="83"/>
      <c r="N226" s="84">
        <v>1</v>
      </c>
      <c r="O226" s="98" t="str">
        <f>REPLACE(INDEX(GroupVertices[Group], MATCH(Edges[[#This Row],[Vertex 1]],GroupVertices[Vertex],0)),1,1,"")</f>
        <v>156</v>
      </c>
      <c r="P226" s="98" t="str">
        <f>REPLACE(INDEX(GroupVertices[Group], MATCH(Edges[[#This Row],[Vertex 2]],GroupVertices[Vertex],0)),1,1,"")</f>
        <v>156</v>
      </c>
    </row>
    <row r="227" spans="1:16" ht="13.5" customHeight="1" thickTop="1" thickBot="1" x14ac:dyDescent="0.3">
      <c r="A227" s="76" t="s">
        <v>428</v>
      </c>
      <c r="B227" s="76" t="s">
        <v>429</v>
      </c>
      <c r="C227" s="77"/>
      <c r="D227" s="78">
        <v>1</v>
      </c>
      <c r="E227" s="79"/>
      <c r="F227" s="80"/>
      <c r="G227" s="77"/>
      <c r="H227" s="81"/>
      <c r="I227" s="82"/>
      <c r="J227" s="82"/>
      <c r="K227" s="51"/>
      <c r="L227" s="83">
        <v>227</v>
      </c>
      <c r="M227" s="83"/>
      <c r="N227" s="84">
        <v>1</v>
      </c>
      <c r="O227" s="98" t="str">
        <f>REPLACE(INDEX(GroupVertices[Group], MATCH(Edges[[#This Row],[Vertex 1]],GroupVertices[Vertex],0)),1,1,"")</f>
        <v>34</v>
      </c>
      <c r="P227" s="98" t="str">
        <f>REPLACE(INDEX(GroupVertices[Group], MATCH(Edges[[#This Row],[Vertex 2]],GroupVertices[Vertex],0)),1,1,"")</f>
        <v>34</v>
      </c>
    </row>
    <row r="228" spans="1:16" ht="13.5" customHeight="1" thickTop="1" thickBot="1" x14ac:dyDescent="0.3">
      <c r="A228" s="76" t="s">
        <v>225</v>
      </c>
      <c r="B228" s="76" t="s">
        <v>226</v>
      </c>
      <c r="C228" s="77"/>
      <c r="D228" s="78">
        <v>1</v>
      </c>
      <c r="E228" s="79"/>
      <c r="F228" s="80"/>
      <c r="G228" s="77"/>
      <c r="H228" s="81"/>
      <c r="I228" s="82"/>
      <c r="J228" s="82"/>
      <c r="K228" s="51"/>
      <c r="L228" s="83">
        <v>228</v>
      </c>
      <c r="M228" s="83"/>
      <c r="N228" s="84">
        <v>1</v>
      </c>
      <c r="O228" s="98" t="str">
        <f>REPLACE(INDEX(GroupVertices[Group], MATCH(Edges[[#This Row],[Vertex 1]],GroupVertices[Vertex],0)),1,1,"")</f>
        <v>4</v>
      </c>
      <c r="P228" s="98" t="str">
        <f>REPLACE(INDEX(GroupVertices[Group], MATCH(Edges[[#This Row],[Vertex 2]],GroupVertices[Vertex],0)),1,1,"")</f>
        <v>4</v>
      </c>
    </row>
    <row r="229" spans="1:16" ht="13.5" customHeight="1" thickTop="1" thickBot="1" x14ac:dyDescent="0.3">
      <c r="A229" s="76" t="s">
        <v>225</v>
      </c>
      <c r="B229" s="76" t="s">
        <v>430</v>
      </c>
      <c r="C229" s="77"/>
      <c r="D229" s="78">
        <v>1</v>
      </c>
      <c r="E229" s="79"/>
      <c r="F229" s="80"/>
      <c r="G229" s="77"/>
      <c r="H229" s="81"/>
      <c r="I229" s="82"/>
      <c r="J229" s="82"/>
      <c r="K229" s="51"/>
      <c r="L229" s="83">
        <v>229</v>
      </c>
      <c r="M229" s="83"/>
      <c r="N229" s="84">
        <v>1</v>
      </c>
      <c r="O229" s="98" t="str">
        <f>REPLACE(INDEX(GroupVertices[Group], MATCH(Edges[[#This Row],[Vertex 1]],GroupVertices[Vertex],0)),1,1,"")</f>
        <v>4</v>
      </c>
      <c r="P229" s="98" t="str">
        <f>REPLACE(INDEX(GroupVertices[Group], MATCH(Edges[[#This Row],[Vertex 2]],GroupVertices[Vertex],0)),1,1,"")</f>
        <v>4</v>
      </c>
    </row>
    <row r="230" spans="1:16" ht="13.5" customHeight="1" thickTop="1" thickBot="1" x14ac:dyDescent="0.3">
      <c r="A230" s="76" t="s">
        <v>225</v>
      </c>
      <c r="B230" s="76" t="s">
        <v>227</v>
      </c>
      <c r="C230" s="77"/>
      <c r="D230" s="78">
        <v>1</v>
      </c>
      <c r="E230" s="79"/>
      <c r="F230" s="80"/>
      <c r="G230" s="77"/>
      <c r="H230" s="81"/>
      <c r="I230" s="82"/>
      <c r="J230" s="82"/>
      <c r="K230" s="51"/>
      <c r="L230" s="83">
        <v>230</v>
      </c>
      <c r="M230" s="83"/>
      <c r="N230" s="84">
        <v>1</v>
      </c>
      <c r="O230" s="98" t="str">
        <f>REPLACE(INDEX(GroupVertices[Group], MATCH(Edges[[#This Row],[Vertex 1]],GroupVertices[Vertex],0)),1,1,"")</f>
        <v>4</v>
      </c>
      <c r="P230" s="98" t="str">
        <f>REPLACE(INDEX(GroupVertices[Group], MATCH(Edges[[#This Row],[Vertex 2]],GroupVertices[Vertex],0)),1,1,"")</f>
        <v>4</v>
      </c>
    </row>
    <row r="231" spans="1:16" ht="13.5" customHeight="1" thickTop="1" thickBot="1" x14ac:dyDescent="0.3">
      <c r="A231" s="76" t="s">
        <v>225</v>
      </c>
      <c r="B231" s="76" t="s">
        <v>228</v>
      </c>
      <c r="C231" s="77"/>
      <c r="D231" s="78">
        <v>5.5</v>
      </c>
      <c r="E231" s="79"/>
      <c r="F231" s="80"/>
      <c r="G231" s="77"/>
      <c r="H231" s="81"/>
      <c r="I231" s="82"/>
      <c r="J231" s="82"/>
      <c r="K231" s="51"/>
      <c r="L231" s="83">
        <v>231</v>
      </c>
      <c r="M231" s="83"/>
      <c r="N231" s="84">
        <v>3</v>
      </c>
      <c r="O231" s="98" t="str">
        <f>REPLACE(INDEX(GroupVertices[Group], MATCH(Edges[[#This Row],[Vertex 1]],GroupVertices[Vertex],0)),1,1,"")</f>
        <v>4</v>
      </c>
      <c r="P231" s="98" t="str">
        <f>REPLACE(INDEX(GroupVertices[Group], MATCH(Edges[[#This Row],[Vertex 2]],GroupVertices[Vertex],0)),1,1,"")</f>
        <v>4</v>
      </c>
    </row>
    <row r="232" spans="1:16" ht="13.5" customHeight="1" thickTop="1" thickBot="1" x14ac:dyDescent="0.3">
      <c r="A232" s="76" t="s">
        <v>225</v>
      </c>
      <c r="B232" s="76" t="s">
        <v>431</v>
      </c>
      <c r="C232" s="77"/>
      <c r="D232" s="78">
        <v>1</v>
      </c>
      <c r="E232" s="79"/>
      <c r="F232" s="80"/>
      <c r="G232" s="77"/>
      <c r="H232" s="81"/>
      <c r="I232" s="82"/>
      <c r="J232" s="82"/>
      <c r="K232" s="51"/>
      <c r="L232" s="83">
        <v>232</v>
      </c>
      <c r="M232" s="83"/>
      <c r="N232" s="84">
        <v>1</v>
      </c>
      <c r="O232" s="98" t="str">
        <f>REPLACE(INDEX(GroupVertices[Group], MATCH(Edges[[#This Row],[Vertex 1]],GroupVertices[Vertex],0)),1,1,"")</f>
        <v>4</v>
      </c>
      <c r="P232" s="98" t="str">
        <f>REPLACE(INDEX(GroupVertices[Group], MATCH(Edges[[#This Row],[Vertex 2]],GroupVertices[Vertex],0)),1,1,"")</f>
        <v>4</v>
      </c>
    </row>
    <row r="233" spans="1:16" ht="13.5" customHeight="1" thickTop="1" thickBot="1" x14ac:dyDescent="0.3">
      <c r="A233" s="76" t="s">
        <v>226</v>
      </c>
      <c r="B233" s="76" t="s">
        <v>227</v>
      </c>
      <c r="C233" s="77"/>
      <c r="D233" s="78">
        <v>1</v>
      </c>
      <c r="E233" s="79"/>
      <c r="F233" s="80"/>
      <c r="G233" s="77"/>
      <c r="H233" s="81"/>
      <c r="I233" s="82"/>
      <c r="J233" s="82"/>
      <c r="K233" s="51"/>
      <c r="L233" s="83">
        <v>233</v>
      </c>
      <c r="M233" s="83"/>
      <c r="N233" s="84">
        <v>1</v>
      </c>
      <c r="O233" s="98" t="str">
        <f>REPLACE(INDEX(GroupVertices[Group], MATCH(Edges[[#This Row],[Vertex 1]],GroupVertices[Vertex],0)),1,1,"")</f>
        <v>4</v>
      </c>
      <c r="P233" s="98" t="str">
        <f>REPLACE(INDEX(GroupVertices[Group], MATCH(Edges[[#This Row],[Vertex 2]],GroupVertices[Vertex],0)),1,1,"")</f>
        <v>4</v>
      </c>
    </row>
    <row r="234" spans="1:16" ht="13.5" customHeight="1" thickTop="1" thickBot="1" x14ac:dyDescent="0.3">
      <c r="A234" s="76" t="s">
        <v>226</v>
      </c>
      <c r="B234" s="76" t="s">
        <v>228</v>
      </c>
      <c r="C234" s="77"/>
      <c r="D234" s="78">
        <v>1</v>
      </c>
      <c r="E234" s="79"/>
      <c r="F234" s="80"/>
      <c r="G234" s="77"/>
      <c r="H234" s="81"/>
      <c r="I234" s="82"/>
      <c r="J234" s="82"/>
      <c r="K234" s="51"/>
      <c r="L234" s="83">
        <v>234</v>
      </c>
      <c r="M234" s="83"/>
      <c r="N234" s="84">
        <v>1</v>
      </c>
      <c r="O234" s="98" t="str">
        <f>REPLACE(INDEX(GroupVertices[Group], MATCH(Edges[[#This Row],[Vertex 1]],GroupVertices[Vertex],0)),1,1,"")</f>
        <v>4</v>
      </c>
      <c r="P234" s="98" t="str">
        <f>REPLACE(INDEX(GroupVertices[Group], MATCH(Edges[[#This Row],[Vertex 2]],GroupVertices[Vertex],0)),1,1,"")</f>
        <v>4</v>
      </c>
    </row>
    <row r="235" spans="1:16" ht="13.5" customHeight="1" thickTop="1" thickBot="1" x14ac:dyDescent="0.3">
      <c r="A235" s="76" t="s">
        <v>432</v>
      </c>
      <c r="B235" s="76" t="s">
        <v>433</v>
      </c>
      <c r="C235" s="77"/>
      <c r="D235" s="78">
        <v>1</v>
      </c>
      <c r="E235" s="79"/>
      <c r="F235" s="80"/>
      <c r="G235" s="77"/>
      <c r="H235" s="81"/>
      <c r="I235" s="82"/>
      <c r="J235" s="82"/>
      <c r="K235" s="51"/>
      <c r="L235" s="83">
        <v>235</v>
      </c>
      <c r="M235" s="83"/>
      <c r="N235" s="84">
        <v>1</v>
      </c>
      <c r="O235" s="98" t="str">
        <f>REPLACE(INDEX(GroupVertices[Group], MATCH(Edges[[#This Row],[Vertex 1]],GroupVertices[Vertex],0)),1,1,"")</f>
        <v>95</v>
      </c>
      <c r="P235" s="98" t="str">
        <f>REPLACE(INDEX(GroupVertices[Group], MATCH(Edges[[#This Row],[Vertex 2]],GroupVertices[Vertex],0)),1,1,"")</f>
        <v>95</v>
      </c>
    </row>
    <row r="236" spans="1:16" ht="13.5" customHeight="1" thickTop="1" thickBot="1" x14ac:dyDescent="0.3">
      <c r="A236" s="76" t="s">
        <v>432</v>
      </c>
      <c r="B236" s="76" t="s">
        <v>434</v>
      </c>
      <c r="C236" s="77"/>
      <c r="D236" s="78">
        <v>3.25</v>
      </c>
      <c r="E236" s="79"/>
      <c r="F236" s="80"/>
      <c r="G236" s="77"/>
      <c r="H236" s="81"/>
      <c r="I236" s="82"/>
      <c r="J236" s="82"/>
      <c r="K236" s="51"/>
      <c r="L236" s="83">
        <v>236</v>
      </c>
      <c r="M236" s="83"/>
      <c r="N236" s="84">
        <v>2</v>
      </c>
      <c r="O236" s="98" t="str">
        <f>REPLACE(INDEX(GroupVertices[Group], MATCH(Edges[[#This Row],[Vertex 1]],GroupVertices[Vertex],0)),1,1,"")</f>
        <v>95</v>
      </c>
      <c r="P236" s="98" t="str">
        <f>REPLACE(INDEX(GroupVertices[Group], MATCH(Edges[[#This Row],[Vertex 2]],GroupVertices[Vertex],0)),1,1,"")</f>
        <v>95</v>
      </c>
    </row>
    <row r="237" spans="1:16" ht="13.5" customHeight="1" thickTop="1" thickBot="1" x14ac:dyDescent="0.3">
      <c r="A237" s="76" t="s">
        <v>435</v>
      </c>
      <c r="B237" s="76" t="s">
        <v>436</v>
      </c>
      <c r="C237" s="77"/>
      <c r="D237" s="78">
        <v>1</v>
      </c>
      <c r="E237" s="79"/>
      <c r="F237" s="80"/>
      <c r="G237" s="77"/>
      <c r="H237" s="81"/>
      <c r="I237" s="82"/>
      <c r="J237" s="82"/>
      <c r="K237" s="51"/>
      <c r="L237" s="83">
        <v>237</v>
      </c>
      <c r="M237" s="83"/>
      <c r="N237" s="84">
        <v>1</v>
      </c>
      <c r="O237" s="98" t="str">
        <f>REPLACE(INDEX(GroupVertices[Group], MATCH(Edges[[#This Row],[Vertex 1]],GroupVertices[Vertex],0)),1,1,"")</f>
        <v>157</v>
      </c>
      <c r="P237" s="98" t="str">
        <f>REPLACE(INDEX(GroupVertices[Group], MATCH(Edges[[#This Row],[Vertex 2]],GroupVertices[Vertex],0)),1,1,"")</f>
        <v>157</v>
      </c>
    </row>
    <row r="238" spans="1:16" ht="13.5" customHeight="1" thickTop="1" thickBot="1" x14ac:dyDescent="0.3">
      <c r="A238" s="76" t="s">
        <v>318</v>
      </c>
      <c r="B238" s="76" t="s">
        <v>319</v>
      </c>
      <c r="C238" s="77"/>
      <c r="D238" s="78">
        <v>1</v>
      </c>
      <c r="E238" s="79"/>
      <c r="F238" s="80"/>
      <c r="G238" s="77"/>
      <c r="H238" s="81"/>
      <c r="I238" s="82"/>
      <c r="J238" s="82"/>
      <c r="K238" s="51"/>
      <c r="L238" s="83">
        <v>238</v>
      </c>
      <c r="M238" s="83"/>
      <c r="N238" s="84">
        <v>1</v>
      </c>
      <c r="O238" s="98" t="str">
        <f>REPLACE(INDEX(GroupVertices[Group], MATCH(Edges[[#This Row],[Vertex 1]],GroupVertices[Vertex],0)),1,1,"")</f>
        <v>63</v>
      </c>
      <c r="P238" s="98" t="str">
        <f>REPLACE(INDEX(GroupVertices[Group], MATCH(Edges[[#This Row],[Vertex 2]],GroupVertices[Vertex],0)),1,1,"")</f>
        <v>63</v>
      </c>
    </row>
    <row r="239" spans="1:16" ht="13.5" customHeight="1" thickTop="1" thickBot="1" x14ac:dyDescent="0.3">
      <c r="A239" s="76" t="s">
        <v>318</v>
      </c>
      <c r="B239" s="76" t="s">
        <v>320</v>
      </c>
      <c r="C239" s="77"/>
      <c r="D239" s="78">
        <v>1</v>
      </c>
      <c r="E239" s="79"/>
      <c r="F239" s="80"/>
      <c r="G239" s="77"/>
      <c r="H239" s="81"/>
      <c r="I239" s="82"/>
      <c r="J239" s="82"/>
      <c r="K239" s="51"/>
      <c r="L239" s="83">
        <v>239</v>
      </c>
      <c r="M239" s="83"/>
      <c r="N239" s="84">
        <v>1</v>
      </c>
      <c r="O239" s="98" t="str">
        <f>REPLACE(INDEX(GroupVertices[Group], MATCH(Edges[[#This Row],[Vertex 1]],GroupVertices[Vertex],0)),1,1,"")</f>
        <v>63</v>
      </c>
      <c r="P239" s="98" t="str">
        <f>REPLACE(INDEX(GroupVertices[Group], MATCH(Edges[[#This Row],[Vertex 2]],GroupVertices[Vertex],0)),1,1,"")</f>
        <v>63</v>
      </c>
    </row>
    <row r="240" spans="1:16" ht="13.5" customHeight="1" thickTop="1" thickBot="1" x14ac:dyDescent="0.3">
      <c r="A240" s="76" t="s">
        <v>217</v>
      </c>
      <c r="B240" s="76" t="s">
        <v>218</v>
      </c>
      <c r="C240" s="77"/>
      <c r="D240" s="78">
        <v>1</v>
      </c>
      <c r="E240" s="79"/>
      <c r="F240" s="80"/>
      <c r="G240" s="77"/>
      <c r="H240" s="81"/>
      <c r="I240" s="82"/>
      <c r="J240" s="82"/>
      <c r="K240" s="51"/>
      <c r="L240" s="83">
        <v>240</v>
      </c>
      <c r="M240" s="83"/>
      <c r="N240" s="84">
        <v>1</v>
      </c>
      <c r="O240" s="98" t="str">
        <f>REPLACE(INDEX(GroupVertices[Group], MATCH(Edges[[#This Row],[Vertex 1]],GroupVertices[Vertex],0)),1,1,"")</f>
        <v>41</v>
      </c>
      <c r="P240" s="98" t="str">
        <f>REPLACE(INDEX(GroupVertices[Group], MATCH(Edges[[#This Row],[Vertex 2]],GroupVertices[Vertex],0)),1,1,"")</f>
        <v>41</v>
      </c>
    </row>
    <row r="241" spans="1:16" ht="13.5" customHeight="1" thickTop="1" thickBot="1" x14ac:dyDescent="0.3">
      <c r="A241" s="76" t="s">
        <v>437</v>
      </c>
      <c r="B241" s="76" t="s">
        <v>438</v>
      </c>
      <c r="C241" s="77"/>
      <c r="D241" s="78">
        <v>1</v>
      </c>
      <c r="E241" s="79"/>
      <c r="F241" s="80"/>
      <c r="G241" s="77"/>
      <c r="H241" s="81"/>
      <c r="I241" s="82"/>
      <c r="J241" s="82"/>
      <c r="K241" s="51"/>
      <c r="L241" s="83">
        <v>241</v>
      </c>
      <c r="M241" s="83"/>
      <c r="N241" s="84">
        <v>1</v>
      </c>
      <c r="O241" s="98" t="str">
        <f>REPLACE(INDEX(GroupVertices[Group], MATCH(Edges[[#This Row],[Vertex 1]],GroupVertices[Vertex],0)),1,1,"")</f>
        <v>1</v>
      </c>
      <c r="P241" s="98" t="str">
        <f>REPLACE(INDEX(GroupVertices[Group], MATCH(Edges[[#This Row],[Vertex 2]],GroupVertices[Vertex],0)),1,1,"")</f>
        <v>1</v>
      </c>
    </row>
    <row r="242" spans="1:16" ht="13.5" customHeight="1" thickTop="1" thickBot="1" x14ac:dyDescent="0.3">
      <c r="A242" s="76" t="s">
        <v>437</v>
      </c>
      <c r="B242" s="76" t="s">
        <v>439</v>
      </c>
      <c r="C242" s="77"/>
      <c r="D242" s="78">
        <v>1</v>
      </c>
      <c r="E242" s="79"/>
      <c r="F242" s="80"/>
      <c r="G242" s="77"/>
      <c r="H242" s="81"/>
      <c r="I242" s="82"/>
      <c r="J242" s="82"/>
      <c r="K242" s="51"/>
      <c r="L242" s="83">
        <v>242</v>
      </c>
      <c r="M242" s="83"/>
      <c r="N242" s="84">
        <v>1</v>
      </c>
      <c r="O242" s="98" t="str">
        <f>REPLACE(INDEX(GroupVertices[Group], MATCH(Edges[[#This Row],[Vertex 1]],GroupVertices[Vertex],0)),1,1,"")</f>
        <v>1</v>
      </c>
      <c r="P242" s="98" t="str">
        <f>REPLACE(INDEX(GroupVertices[Group], MATCH(Edges[[#This Row],[Vertex 2]],GroupVertices[Vertex],0)),1,1,"")</f>
        <v>1</v>
      </c>
    </row>
    <row r="243" spans="1:16" ht="13.5" customHeight="1" thickTop="1" thickBot="1" x14ac:dyDescent="0.3">
      <c r="A243" s="76" t="s">
        <v>437</v>
      </c>
      <c r="B243" s="76" t="s">
        <v>440</v>
      </c>
      <c r="C243" s="77"/>
      <c r="D243" s="78">
        <v>1</v>
      </c>
      <c r="E243" s="79"/>
      <c r="F243" s="80"/>
      <c r="G243" s="77"/>
      <c r="H243" s="81"/>
      <c r="I243" s="82"/>
      <c r="J243" s="82"/>
      <c r="K243" s="51"/>
      <c r="L243" s="83">
        <v>243</v>
      </c>
      <c r="M243" s="83"/>
      <c r="N243" s="84">
        <v>1</v>
      </c>
      <c r="O243" s="98" t="str">
        <f>REPLACE(INDEX(GroupVertices[Group], MATCH(Edges[[#This Row],[Vertex 1]],GroupVertices[Vertex],0)),1,1,"")</f>
        <v>1</v>
      </c>
      <c r="P243" s="98" t="str">
        <f>REPLACE(INDEX(GroupVertices[Group], MATCH(Edges[[#This Row],[Vertex 2]],GroupVertices[Vertex],0)),1,1,"")</f>
        <v>1</v>
      </c>
    </row>
    <row r="244" spans="1:16" ht="13.5" customHeight="1" thickTop="1" thickBot="1" x14ac:dyDescent="0.3">
      <c r="A244" s="76" t="s">
        <v>437</v>
      </c>
      <c r="B244" s="76" t="s">
        <v>441</v>
      </c>
      <c r="C244" s="77"/>
      <c r="D244" s="78">
        <v>1</v>
      </c>
      <c r="E244" s="79"/>
      <c r="F244" s="80"/>
      <c r="G244" s="77"/>
      <c r="H244" s="81"/>
      <c r="I244" s="82"/>
      <c r="J244" s="82"/>
      <c r="K244" s="51"/>
      <c r="L244" s="83">
        <v>244</v>
      </c>
      <c r="M244" s="83"/>
      <c r="N244" s="84">
        <v>1</v>
      </c>
      <c r="O244" s="98" t="str">
        <f>REPLACE(INDEX(GroupVertices[Group], MATCH(Edges[[#This Row],[Vertex 1]],GroupVertices[Vertex],0)),1,1,"")</f>
        <v>1</v>
      </c>
      <c r="P244" s="98" t="str">
        <f>REPLACE(INDEX(GroupVertices[Group], MATCH(Edges[[#This Row],[Vertex 2]],GroupVertices[Vertex],0)),1,1,"")</f>
        <v>1</v>
      </c>
    </row>
    <row r="245" spans="1:16" ht="13.5" customHeight="1" thickTop="1" thickBot="1" x14ac:dyDescent="0.3">
      <c r="A245" s="76" t="s">
        <v>442</v>
      </c>
      <c r="B245" s="76" t="s">
        <v>443</v>
      </c>
      <c r="C245" s="77"/>
      <c r="D245" s="78">
        <v>1</v>
      </c>
      <c r="E245" s="79"/>
      <c r="F245" s="80"/>
      <c r="G245" s="77"/>
      <c r="H245" s="81"/>
      <c r="I245" s="82"/>
      <c r="J245" s="82"/>
      <c r="K245" s="51"/>
      <c r="L245" s="83">
        <v>245</v>
      </c>
      <c r="M245" s="83"/>
      <c r="N245" s="84">
        <v>1</v>
      </c>
      <c r="O245" s="98" t="str">
        <f>REPLACE(INDEX(GroupVertices[Group], MATCH(Edges[[#This Row],[Vertex 1]],GroupVertices[Vertex],0)),1,1,"")</f>
        <v>158</v>
      </c>
      <c r="P245" s="98" t="str">
        <f>REPLACE(INDEX(GroupVertices[Group], MATCH(Edges[[#This Row],[Vertex 2]],GroupVertices[Vertex],0)),1,1,"")</f>
        <v>158</v>
      </c>
    </row>
    <row r="246" spans="1:16" ht="13.5" customHeight="1" thickTop="1" thickBot="1" x14ac:dyDescent="0.3">
      <c r="A246" s="76" t="s">
        <v>444</v>
      </c>
      <c r="B246" s="76" t="s">
        <v>445</v>
      </c>
      <c r="C246" s="77"/>
      <c r="D246" s="78">
        <v>1</v>
      </c>
      <c r="E246" s="79"/>
      <c r="F246" s="80"/>
      <c r="G246" s="77"/>
      <c r="H246" s="81"/>
      <c r="I246" s="82"/>
      <c r="J246" s="82"/>
      <c r="K246" s="51"/>
      <c r="L246" s="83">
        <v>246</v>
      </c>
      <c r="M246" s="83"/>
      <c r="N246" s="84">
        <v>1</v>
      </c>
      <c r="O246" s="98" t="str">
        <f>REPLACE(INDEX(GroupVertices[Group], MATCH(Edges[[#This Row],[Vertex 1]],GroupVertices[Vertex],0)),1,1,"")</f>
        <v>101</v>
      </c>
      <c r="P246" s="98" t="str">
        <f>REPLACE(INDEX(GroupVertices[Group], MATCH(Edges[[#This Row],[Vertex 2]],GroupVertices[Vertex],0)),1,1,"")</f>
        <v>101</v>
      </c>
    </row>
    <row r="247" spans="1:16" ht="13.5" customHeight="1" thickTop="1" thickBot="1" x14ac:dyDescent="0.3">
      <c r="A247" s="76" t="s">
        <v>444</v>
      </c>
      <c r="B247" s="76" t="s">
        <v>446</v>
      </c>
      <c r="C247" s="77"/>
      <c r="D247" s="78">
        <v>1</v>
      </c>
      <c r="E247" s="79"/>
      <c r="F247" s="80"/>
      <c r="G247" s="77"/>
      <c r="H247" s="81"/>
      <c r="I247" s="82"/>
      <c r="J247" s="82"/>
      <c r="K247" s="51"/>
      <c r="L247" s="83">
        <v>247</v>
      </c>
      <c r="M247" s="83"/>
      <c r="N247" s="84">
        <v>1</v>
      </c>
      <c r="O247" s="98" t="str">
        <f>REPLACE(INDEX(GroupVertices[Group], MATCH(Edges[[#This Row],[Vertex 1]],GroupVertices[Vertex],0)),1,1,"")</f>
        <v>101</v>
      </c>
      <c r="P247" s="98" t="str">
        <f>REPLACE(INDEX(GroupVertices[Group], MATCH(Edges[[#This Row],[Vertex 2]],GroupVertices[Vertex],0)),1,1,"")</f>
        <v>101</v>
      </c>
    </row>
    <row r="248" spans="1:16" ht="13.5" customHeight="1" thickTop="1" thickBot="1" x14ac:dyDescent="0.3">
      <c r="A248" s="76" t="s">
        <v>447</v>
      </c>
      <c r="B248" s="76" t="s">
        <v>448</v>
      </c>
      <c r="C248" s="77"/>
      <c r="D248" s="78">
        <v>1</v>
      </c>
      <c r="E248" s="79"/>
      <c r="F248" s="80"/>
      <c r="G248" s="77"/>
      <c r="H248" s="81"/>
      <c r="I248" s="82"/>
      <c r="J248" s="82"/>
      <c r="K248" s="51"/>
      <c r="L248" s="83">
        <v>248</v>
      </c>
      <c r="M248" s="83"/>
      <c r="N248" s="84">
        <v>1</v>
      </c>
      <c r="O248" s="98" t="str">
        <f>REPLACE(INDEX(GroupVertices[Group], MATCH(Edges[[#This Row],[Vertex 1]],GroupVertices[Vertex],0)),1,1,"")</f>
        <v>57</v>
      </c>
      <c r="P248" s="98" t="str">
        <f>REPLACE(INDEX(GroupVertices[Group], MATCH(Edges[[#This Row],[Vertex 2]],GroupVertices[Vertex],0)),1,1,"")</f>
        <v>57</v>
      </c>
    </row>
    <row r="249" spans="1:16" ht="13.5" customHeight="1" thickTop="1" thickBot="1" x14ac:dyDescent="0.3">
      <c r="A249" s="76" t="s">
        <v>447</v>
      </c>
      <c r="B249" s="76" t="s">
        <v>449</v>
      </c>
      <c r="C249" s="77"/>
      <c r="D249" s="78">
        <v>1</v>
      </c>
      <c r="E249" s="79"/>
      <c r="F249" s="80"/>
      <c r="G249" s="77"/>
      <c r="H249" s="81"/>
      <c r="I249" s="82"/>
      <c r="J249" s="82"/>
      <c r="K249" s="51"/>
      <c r="L249" s="83">
        <v>249</v>
      </c>
      <c r="M249" s="83"/>
      <c r="N249" s="84">
        <v>1</v>
      </c>
      <c r="O249" s="98" t="str">
        <f>REPLACE(INDEX(GroupVertices[Group], MATCH(Edges[[#This Row],[Vertex 1]],GroupVertices[Vertex],0)),1,1,"")</f>
        <v>57</v>
      </c>
      <c r="P249" s="98" t="str">
        <f>REPLACE(INDEX(GroupVertices[Group], MATCH(Edges[[#This Row],[Vertex 2]],GroupVertices[Vertex],0)),1,1,"")</f>
        <v>57</v>
      </c>
    </row>
    <row r="250" spans="1:16" ht="13.5" customHeight="1" thickTop="1" thickBot="1" x14ac:dyDescent="0.3">
      <c r="A250" s="76" t="s">
        <v>447</v>
      </c>
      <c r="B250" s="76" t="s">
        <v>450</v>
      </c>
      <c r="C250" s="77"/>
      <c r="D250" s="78">
        <v>1</v>
      </c>
      <c r="E250" s="79"/>
      <c r="F250" s="80"/>
      <c r="G250" s="77"/>
      <c r="H250" s="81"/>
      <c r="I250" s="82"/>
      <c r="J250" s="82"/>
      <c r="K250" s="51"/>
      <c r="L250" s="83">
        <v>250</v>
      </c>
      <c r="M250" s="83"/>
      <c r="N250" s="84">
        <v>1</v>
      </c>
      <c r="O250" s="98" t="str">
        <f>REPLACE(INDEX(GroupVertices[Group], MATCH(Edges[[#This Row],[Vertex 1]],GroupVertices[Vertex],0)),1,1,"")</f>
        <v>57</v>
      </c>
      <c r="P250" s="98" t="str">
        <f>REPLACE(INDEX(GroupVertices[Group], MATCH(Edges[[#This Row],[Vertex 2]],GroupVertices[Vertex],0)),1,1,"")</f>
        <v>57</v>
      </c>
    </row>
    <row r="251" spans="1:16" ht="13.5" customHeight="1" thickTop="1" thickBot="1" x14ac:dyDescent="0.3">
      <c r="A251" s="76"/>
      <c r="B251" s="76"/>
      <c r="C251" s="77"/>
      <c r="D251" s="78"/>
      <c r="E251" s="79"/>
      <c r="F251" s="80"/>
      <c r="G251" s="77"/>
      <c r="H251" s="81"/>
      <c r="I251" s="82"/>
      <c r="J251" s="82"/>
      <c r="K251" s="51"/>
      <c r="L251" s="83">
        <v>251</v>
      </c>
      <c r="M251" s="83"/>
      <c r="N251" s="84"/>
      <c r="O251" s="98" t="e">
        <f>REPLACE(INDEX(GroupVertices[Group], MATCH(Edges[[#This Row],[Vertex 1]],GroupVertices[Vertex],0)),1,1,"")</f>
        <v>#N/A</v>
      </c>
      <c r="P251" s="98" t="e">
        <f>REPLACE(INDEX(GroupVertices[Group], MATCH(Edges[[#This Row],[Vertex 2]],GroupVertices[Vertex],0)),1,1,"")</f>
        <v>#N/A</v>
      </c>
    </row>
    <row r="252" spans="1:16" ht="13.5" customHeight="1" thickTop="1" thickBot="1" x14ac:dyDescent="0.3">
      <c r="A252" s="76" t="s">
        <v>451</v>
      </c>
      <c r="B252" s="76" t="s">
        <v>452</v>
      </c>
      <c r="C252" s="77"/>
      <c r="D252" s="78">
        <v>1</v>
      </c>
      <c r="E252" s="79"/>
      <c r="F252" s="80"/>
      <c r="G252" s="77"/>
      <c r="H252" s="81"/>
      <c r="I252" s="82"/>
      <c r="J252" s="82"/>
      <c r="K252" s="51"/>
      <c r="L252" s="83">
        <v>252</v>
      </c>
      <c r="M252" s="83"/>
      <c r="N252" s="84">
        <v>1</v>
      </c>
      <c r="O252" s="98" t="str">
        <f>REPLACE(INDEX(GroupVertices[Group], MATCH(Edges[[#This Row],[Vertex 1]],GroupVertices[Vertex],0)),1,1,"")</f>
        <v>100</v>
      </c>
      <c r="P252" s="98" t="str">
        <f>REPLACE(INDEX(GroupVertices[Group], MATCH(Edges[[#This Row],[Vertex 2]],GroupVertices[Vertex],0)),1,1,"")</f>
        <v>100</v>
      </c>
    </row>
    <row r="253" spans="1:16" ht="13.5" customHeight="1" thickTop="1" thickBot="1" x14ac:dyDescent="0.3">
      <c r="A253" s="76" t="s">
        <v>451</v>
      </c>
      <c r="B253" s="76" t="s">
        <v>453</v>
      </c>
      <c r="C253" s="77"/>
      <c r="D253" s="78">
        <v>1</v>
      </c>
      <c r="E253" s="79"/>
      <c r="F253" s="80"/>
      <c r="G253" s="77"/>
      <c r="H253" s="81"/>
      <c r="I253" s="82"/>
      <c r="J253" s="82"/>
      <c r="K253" s="51"/>
      <c r="L253" s="83">
        <v>253</v>
      </c>
      <c r="M253" s="83"/>
      <c r="N253" s="84">
        <v>1</v>
      </c>
      <c r="O253" s="98" t="str">
        <f>REPLACE(INDEX(GroupVertices[Group], MATCH(Edges[[#This Row],[Vertex 1]],GroupVertices[Vertex],0)),1,1,"")</f>
        <v>100</v>
      </c>
      <c r="P253" s="98" t="str">
        <f>REPLACE(INDEX(GroupVertices[Group], MATCH(Edges[[#This Row],[Vertex 2]],GroupVertices[Vertex],0)),1,1,"")</f>
        <v>100</v>
      </c>
    </row>
    <row r="254" spans="1:16" ht="13.5" customHeight="1" thickTop="1" thickBot="1" x14ac:dyDescent="0.3">
      <c r="A254" s="76" t="s">
        <v>204</v>
      </c>
      <c r="B254" s="76" t="s">
        <v>454</v>
      </c>
      <c r="C254" s="77"/>
      <c r="D254" s="78">
        <v>3.25</v>
      </c>
      <c r="E254" s="79"/>
      <c r="F254" s="80"/>
      <c r="G254" s="77"/>
      <c r="H254" s="81"/>
      <c r="I254" s="82"/>
      <c r="J254" s="82"/>
      <c r="K254" s="51"/>
      <c r="L254" s="83">
        <v>254</v>
      </c>
      <c r="M254" s="83"/>
      <c r="N254" s="84">
        <v>2</v>
      </c>
      <c r="O254" s="98" t="str">
        <f>REPLACE(INDEX(GroupVertices[Group], MATCH(Edges[[#This Row],[Vertex 1]],GroupVertices[Vertex],0)),1,1,"")</f>
        <v>2</v>
      </c>
      <c r="P254" s="98" t="str">
        <f>REPLACE(INDEX(GroupVertices[Group], MATCH(Edges[[#This Row],[Vertex 2]],GroupVertices[Vertex],0)),1,1,"")</f>
        <v>2</v>
      </c>
    </row>
    <row r="255" spans="1:16" ht="13.5" customHeight="1" thickTop="1" thickBot="1" x14ac:dyDescent="0.3">
      <c r="A255" s="76" t="s">
        <v>204</v>
      </c>
      <c r="B255" s="76" t="s">
        <v>455</v>
      </c>
      <c r="C255" s="77"/>
      <c r="D255" s="78">
        <v>1</v>
      </c>
      <c r="E255" s="79"/>
      <c r="F255" s="80"/>
      <c r="G255" s="77"/>
      <c r="H255" s="81"/>
      <c r="I255" s="82"/>
      <c r="J255" s="82"/>
      <c r="K255" s="51"/>
      <c r="L255" s="83">
        <v>255</v>
      </c>
      <c r="M255" s="83"/>
      <c r="N255" s="84">
        <v>1</v>
      </c>
      <c r="O255" s="98" t="str">
        <f>REPLACE(INDEX(GroupVertices[Group], MATCH(Edges[[#This Row],[Vertex 1]],GroupVertices[Vertex],0)),1,1,"")</f>
        <v>2</v>
      </c>
      <c r="P255" s="98" t="str">
        <f>REPLACE(INDEX(GroupVertices[Group], MATCH(Edges[[#This Row],[Vertex 2]],GroupVertices[Vertex],0)),1,1,"")</f>
        <v>2</v>
      </c>
    </row>
    <row r="256" spans="1:16" ht="13.5" customHeight="1" thickTop="1" thickBot="1" x14ac:dyDescent="0.3">
      <c r="A256" s="76" t="s">
        <v>204</v>
      </c>
      <c r="B256" s="76" t="s">
        <v>456</v>
      </c>
      <c r="C256" s="77"/>
      <c r="D256" s="78">
        <v>1</v>
      </c>
      <c r="E256" s="79"/>
      <c r="F256" s="80"/>
      <c r="G256" s="77"/>
      <c r="H256" s="81"/>
      <c r="I256" s="82"/>
      <c r="J256" s="82"/>
      <c r="K256" s="51"/>
      <c r="L256" s="83">
        <v>256</v>
      </c>
      <c r="M256" s="83"/>
      <c r="N256" s="84">
        <v>1</v>
      </c>
      <c r="O256" s="98" t="str">
        <f>REPLACE(INDEX(GroupVertices[Group], MATCH(Edges[[#This Row],[Vertex 1]],GroupVertices[Vertex],0)),1,1,"")</f>
        <v>2</v>
      </c>
      <c r="P256" s="98" t="str">
        <f>REPLACE(INDEX(GroupVertices[Group], MATCH(Edges[[#This Row],[Vertex 2]],GroupVertices[Vertex],0)),1,1,"")</f>
        <v>2</v>
      </c>
    </row>
    <row r="257" spans="1:16" ht="13.5" customHeight="1" thickTop="1" thickBot="1" x14ac:dyDescent="0.3">
      <c r="A257" s="76" t="s">
        <v>204</v>
      </c>
      <c r="B257" s="76" t="s">
        <v>457</v>
      </c>
      <c r="C257" s="77"/>
      <c r="D257" s="78">
        <v>3.25</v>
      </c>
      <c r="E257" s="79"/>
      <c r="F257" s="80"/>
      <c r="G257" s="77"/>
      <c r="H257" s="81"/>
      <c r="I257" s="82"/>
      <c r="J257" s="82"/>
      <c r="K257" s="51"/>
      <c r="L257" s="83">
        <v>257</v>
      </c>
      <c r="M257" s="83"/>
      <c r="N257" s="84">
        <v>2</v>
      </c>
      <c r="O257" s="98" t="str">
        <f>REPLACE(INDEX(GroupVertices[Group], MATCH(Edges[[#This Row],[Vertex 1]],GroupVertices[Vertex],0)),1,1,"")</f>
        <v>2</v>
      </c>
      <c r="P257" s="98" t="str">
        <f>REPLACE(INDEX(GroupVertices[Group], MATCH(Edges[[#This Row],[Vertex 2]],GroupVertices[Vertex],0)),1,1,"")</f>
        <v>2</v>
      </c>
    </row>
    <row r="258" spans="1:16" ht="13.5" customHeight="1" thickTop="1" thickBot="1" x14ac:dyDescent="0.3">
      <c r="A258" s="76" t="s">
        <v>204</v>
      </c>
      <c r="B258" s="76" t="s">
        <v>458</v>
      </c>
      <c r="C258" s="77"/>
      <c r="D258" s="78">
        <v>1</v>
      </c>
      <c r="E258" s="79"/>
      <c r="F258" s="80"/>
      <c r="G258" s="77"/>
      <c r="H258" s="81"/>
      <c r="I258" s="82"/>
      <c r="J258" s="82"/>
      <c r="K258" s="51"/>
      <c r="L258" s="83">
        <v>258</v>
      </c>
      <c r="M258" s="83"/>
      <c r="N258" s="84">
        <v>1</v>
      </c>
      <c r="O258" s="98" t="str">
        <f>REPLACE(INDEX(GroupVertices[Group], MATCH(Edges[[#This Row],[Vertex 1]],GroupVertices[Vertex],0)),1,1,"")</f>
        <v>2</v>
      </c>
      <c r="P258" s="98" t="str">
        <f>REPLACE(INDEX(GroupVertices[Group], MATCH(Edges[[#This Row],[Vertex 2]],GroupVertices[Vertex],0)),1,1,"")</f>
        <v>2</v>
      </c>
    </row>
    <row r="259" spans="1:16" ht="13.5" customHeight="1" thickTop="1" thickBot="1" x14ac:dyDescent="0.3">
      <c r="A259" s="76" t="s">
        <v>204</v>
      </c>
      <c r="B259" s="76" t="s">
        <v>205</v>
      </c>
      <c r="C259" s="77"/>
      <c r="D259" s="78">
        <v>1</v>
      </c>
      <c r="E259" s="79"/>
      <c r="F259" s="80"/>
      <c r="G259" s="77"/>
      <c r="H259" s="81"/>
      <c r="I259" s="82"/>
      <c r="J259" s="82"/>
      <c r="K259" s="51"/>
      <c r="L259" s="83">
        <v>259</v>
      </c>
      <c r="M259" s="83"/>
      <c r="N259" s="84">
        <v>1</v>
      </c>
      <c r="O259" s="98" t="str">
        <f>REPLACE(INDEX(GroupVertices[Group], MATCH(Edges[[#This Row],[Vertex 1]],GroupVertices[Vertex],0)),1,1,"")</f>
        <v>2</v>
      </c>
      <c r="P259" s="98" t="str">
        <f>REPLACE(INDEX(GroupVertices[Group], MATCH(Edges[[#This Row],[Vertex 2]],GroupVertices[Vertex],0)),1,1,"")</f>
        <v>2</v>
      </c>
    </row>
    <row r="260" spans="1:16" ht="13.5" customHeight="1" thickTop="1" thickBot="1" x14ac:dyDescent="0.3">
      <c r="A260" s="76" t="s">
        <v>204</v>
      </c>
      <c r="B260" s="76" t="s">
        <v>206</v>
      </c>
      <c r="C260" s="77"/>
      <c r="D260" s="78">
        <v>3.25</v>
      </c>
      <c r="E260" s="79"/>
      <c r="F260" s="80"/>
      <c r="G260" s="77"/>
      <c r="H260" s="81"/>
      <c r="I260" s="82"/>
      <c r="J260" s="82"/>
      <c r="K260" s="51"/>
      <c r="L260" s="83">
        <v>260</v>
      </c>
      <c r="M260" s="83"/>
      <c r="N260" s="84">
        <v>2</v>
      </c>
      <c r="O260" s="98" t="str">
        <f>REPLACE(INDEX(GroupVertices[Group], MATCH(Edges[[#This Row],[Vertex 1]],GroupVertices[Vertex],0)),1,1,"")</f>
        <v>2</v>
      </c>
      <c r="P260" s="98" t="str">
        <f>REPLACE(INDEX(GroupVertices[Group], MATCH(Edges[[#This Row],[Vertex 2]],GroupVertices[Vertex],0)),1,1,"")</f>
        <v>2</v>
      </c>
    </row>
    <row r="261" spans="1:16" ht="13.5" customHeight="1" thickTop="1" thickBot="1" x14ac:dyDescent="0.3">
      <c r="A261" s="76" t="s">
        <v>204</v>
      </c>
      <c r="B261" s="76" t="s">
        <v>207</v>
      </c>
      <c r="C261" s="77"/>
      <c r="D261" s="78">
        <v>1</v>
      </c>
      <c r="E261" s="79"/>
      <c r="F261" s="80"/>
      <c r="G261" s="77"/>
      <c r="H261" s="81"/>
      <c r="I261" s="82"/>
      <c r="J261" s="82"/>
      <c r="K261" s="51"/>
      <c r="L261" s="83">
        <v>261</v>
      </c>
      <c r="M261" s="83"/>
      <c r="N261" s="84">
        <v>1</v>
      </c>
      <c r="O261" s="98" t="str">
        <f>REPLACE(INDEX(GroupVertices[Group], MATCH(Edges[[#This Row],[Vertex 1]],GroupVertices[Vertex],0)),1,1,"")</f>
        <v>2</v>
      </c>
      <c r="P261" s="98" t="str">
        <f>REPLACE(INDEX(GroupVertices[Group], MATCH(Edges[[#This Row],[Vertex 2]],GroupVertices[Vertex],0)),1,1,"")</f>
        <v>2</v>
      </c>
    </row>
    <row r="262" spans="1:16" ht="13.5" customHeight="1" thickTop="1" thickBot="1" x14ac:dyDescent="0.3">
      <c r="A262" s="76" t="s">
        <v>204</v>
      </c>
      <c r="B262" s="76" t="s">
        <v>459</v>
      </c>
      <c r="C262" s="77"/>
      <c r="D262" s="78">
        <v>1</v>
      </c>
      <c r="E262" s="79"/>
      <c r="F262" s="80"/>
      <c r="G262" s="77"/>
      <c r="H262" s="81"/>
      <c r="I262" s="82"/>
      <c r="J262" s="82"/>
      <c r="K262" s="51"/>
      <c r="L262" s="83">
        <v>262</v>
      </c>
      <c r="M262" s="83"/>
      <c r="N262" s="84">
        <v>1</v>
      </c>
      <c r="O262" s="98" t="str">
        <f>REPLACE(INDEX(GroupVertices[Group], MATCH(Edges[[#This Row],[Vertex 1]],GroupVertices[Vertex],0)),1,1,"")</f>
        <v>2</v>
      </c>
      <c r="P262" s="98" t="str">
        <f>REPLACE(INDEX(GroupVertices[Group], MATCH(Edges[[#This Row],[Vertex 2]],GroupVertices[Vertex],0)),1,1,"")</f>
        <v>2</v>
      </c>
    </row>
    <row r="263" spans="1:16" ht="13.5" customHeight="1" thickTop="1" thickBot="1" x14ac:dyDescent="0.3">
      <c r="A263" s="76" t="s">
        <v>204</v>
      </c>
      <c r="B263" s="76" t="s">
        <v>460</v>
      </c>
      <c r="C263" s="77"/>
      <c r="D263" s="78">
        <v>3.25</v>
      </c>
      <c r="E263" s="79"/>
      <c r="F263" s="80"/>
      <c r="G263" s="77"/>
      <c r="H263" s="81"/>
      <c r="I263" s="82"/>
      <c r="J263" s="82"/>
      <c r="K263" s="51"/>
      <c r="L263" s="83">
        <v>263</v>
      </c>
      <c r="M263" s="83"/>
      <c r="N263" s="84">
        <v>2</v>
      </c>
      <c r="O263" s="98" t="str">
        <f>REPLACE(INDEX(GroupVertices[Group], MATCH(Edges[[#This Row],[Vertex 1]],GroupVertices[Vertex],0)),1,1,"")</f>
        <v>2</v>
      </c>
      <c r="P263" s="98" t="str">
        <f>REPLACE(INDEX(GroupVertices[Group], MATCH(Edges[[#This Row],[Vertex 2]],GroupVertices[Vertex],0)),1,1,"")</f>
        <v>2</v>
      </c>
    </row>
    <row r="264" spans="1:16" ht="13.5" customHeight="1" thickTop="1" thickBot="1" x14ac:dyDescent="0.3">
      <c r="A264" s="76" t="s">
        <v>204</v>
      </c>
      <c r="B264" s="76" t="s">
        <v>208</v>
      </c>
      <c r="C264" s="77"/>
      <c r="D264" s="78">
        <v>1</v>
      </c>
      <c r="E264" s="79"/>
      <c r="F264" s="80"/>
      <c r="G264" s="77"/>
      <c r="H264" s="81"/>
      <c r="I264" s="82"/>
      <c r="J264" s="82"/>
      <c r="K264" s="51"/>
      <c r="L264" s="83">
        <v>264</v>
      </c>
      <c r="M264" s="83"/>
      <c r="N264" s="84">
        <v>1</v>
      </c>
      <c r="O264" s="98" t="str">
        <f>REPLACE(INDEX(GroupVertices[Group], MATCH(Edges[[#This Row],[Vertex 1]],GroupVertices[Vertex],0)),1,1,"")</f>
        <v>2</v>
      </c>
      <c r="P264" s="98" t="str">
        <f>REPLACE(INDEX(GroupVertices[Group], MATCH(Edges[[#This Row],[Vertex 2]],GroupVertices[Vertex],0)),1,1,"")</f>
        <v>2</v>
      </c>
    </row>
    <row r="265" spans="1:16" ht="13.5" customHeight="1" thickTop="1" thickBot="1" x14ac:dyDescent="0.3">
      <c r="A265" s="76" t="s">
        <v>448</v>
      </c>
      <c r="B265" s="76" t="s">
        <v>449</v>
      </c>
      <c r="C265" s="77"/>
      <c r="D265" s="78">
        <v>1</v>
      </c>
      <c r="E265" s="79"/>
      <c r="F265" s="80"/>
      <c r="G265" s="77"/>
      <c r="H265" s="81"/>
      <c r="I265" s="82"/>
      <c r="J265" s="82"/>
      <c r="K265" s="51"/>
      <c r="L265" s="83">
        <v>265</v>
      </c>
      <c r="M265" s="83"/>
      <c r="N265" s="84">
        <v>1</v>
      </c>
      <c r="O265" s="98" t="str">
        <f>REPLACE(INDEX(GroupVertices[Group], MATCH(Edges[[#This Row],[Vertex 1]],GroupVertices[Vertex],0)),1,1,"")</f>
        <v>57</v>
      </c>
      <c r="P265" s="98" t="str">
        <f>REPLACE(INDEX(GroupVertices[Group], MATCH(Edges[[#This Row],[Vertex 2]],GroupVertices[Vertex],0)),1,1,"")</f>
        <v>57</v>
      </c>
    </row>
    <row r="266" spans="1:16" ht="13.5" customHeight="1" thickTop="1" thickBot="1" x14ac:dyDescent="0.3">
      <c r="A266" s="76" t="s">
        <v>448</v>
      </c>
      <c r="B266" s="76" t="s">
        <v>450</v>
      </c>
      <c r="C266" s="77"/>
      <c r="D266" s="78">
        <v>1</v>
      </c>
      <c r="E266" s="79"/>
      <c r="F266" s="80"/>
      <c r="G266" s="77"/>
      <c r="H266" s="81"/>
      <c r="I266" s="82"/>
      <c r="J266" s="82"/>
      <c r="K266" s="51"/>
      <c r="L266" s="83">
        <v>266</v>
      </c>
      <c r="M266" s="83"/>
      <c r="N266" s="84">
        <v>1</v>
      </c>
      <c r="O266" s="98" t="str">
        <f>REPLACE(INDEX(GroupVertices[Group], MATCH(Edges[[#This Row],[Vertex 1]],GroupVertices[Vertex],0)),1,1,"")</f>
        <v>57</v>
      </c>
      <c r="P266" s="98" t="str">
        <f>REPLACE(INDEX(GroupVertices[Group], MATCH(Edges[[#This Row],[Vertex 2]],GroupVertices[Vertex],0)),1,1,"")</f>
        <v>57</v>
      </c>
    </row>
    <row r="267" spans="1:16" ht="13.5" customHeight="1" thickTop="1" thickBot="1" x14ac:dyDescent="0.3">
      <c r="A267" s="76" t="s">
        <v>461</v>
      </c>
      <c r="B267" s="76" t="s">
        <v>462</v>
      </c>
      <c r="C267" s="77"/>
      <c r="D267" s="78">
        <v>1</v>
      </c>
      <c r="E267" s="79"/>
      <c r="F267" s="80"/>
      <c r="G267" s="77"/>
      <c r="H267" s="81"/>
      <c r="I267" s="82"/>
      <c r="J267" s="82"/>
      <c r="K267" s="51"/>
      <c r="L267" s="83">
        <v>267</v>
      </c>
      <c r="M267" s="83"/>
      <c r="N267" s="84">
        <v>1</v>
      </c>
      <c r="O267" s="98" t="str">
        <f>REPLACE(INDEX(GroupVertices[Group], MATCH(Edges[[#This Row],[Vertex 1]],GroupVertices[Vertex],0)),1,1,"")</f>
        <v>153</v>
      </c>
      <c r="P267" s="98" t="str">
        <f>REPLACE(INDEX(GroupVertices[Group], MATCH(Edges[[#This Row],[Vertex 2]],GroupVertices[Vertex],0)),1,1,"")</f>
        <v>153</v>
      </c>
    </row>
    <row r="268" spans="1:16" ht="13.5" customHeight="1" thickTop="1" thickBot="1" x14ac:dyDescent="0.3">
      <c r="A268" s="76"/>
      <c r="B268" s="76"/>
      <c r="C268" s="77"/>
      <c r="D268" s="78"/>
      <c r="E268" s="79"/>
      <c r="F268" s="80"/>
      <c r="G268" s="77"/>
      <c r="H268" s="81"/>
      <c r="I268" s="82"/>
      <c r="J268" s="82"/>
      <c r="K268" s="51"/>
      <c r="L268" s="83">
        <v>268</v>
      </c>
      <c r="M268" s="83"/>
      <c r="N268" s="84"/>
      <c r="O268" s="98" t="e">
        <f>REPLACE(INDEX(GroupVertices[Group], MATCH(Edges[[#This Row],[Vertex 1]],GroupVertices[Vertex],0)),1,1,"")</f>
        <v>#N/A</v>
      </c>
      <c r="P268" s="98" t="e">
        <f>REPLACE(INDEX(GroupVertices[Group], MATCH(Edges[[#This Row],[Vertex 2]],GroupVertices[Vertex],0)),1,1,"")</f>
        <v>#N/A</v>
      </c>
    </row>
    <row r="269" spans="1:16" ht="13.5" customHeight="1" thickTop="1" thickBot="1" x14ac:dyDescent="0.3">
      <c r="A269" s="76" t="s">
        <v>464</v>
      </c>
      <c r="B269" s="76" t="s">
        <v>465</v>
      </c>
      <c r="C269" s="77"/>
      <c r="D269" s="78">
        <v>1</v>
      </c>
      <c r="E269" s="79"/>
      <c r="F269" s="80"/>
      <c r="G269" s="77"/>
      <c r="H269" s="81"/>
      <c r="I269" s="82"/>
      <c r="J269" s="82"/>
      <c r="K269" s="51"/>
      <c r="L269" s="83">
        <v>269</v>
      </c>
      <c r="M269" s="83"/>
      <c r="N269" s="84">
        <v>1</v>
      </c>
      <c r="O269" s="98" t="str">
        <f>REPLACE(INDEX(GroupVertices[Group], MATCH(Edges[[#This Row],[Vertex 1]],GroupVertices[Vertex],0)),1,1,"")</f>
        <v>99</v>
      </c>
      <c r="P269" s="98" t="str">
        <f>REPLACE(INDEX(GroupVertices[Group], MATCH(Edges[[#This Row],[Vertex 2]],GroupVertices[Vertex],0)),1,1,"")</f>
        <v>99</v>
      </c>
    </row>
    <row r="270" spans="1:16" ht="13.5" customHeight="1" thickTop="1" thickBot="1" x14ac:dyDescent="0.3">
      <c r="A270" s="76" t="s">
        <v>464</v>
      </c>
      <c r="B270" s="76" t="s">
        <v>466</v>
      </c>
      <c r="C270" s="77"/>
      <c r="D270" s="78">
        <v>1</v>
      </c>
      <c r="E270" s="79"/>
      <c r="F270" s="80"/>
      <c r="G270" s="77"/>
      <c r="H270" s="81"/>
      <c r="I270" s="82"/>
      <c r="J270" s="82"/>
      <c r="K270" s="51"/>
      <c r="L270" s="83">
        <v>270</v>
      </c>
      <c r="M270" s="83"/>
      <c r="N270" s="84">
        <v>1</v>
      </c>
      <c r="O270" s="98" t="str">
        <f>REPLACE(INDEX(GroupVertices[Group], MATCH(Edges[[#This Row],[Vertex 1]],GroupVertices[Vertex],0)),1,1,"")</f>
        <v>99</v>
      </c>
      <c r="P270" s="98" t="str">
        <f>REPLACE(INDEX(GroupVertices[Group], MATCH(Edges[[#This Row],[Vertex 2]],GroupVertices[Vertex],0)),1,1,"")</f>
        <v>99</v>
      </c>
    </row>
    <row r="271" spans="1:16" ht="13.5" customHeight="1" thickTop="1" thickBot="1" x14ac:dyDescent="0.3">
      <c r="A271" s="76" t="s">
        <v>417</v>
      </c>
      <c r="B271" s="76" t="s">
        <v>467</v>
      </c>
      <c r="C271" s="77"/>
      <c r="D271" s="78">
        <v>1</v>
      </c>
      <c r="E271" s="79"/>
      <c r="F271" s="80"/>
      <c r="G271" s="77"/>
      <c r="H271" s="81"/>
      <c r="I271" s="82"/>
      <c r="J271" s="82"/>
      <c r="K271" s="51"/>
      <c r="L271" s="83">
        <v>271</v>
      </c>
      <c r="M271" s="83"/>
      <c r="N271" s="84">
        <v>1</v>
      </c>
      <c r="O271" s="98" t="str">
        <f>REPLACE(INDEX(GroupVertices[Group], MATCH(Edges[[#This Row],[Vertex 1]],GroupVertices[Vertex],0)),1,1,"")</f>
        <v>20</v>
      </c>
      <c r="P271" s="98" t="str">
        <f>REPLACE(INDEX(GroupVertices[Group], MATCH(Edges[[#This Row],[Vertex 2]],GroupVertices[Vertex],0)),1,1,"")</f>
        <v>20</v>
      </c>
    </row>
    <row r="272" spans="1:16" ht="13.5" customHeight="1" thickTop="1" thickBot="1" x14ac:dyDescent="0.3">
      <c r="A272" s="76" t="s">
        <v>417</v>
      </c>
      <c r="B272" s="76" t="s">
        <v>418</v>
      </c>
      <c r="C272" s="77"/>
      <c r="D272" s="78">
        <v>3.25</v>
      </c>
      <c r="E272" s="79"/>
      <c r="F272" s="80"/>
      <c r="G272" s="77"/>
      <c r="H272" s="81"/>
      <c r="I272" s="82"/>
      <c r="J272" s="82"/>
      <c r="K272" s="51"/>
      <c r="L272" s="83">
        <v>272</v>
      </c>
      <c r="M272" s="83"/>
      <c r="N272" s="84">
        <v>2</v>
      </c>
      <c r="O272" s="98" t="str">
        <f>REPLACE(INDEX(GroupVertices[Group], MATCH(Edges[[#This Row],[Vertex 1]],GroupVertices[Vertex],0)),1,1,"")</f>
        <v>20</v>
      </c>
      <c r="P272" s="98" t="str">
        <f>REPLACE(INDEX(GroupVertices[Group], MATCH(Edges[[#This Row],[Vertex 2]],GroupVertices[Vertex],0)),1,1,"")</f>
        <v>20</v>
      </c>
    </row>
    <row r="273" spans="1:16" ht="13.5" customHeight="1" thickTop="1" thickBot="1" x14ac:dyDescent="0.3">
      <c r="A273" s="76" t="s">
        <v>445</v>
      </c>
      <c r="B273" s="76" t="s">
        <v>446</v>
      </c>
      <c r="C273" s="77"/>
      <c r="D273" s="78">
        <v>1</v>
      </c>
      <c r="E273" s="79"/>
      <c r="F273" s="80"/>
      <c r="G273" s="77"/>
      <c r="H273" s="81"/>
      <c r="I273" s="82"/>
      <c r="J273" s="82"/>
      <c r="K273" s="51"/>
      <c r="L273" s="83">
        <v>273</v>
      </c>
      <c r="M273" s="83"/>
      <c r="N273" s="84">
        <v>1</v>
      </c>
      <c r="O273" s="98" t="str">
        <f>REPLACE(INDEX(GroupVertices[Group], MATCH(Edges[[#This Row],[Vertex 1]],GroupVertices[Vertex],0)),1,1,"")</f>
        <v>101</v>
      </c>
      <c r="P273" s="98" t="str">
        <f>REPLACE(INDEX(GroupVertices[Group], MATCH(Edges[[#This Row],[Vertex 2]],GroupVertices[Vertex],0)),1,1,"")</f>
        <v>101</v>
      </c>
    </row>
    <row r="274" spans="1:16" ht="13.5" customHeight="1" thickTop="1" thickBot="1" x14ac:dyDescent="0.3">
      <c r="A274" s="76" t="s">
        <v>468</v>
      </c>
      <c r="B274" s="76" t="s">
        <v>469</v>
      </c>
      <c r="C274" s="77"/>
      <c r="D274" s="78">
        <v>1</v>
      </c>
      <c r="E274" s="79"/>
      <c r="F274" s="80"/>
      <c r="G274" s="77"/>
      <c r="H274" s="81"/>
      <c r="I274" s="82"/>
      <c r="J274" s="82"/>
      <c r="K274" s="51"/>
      <c r="L274" s="83">
        <v>274</v>
      </c>
      <c r="M274" s="83"/>
      <c r="N274" s="84">
        <v>1</v>
      </c>
      <c r="O274" s="98" t="str">
        <f>REPLACE(INDEX(GroupVertices[Group], MATCH(Edges[[#This Row],[Vertex 1]],GroupVertices[Vertex],0)),1,1,"")</f>
        <v>33</v>
      </c>
      <c r="P274" s="98" t="str">
        <f>REPLACE(INDEX(GroupVertices[Group], MATCH(Edges[[#This Row],[Vertex 2]],GroupVertices[Vertex],0)),1,1,"")</f>
        <v>33</v>
      </c>
    </row>
    <row r="275" spans="1:16" ht="13.5" customHeight="1" thickTop="1" thickBot="1" x14ac:dyDescent="0.3">
      <c r="A275" s="76" t="s">
        <v>468</v>
      </c>
      <c r="B275" s="76" t="s">
        <v>470</v>
      </c>
      <c r="C275" s="77"/>
      <c r="D275" s="78">
        <v>1</v>
      </c>
      <c r="E275" s="79"/>
      <c r="F275" s="80"/>
      <c r="G275" s="77"/>
      <c r="H275" s="81"/>
      <c r="I275" s="82"/>
      <c r="J275" s="82"/>
      <c r="K275" s="51"/>
      <c r="L275" s="83">
        <v>275</v>
      </c>
      <c r="M275" s="83"/>
      <c r="N275" s="84">
        <v>1</v>
      </c>
      <c r="O275" s="98" t="str">
        <f>REPLACE(INDEX(GroupVertices[Group], MATCH(Edges[[#This Row],[Vertex 1]],GroupVertices[Vertex],0)),1,1,"")</f>
        <v>33</v>
      </c>
      <c r="P275" s="98" t="str">
        <f>REPLACE(INDEX(GroupVertices[Group], MATCH(Edges[[#This Row],[Vertex 2]],GroupVertices[Vertex],0)),1,1,"")</f>
        <v>33</v>
      </c>
    </row>
    <row r="276" spans="1:16" ht="13.5" customHeight="1" thickTop="1" thickBot="1" x14ac:dyDescent="0.3">
      <c r="A276" s="76" t="s">
        <v>468</v>
      </c>
      <c r="B276" s="76" t="s">
        <v>471</v>
      </c>
      <c r="C276" s="77"/>
      <c r="D276" s="78">
        <v>1</v>
      </c>
      <c r="E276" s="79"/>
      <c r="F276" s="80"/>
      <c r="G276" s="77"/>
      <c r="H276" s="81"/>
      <c r="I276" s="82"/>
      <c r="J276" s="82"/>
      <c r="K276" s="51"/>
      <c r="L276" s="83">
        <v>276</v>
      </c>
      <c r="M276" s="83"/>
      <c r="N276" s="84">
        <v>1</v>
      </c>
      <c r="O276" s="98" t="str">
        <f>REPLACE(INDEX(GroupVertices[Group], MATCH(Edges[[#This Row],[Vertex 1]],GroupVertices[Vertex],0)),1,1,"")</f>
        <v>33</v>
      </c>
      <c r="P276" s="98" t="str">
        <f>REPLACE(INDEX(GroupVertices[Group], MATCH(Edges[[#This Row],[Vertex 2]],GroupVertices[Vertex],0)),1,1,"")</f>
        <v>33</v>
      </c>
    </row>
    <row r="277" spans="1:16" ht="13.5" customHeight="1" thickTop="1" thickBot="1" x14ac:dyDescent="0.3">
      <c r="A277" s="76" t="s">
        <v>468</v>
      </c>
      <c r="B277" s="76" t="s">
        <v>472</v>
      </c>
      <c r="C277" s="77"/>
      <c r="D277" s="78">
        <v>1</v>
      </c>
      <c r="E277" s="79"/>
      <c r="F277" s="80"/>
      <c r="G277" s="77"/>
      <c r="H277" s="81"/>
      <c r="I277" s="82"/>
      <c r="J277" s="82"/>
      <c r="K277" s="51"/>
      <c r="L277" s="83">
        <v>277</v>
      </c>
      <c r="M277" s="83"/>
      <c r="N277" s="84">
        <v>1</v>
      </c>
      <c r="O277" s="98" t="str">
        <f>REPLACE(INDEX(GroupVertices[Group], MATCH(Edges[[#This Row],[Vertex 1]],GroupVertices[Vertex],0)),1,1,"")</f>
        <v>33</v>
      </c>
      <c r="P277" s="98" t="str">
        <f>REPLACE(INDEX(GroupVertices[Group], MATCH(Edges[[#This Row],[Vertex 2]],GroupVertices[Vertex],0)),1,1,"")</f>
        <v>33</v>
      </c>
    </row>
    <row r="278" spans="1:16" ht="13.5" customHeight="1" thickTop="1" thickBot="1" x14ac:dyDescent="0.3">
      <c r="A278" s="76" t="s">
        <v>300</v>
      </c>
      <c r="B278" s="76" t="s">
        <v>301</v>
      </c>
      <c r="C278" s="77"/>
      <c r="D278" s="78">
        <v>1</v>
      </c>
      <c r="E278" s="79"/>
      <c r="F278" s="80"/>
      <c r="G278" s="77"/>
      <c r="H278" s="81"/>
      <c r="I278" s="82"/>
      <c r="J278" s="82"/>
      <c r="K278" s="51"/>
      <c r="L278" s="83">
        <v>278</v>
      </c>
      <c r="M278" s="83"/>
      <c r="N278" s="84">
        <v>1</v>
      </c>
      <c r="O278" s="98" t="str">
        <f>REPLACE(INDEX(GroupVertices[Group], MATCH(Edges[[#This Row],[Vertex 1]],GroupVertices[Vertex],0)),1,1,"")</f>
        <v>43</v>
      </c>
      <c r="P278" s="98" t="str">
        <f>REPLACE(INDEX(GroupVertices[Group], MATCH(Edges[[#This Row],[Vertex 2]],GroupVertices[Vertex],0)),1,1,"")</f>
        <v>43</v>
      </c>
    </row>
    <row r="279" spans="1:16" ht="13.5" customHeight="1" thickTop="1" thickBot="1" x14ac:dyDescent="0.3">
      <c r="A279" s="76" t="s">
        <v>300</v>
      </c>
      <c r="B279" s="76" t="s">
        <v>302</v>
      </c>
      <c r="C279" s="77"/>
      <c r="D279" s="78">
        <v>1</v>
      </c>
      <c r="E279" s="79"/>
      <c r="F279" s="80"/>
      <c r="G279" s="77"/>
      <c r="H279" s="81"/>
      <c r="I279" s="82"/>
      <c r="J279" s="82"/>
      <c r="K279" s="51"/>
      <c r="L279" s="83">
        <v>279</v>
      </c>
      <c r="M279" s="83"/>
      <c r="N279" s="84">
        <v>1</v>
      </c>
      <c r="O279" s="98" t="str">
        <f>REPLACE(INDEX(GroupVertices[Group], MATCH(Edges[[#This Row],[Vertex 1]],GroupVertices[Vertex],0)),1,1,"")</f>
        <v>43</v>
      </c>
      <c r="P279" s="98" t="str">
        <f>REPLACE(INDEX(GroupVertices[Group], MATCH(Edges[[#This Row],[Vertex 2]],GroupVertices[Vertex],0)),1,1,"")</f>
        <v>43</v>
      </c>
    </row>
    <row r="280" spans="1:16" ht="13.5" customHeight="1" thickTop="1" thickBot="1" x14ac:dyDescent="0.3">
      <c r="A280" s="76"/>
      <c r="B280" s="76"/>
      <c r="C280" s="77"/>
      <c r="D280" s="78"/>
      <c r="E280" s="79"/>
      <c r="F280" s="80"/>
      <c r="G280" s="77"/>
      <c r="H280" s="81"/>
      <c r="I280" s="82"/>
      <c r="J280" s="82"/>
      <c r="K280" s="51"/>
      <c r="L280" s="83">
        <v>280</v>
      </c>
      <c r="M280" s="83"/>
      <c r="N280" s="84"/>
      <c r="O280" s="98" t="e">
        <f>REPLACE(INDEX(GroupVertices[Group], MATCH(Edges[[#This Row],[Vertex 1]],GroupVertices[Vertex],0)),1,1,"")</f>
        <v>#N/A</v>
      </c>
      <c r="P280" s="98" t="e">
        <f>REPLACE(INDEX(GroupVertices[Group], MATCH(Edges[[#This Row],[Vertex 2]],GroupVertices[Vertex],0)),1,1,"")</f>
        <v>#N/A</v>
      </c>
    </row>
    <row r="281" spans="1:16" ht="13.5" customHeight="1" thickTop="1" thickBot="1" x14ac:dyDescent="0.3">
      <c r="A281" s="76" t="s">
        <v>474</v>
      </c>
      <c r="B281" s="76" t="s">
        <v>475</v>
      </c>
      <c r="C281" s="77"/>
      <c r="D281" s="78">
        <v>1</v>
      </c>
      <c r="E281" s="79"/>
      <c r="F281" s="80"/>
      <c r="G281" s="77"/>
      <c r="H281" s="81"/>
      <c r="I281" s="82"/>
      <c r="J281" s="82"/>
      <c r="K281" s="51"/>
      <c r="L281" s="83">
        <v>281</v>
      </c>
      <c r="M281" s="83"/>
      <c r="N281" s="84">
        <v>1</v>
      </c>
      <c r="O281" s="98" t="str">
        <f>REPLACE(INDEX(GroupVertices[Group], MATCH(Edges[[#This Row],[Vertex 1]],GroupVertices[Vertex],0)),1,1,"")</f>
        <v>1</v>
      </c>
      <c r="P281" s="98" t="str">
        <f>REPLACE(INDEX(GroupVertices[Group], MATCH(Edges[[#This Row],[Vertex 2]],GroupVertices[Vertex],0)),1,1,"")</f>
        <v>1</v>
      </c>
    </row>
    <row r="282" spans="1:16" ht="13.5" customHeight="1" thickTop="1" thickBot="1" x14ac:dyDescent="0.3">
      <c r="A282" s="76" t="s">
        <v>474</v>
      </c>
      <c r="B282" s="76" t="s">
        <v>476</v>
      </c>
      <c r="C282" s="77"/>
      <c r="D282" s="78">
        <v>1</v>
      </c>
      <c r="E282" s="79"/>
      <c r="F282" s="80"/>
      <c r="G282" s="77"/>
      <c r="H282" s="81"/>
      <c r="I282" s="82"/>
      <c r="J282" s="82"/>
      <c r="K282" s="51"/>
      <c r="L282" s="83">
        <v>282</v>
      </c>
      <c r="M282" s="83"/>
      <c r="N282" s="84">
        <v>1</v>
      </c>
      <c r="O282" s="98" t="str">
        <f>REPLACE(INDEX(GroupVertices[Group], MATCH(Edges[[#This Row],[Vertex 1]],GroupVertices[Vertex],0)),1,1,"")</f>
        <v>1</v>
      </c>
      <c r="P282" s="98" t="str">
        <f>REPLACE(INDEX(GroupVertices[Group], MATCH(Edges[[#This Row],[Vertex 2]],GroupVertices[Vertex],0)),1,1,"")</f>
        <v>1</v>
      </c>
    </row>
    <row r="283" spans="1:16" ht="13.5" customHeight="1" thickTop="1" thickBot="1" x14ac:dyDescent="0.3">
      <c r="A283" s="76" t="s">
        <v>477</v>
      </c>
      <c r="B283" s="76" t="s">
        <v>478</v>
      </c>
      <c r="C283" s="77"/>
      <c r="D283" s="78">
        <v>1</v>
      </c>
      <c r="E283" s="79"/>
      <c r="F283" s="80"/>
      <c r="G283" s="77"/>
      <c r="H283" s="81"/>
      <c r="I283" s="82"/>
      <c r="J283" s="82"/>
      <c r="K283" s="51"/>
      <c r="L283" s="83">
        <v>283</v>
      </c>
      <c r="M283" s="83"/>
      <c r="N283" s="84">
        <v>1</v>
      </c>
      <c r="O283" s="98" t="str">
        <f>REPLACE(INDEX(GroupVertices[Group], MATCH(Edges[[#This Row],[Vertex 1]],GroupVertices[Vertex],0)),1,1,"")</f>
        <v>2</v>
      </c>
      <c r="P283" s="98" t="str">
        <f>REPLACE(INDEX(GroupVertices[Group], MATCH(Edges[[#This Row],[Vertex 2]],GroupVertices[Vertex],0)),1,1,"")</f>
        <v>2</v>
      </c>
    </row>
    <row r="284" spans="1:16" ht="13.5" customHeight="1" thickTop="1" thickBot="1" x14ac:dyDescent="0.3">
      <c r="A284" s="76" t="s">
        <v>477</v>
      </c>
      <c r="B284" s="76" t="s">
        <v>457</v>
      </c>
      <c r="C284" s="77"/>
      <c r="D284" s="78">
        <v>1</v>
      </c>
      <c r="E284" s="79"/>
      <c r="F284" s="80"/>
      <c r="G284" s="77"/>
      <c r="H284" s="81"/>
      <c r="I284" s="82"/>
      <c r="J284" s="82"/>
      <c r="K284" s="51"/>
      <c r="L284" s="83">
        <v>284</v>
      </c>
      <c r="M284" s="83"/>
      <c r="N284" s="84">
        <v>1</v>
      </c>
      <c r="O284" s="98" t="str">
        <f>REPLACE(INDEX(GroupVertices[Group], MATCH(Edges[[#This Row],[Vertex 1]],GroupVertices[Vertex],0)),1,1,"")</f>
        <v>2</v>
      </c>
      <c r="P284" s="98" t="str">
        <f>REPLACE(INDEX(GroupVertices[Group], MATCH(Edges[[#This Row],[Vertex 2]],GroupVertices[Vertex],0)),1,1,"")</f>
        <v>2</v>
      </c>
    </row>
    <row r="285" spans="1:16" ht="13.5" customHeight="1" thickTop="1" thickBot="1" x14ac:dyDescent="0.3">
      <c r="A285" s="76" t="s">
        <v>479</v>
      </c>
      <c r="B285" s="76" t="s">
        <v>480</v>
      </c>
      <c r="C285" s="77"/>
      <c r="D285" s="78">
        <v>1</v>
      </c>
      <c r="E285" s="79"/>
      <c r="F285" s="80"/>
      <c r="G285" s="77"/>
      <c r="H285" s="81"/>
      <c r="I285" s="82"/>
      <c r="J285" s="82"/>
      <c r="K285" s="51"/>
      <c r="L285" s="83">
        <v>285</v>
      </c>
      <c r="M285" s="83"/>
      <c r="N285" s="84">
        <v>1</v>
      </c>
      <c r="O285" s="98" t="str">
        <f>REPLACE(INDEX(GroupVertices[Group], MATCH(Edges[[#This Row],[Vertex 1]],GroupVertices[Vertex],0)),1,1,"")</f>
        <v>119</v>
      </c>
      <c r="P285" s="98" t="str">
        <f>REPLACE(INDEX(GroupVertices[Group], MATCH(Edges[[#This Row],[Vertex 2]],GroupVertices[Vertex],0)),1,1,"")</f>
        <v>119</v>
      </c>
    </row>
    <row r="286" spans="1:16" ht="13.5" customHeight="1" thickTop="1" thickBot="1" x14ac:dyDescent="0.3">
      <c r="A286" s="76" t="s">
        <v>479</v>
      </c>
      <c r="B286" s="76" t="s">
        <v>481</v>
      </c>
      <c r="C286" s="77"/>
      <c r="D286" s="78">
        <v>1</v>
      </c>
      <c r="E286" s="79"/>
      <c r="F286" s="80"/>
      <c r="G286" s="77"/>
      <c r="H286" s="81"/>
      <c r="I286" s="82"/>
      <c r="J286" s="82"/>
      <c r="K286" s="51"/>
      <c r="L286" s="83">
        <v>286</v>
      </c>
      <c r="M286" s="83"/>
      <c r="N286" s="84">
        <v>1</v>
      </c>
      <c r="O286" s="98" t="str">
        <f>REPLACE(INDEX(GroupVertices[Group], MATCH(Edges[[#This Row],[Vertex 1]],GroupVertices[Vertex],0)),1,1,"")</f>
        <v>119</v>
      </c>
      <c r="P286" s="98" t="str">
        <f>REPLACE(INDEX(GroupVertices[Group], MATCH(Edges[[#This Row],[Vertex 2]],GroupVertices[Vertex],0)),1,1,"")</f>
        <v>119</v>
      </c>
    </row>
    <row r="287" spans="1:16" ht="13.5" customHeight="1" thickTop="1" thickBot="1" x14ac:dyDescent="0.3">
      <c r="A287" s="76" t="s">
        <v>482</v>
      </c>
      <c r="B287" s="76" t="s">
        <v>483</v>
      </c>
      <c r="C287" s="77"/>
      <c r="D287" s="78">
        <v>1</v>
      </c>
      <c r="E287" s="79"/>
      <c r="F287" s="80"/>
      <c r="G287" s="77"/>
      <c r="H287" s="81"/>
      <c r="I287" s="82"/>
      <c r="J287" s="82"/>
      <c r="K287" s="51"/>
      <c r="L287" s="83">
        <v>287</v>
      </c>
      <c r="M287" s="83"/>
      <c r="N287" s="84">
        <v>1</v>
      </c>
      <c r="O287" s="98" t="str">
        <f>REPLACE(INDEX(GroupVertices[Group], MATCH(Edges[[#This Row],[Vertex 1]],GroupVertices[Vertex],0)),1,1,"")</f>
        <v>1</v>
      </c>
      <c r="P287" s="98" t="str">
        <f>REPLACE(INDEX(GroupVertices[Group], MATCH(Edges[[#This Row],[Vertex 2]],GroupVertices[Vertex],0)),1,1,"")</f>
        <v>1</v>
      </c>
    </row>
    <row r="288" spans="1:16" ht="13.5" customHeight="1" thickTop="1" thickBot="1" x14ac:dyDescent="0.3">
      <c r="A288" s="76" t="s">
        <v>482</v>
      </c>
      <c r="B288" s="76" t="s">
        <v>484</v>
      </c>
      <c r="C288" s="77"/>
      <c r="D288" s="78">
        <v>1</v>
      </c>
      <c r="E288" s="79"/>
      <c r="F288" s="80"/>
      <c r="G288" s="77"/>
      <c r="H288" s="81"/>
      <c r="I288" s="82"/>
      <c r="J288" s="82"/>
      <c r="K288" s="51"/>
      <c r="L288" s="83">
        <v>288</v>
      </c>
      <c r="M288" s="83"/>
      <c r="N288" s="84">
        <v>1</v>
      </c>
      <c r="O288" s="98" t="str">
        <f>REPLACE(INDEX(GroupVertices[Group], MATCH(Edges[[#This Row],[Vertex 1]],GroupVertices[Vertex],0)),1,1,"")</f>
        <v>1</v>
      </c>
      <c r="P288" s="98" t="str">
        <f>REPLACE(INDEX(GroupVertices[Group], MATCH(Edges[[#This Row],[Vertex 2]],GroupVertices[Vertex],0)),1,1,"")</f>
        <v>1</v>
      </c>
    </row>
    <row r="289" spans="1:16" ht="13.5" customHeight="1" thickTop="1" thickBot="1" x14ac:dyDescent="0.3">
      <c r="A289" s="76" t="s">
        <v>482</v>
      </c>
      <c r="B289" s="76" t="s">
        <v>485</v>
      </c>
      <c r="C289" s="77"/>
      <c r="D289" s="78">
        <v>1</v>
      </c>
      <c r="E289" s="79"/>
      <c r="F289" s="80"/>
      <c r="G289" s="77"/>
      <c r="H289" s="81"/>
      <c r="I289" s="82"/>
      <c r="J289" s="82"/>
      <c r="K289" s="51"/>
      <c r="L289" s="83">
        <v>289</v>
      </c>
      <c r="M289" s="83"/>
      <c r="N289" s="84">
        <v>1</v>
      </c>
      <c r="O289" s="98" t="str">
        <f>REPLACE(INDEX(GroupVertices[Group], MATCH(Edges[[#This Row],[Vertex 1]],GroupVertices[Vertex],0)),1,1,"")</f>
        <v>1</v>
      </c>
      <c r="P289" s="98" t="str">
        <f>REPLACE(INDEX(GroupVertices[Group], MATCH(Edges[[#This Row],[Vertex 2]],GroupVertices[Vertex],0)),1,1,"")</f>
        <v>1</v>
      </c>
    </row>
    <row r="290" spans="1:16" ht="13.5" customHeight="1" thickTop="1" thickBot="1" x14ac:dyDescent="0.3">
      <c r="A290" s="76" t="s">
        <v>486</v>
      </c>
      <c r="B290" s="76" t="s">
        <v>487</v>
      </c>
      <c r="C290" s="77"/>
      <c r="D290" s="78">
        <v>1</v>
      </c>
      <c r="E290" s="79"/>
      <c r="F290" s="80"/>
      <c r="G290" s="77"/>
      <c r="H290" s="81"/>
      <c r="I290" s="82"/>
      <c r="J290" s="82"/>
      <c r="K290" s="51"/>
      <c r="L290" s="83">
        <v>290</v>
      </c>
      <c r="M290" s="83"/>
      <c r="N290" s="84">
        <v>1</v>
      </c>
      <c r="O290" s="98" t="str">
        <f>REPLACE(INDEX(GroupVertices[Group], MATCH(Edges[[#This Row],[Vertex 1]],GroupVertices[Vertex],0)),1,1,"")</f>
        <v>1</v>
      </c>
      <c r="P290" s="98" t="str">
        <f>REPLACE(INDEX(GroupVertices[Group], MATCH(Edges[[#This Row],[Vertex 2]],GroupVertices[Vertex],0)),1,1,"")</f>
        <v>1</v>
      </c>
    </row>
    <row r="291" spans="1:16" ht="13.5" customHeight="1" thickTop="1" thickBot="1" x14ac:dyDescent="0.3">
      <c r="A291" s="76" t="s">
        <v>486</v>
      </c>
      <c r="B291" s="76" t="s">
        <v>488</v>
      </c>
      <c r="C291" s="77"/>
      <c r="D291" s="78">
        <v>1</v>
      </c>
      <c r="E291" s="79"/>
      <c r="F291" s="80"/>
      <c r="G291" s="77"/>
      <c r="H291" s="81"/>
      <c r="I291" s="82"/>
      <c r="J291" s="82"/>
      <c r="K291" s="51"/>
      <c r="L291" s="83">
        <v>291</v>
      </c>
      <c r="M291" s="83"/>
      <c r="N291" s="84">
        <v>1</v>
      </c>
      <c r="O291" s="98" t="str">
        <f>REPLACE(INDEX(GroupVertices[Group], MATCH(Edges[[#This Row],[Vertex 1]],GroupVertices[Vertex],0)),1,1,"")</f>
        <v>1</v>
      </c>
      <c r="P291" s="98" t="str">
        <f>REPLACE(INDEX(GroupVertices[Group], MATCH(Edges[[#This Row],[Vertex 2]],GroupVertices[Vertex],0)),1,1,"")</f>
        <v>1</v>
      </c>
    </row>
    <row r="292" spans="1:16" ht="13.5" customHeight="1" thickTop="1" thickBot="1" x14ac:dyDescent="0.3">
      <c r="A292" s="76" t="s">
        <v>489</v>
      </c>
      <c r="B292" s="76" t="s">
        <v>490</v>
      </c>
      <c r="C292" s="77"/>
      <c r="D292" s="78">
        <v>1</v>
      </c>
      <c r="E292" s="79"/>
      <c r="F292" s="80"/>
      <c r="G292" s="77"/>
      <c r="H292" s="81"/>
      <c r="I292" s="82"/>
      <c r="J292" s="82"/>
      <c r="K292" s="51"/>
      <c r="L292" s="83">
        <v>292</v>
      </c>
      <c r="M292" s="83"/>
      <c r="N292" s="84">
        <v>1</v>
      </c>
      <c r="O292" s="98" t="str">
        <f>REPLACE(INDEX(GroupVertices[Group], MATCH(Edges[[#This Row],[Vertex 1]],GroupVertices[Vertex],0)),1,1,"")</f>
        <v>120</v>
      </c>
      <c r="P292" s="98" t="str">
        <f>REPLACE(INDEX(GroupVertices[Group], MATCH(Edges[[#This Row],[Vertex 2]],GroupVertices[Vertex],0)),1,1,"")</f>
        <v>120</v>
      </c>
    </row>
    <row r="293" spans="1:16" ht="13.5" customHeight="1" thickTop="1" thickBot="1" x14ac:dyDescent="0.3">
      <c r="A293" s="76" t="s">
        <v>489</v>
      </c>
      <c r="B293" s="76" t="s">
        <v>491</v>
      </c>
      <c r="C293" s="77"/>
      <c r="D293" s="78">
        <v>1</v>
      </c>
      <c r="E293" s="79"/>
      <c r="F293" s="80"/>
      <c r="G293" s="77"/>
      <c r="H293" s="81"/>
      <c r="I293" s="82"/>
      <c r="J293" s="82"/>
      <c r="K293" s="51"/>
      <c r="L293" s="83">
        <v>293</v>
      </c>
      <c r="M293" s="83"/>
      <c r="N293" s="84">
        <v>1</v>
      </c>
      <c r="O293" s="98" t="str">
        <f>REPLACE(INDEX(GroupVertices[Group], MATCH(Edges[[#This Row],[Vertex 1]],GroupVertices[Vertex],0)),1,1,"")</f>
        <v>120</v>
      </c>
      <c r="P293" s="98" t="str">
        <f>REPLACE(INDEX(GroupVertices[Group], MATCH(Edges[[#This Row],[Vertex 2]],GroupVertices[Vertex],0)),1,1,"")</f>
        <v>120</v>
      </c>
    </row>
    <row r="294" spans="1:16" ht="13.5" customHeight="1" thickTop="1" thickBot="1" x14ac:dyDescent="0.3">
      <c r="A294" s="76" t="s">
        <v>492</v>
      </c>
      <c r="B294" s="76" t="s">
        <v>493</v>
      </c>
      <c r="C294" s="77"/>
      <c r="D294" s="78">
        <v>1</v>
      </c>
      <c r="E294" s="79"/>
      <c r="F294" s="80"/>
      <c r="G294" s="77"/>
      <c r="H294" s="81"/>
      <c r="I294" s="82"/>
      <c r="J294" s="82"/>
      <c r="K294" s="51"/>
      <c r="L294" s="83">
        <v>294</v>
      </c>
      <c r="M294" s="83"/>
      <c r="N294" s="84">
        <v>1</v>
      </c>
      <c r="O294" s="98" t="str">
        <f>REPLACE(INDEX(GroupVertices[Group], MATCH(Edges[[#This Row],[Vertex 1]],GroupVertices[Vertex],0)),1,1,"")</f>
        <v>122</v>
      </c>
      <c r="P294" s="98" t="str">
        <f>REPLACE(INDEX(GroupVertices[Group], MATCH(Edges[[#This Row],[Vertex 2]],GroupVertices[Vertex],0)),1,1,"")</f>
        <v>122</v>
      </c>
    </row>
    <row r="295" spans="1:16" ht="13.5" customHeight="1" thickTop="1" thickBot="1" x14ac:dyDescent="0.3">
      <c r="A295" s="76" t="s">
        <v>492</v>
      </c>
      <c r="B295" s="76" t="s">
        <v>494</v>
      </c>
      <c r="C295" s="77"/>
      <c r="D295" s="78">
        <v>1</v>
      </c>
      <c r="E295" s="79"/>
      <c r="F295" s="80"/>
      <c r="G295" s="77"/>
      <c r="H295" s="81"/>
      <c r="I295" s="82"/>
      <c r="J295" s="82"/>
      <c r="K295" s="51"/>
      <c r="L295" s="83">
        <v>295</v>
      </c>
      <c r="M295" s="83"/>
      <c r="N295" s="84">
        <v>1</v>
      </c>
      <c r="O295" s="98" t="str">
        <f>REPLACE(INDEX(GroupVertices[Group], MATCH(Edges[[#This Row],[Vertex 1]],GroupVertices[Vertex],0)),1,1,"")</f>
        <v>122</v>
      </c>
      <c r="P295" s="98" t="str">
        <f>REPLACE(INDEX(GroupVertices[Group], MATCH(Edges[[#This Row],[Vertex 2]],GroupVertices[Vertex],0)),1,1,"")</f>
        <v>122</v>
      </c>
    </row>
    <row r="296" spans="1:16" ht="13.5" customHeight="1" thickTop="1" thickBot="1" x14ac:dyDescent="0.3">
      <c r="A296" s="76" t="s">
        <v>495</v>
      </c>
      <c r="B296" s="76" t="s">
        <v>496</v>
      </c>
      <c r="C296" s="77"/>
      <c r="D296" s="78">
        <v>1</v>
      </c>
      <c r="E296" s="79"/>
      <c r="F296" s="80"/>
      <c r="G296" s="77"/>
      <c r="H296" s="81"/>
      <c r="I296" s="82"/>
      <c r="J296" s="82"/>
      <c r="K296" s="51"/>
      <c r="L296" s="83">
        <v>296</v>
      </c>
      <c r="M296" s="83"/>
      <c r="N296" s="84">
        <v>1</v>
      </c>
      <c r="O296" s="98" t="str">
        <f>REPLACE(INDEX(GroupVertices[Group], MATCH(Edges[[#This Row],[Vertex 1]],GroupVertices[Vertex],0)),1,1,"")</f>
        <v>53</v>
      </c>
      <c r="P296" s="98" t="str">
        <f>REPLACE(INDEX(GroupVertices[Group], MATCH(Edges[[#This Row],[Vertex 2]],GroupVertices[Vertex],0)),1,1,"")</f>
        <v>53</v>
      </c>
    </row>
    <row r="297" spans="1:16" ht="13.5" customHeight="1" thickTop="1" thickBot="1" x14ac:dyDescent="0.3">
      <c r="A297" s="76" t="s">
        <v>497</v>
      </c>
      <c r="B297" s="76" t="s">
        <v>498</v>
      </c>
      <c r="C297" s="77"/>
      <c r="D297" s="78">
        <v>1</v>
      </c>
      <c r="E297" s="79"/>
      <c r="F297" s="80"/>
      <c r="G297" s="77"/>
      <c r="H297" s="81"/>
      <c r="I297" s="82"/>
      <c r="J297" s="82"/>
      <c r="K297" s="51"/>
      <c r="L297" s="83">
        <v>297</v>
      </c>
      <c r="M297" s="83"/>
      <c r="N297" s="84">
        <v>1</v>
      </c>
      <c r="O297" s="98" t="str">
        <f>REPLACE(INDEX(GroupVertices[Group], MATCH(Edges[[#This Row],[Vertex 1]],GroupVertices[Vertex],0)),1,1,"")</f>
        <v>118</v>
      </c>
      <c r="P297" s="98" t="str">
        <f>REPLACE(INDEX(GroupVertices[Group], MATCH(Edges[[#This Row],[Vertex 2]],GroupVertices[Vertex],0)),1,1,"")</f>
        <v>118</v>
      </c>
    </row>
    <row r="298" spans="1:16" ht="13.5" customHeight="1" thickTop="1" thickBot="1" x14ac:dyDescent="0.3">
      <c r="A298" s="76" t="s">
        <v>497</v>
      </c>
      <c r="B298" s="76" t="s">
        <v>499</v>
      </c>
      <c r="C298" s="77"/>
      <c r="D298" s="78">
        <v>1</v>
      </c>
      <c r="E298" s="79"/>
      <c r="F298" s="80"/>
      <c r="G298" s="77"/>
      <c r="H298" s="81"/>
      <c r="I298" s="82"/>
      <c r="J298" s="82"/>
      <c r="K298" s="51"/>
      <c r="L298" s="83">
        <v>298</v>
      </c>
      <c r="M298" s="83"/>
      <c r="N298" s="84">
        <v>1</v>
      </c>
      <c r="O298" s="98" t="str">
        <f>REPLACE(INDEX(GroupVertices[Group], MATCH(Edges[[#This Row],[Vertex 1]],GroupVertices[Vertex],0)),1,1,"")</f>
        <v>118</v>
      </c>
      <c r="P298" s="98" t="str">
        <f>REPLACE(INDEX(GroupVertices[Group], MATCH(Edges[[#This Row],[Vertex 2]],GroupVertices[Vertex],0)),1,1,"")</f>
        <v>118</v>
      </c>
    </row>
    <row r="299" spans="1:16" ht="13.5" customHeight="1" thickTop="1" thickBot="1" x14ac:dyDescent="0.3">
      <c r="A299" s="76"/>
      <c r="B299" s="76"/>
      <c r="C299" s="77"/>
      <c r="D299" s="78"/>
      <c r="E299" s="79"/>
      <c r="F299" s="80"/>
      <c r="G299" s="77"/>
      <c r="H299" s="81"/>
      <c r="I299" s="82"/>
      <c r="J299" s="82"/>
      <c r="K299" s="51"/>
      <c r="L299" s="83">
        <v>299</v>
      </c>
      <c r="M299" s="83"/>
      <c r="N299" s="84"/>
      <c r="O299" s="98" t="e">
        <f>REPLACE(INDEX(GroupVertices[Group], MATCH(Edges[[#This Row],[Vertex 1]],GroupVertices[Vertex],0)),1,1,"")</f>
        <v>#N/A</v>
      </c>
      <c r="P299" s="98" t="e">
        <f>REPLACE(INDEX(GroupVertices[Group], MATCH(Edges[[#This Row],[Vertex 2]],GroupVertices[Vertex],0)),1,1,"")</f>
        <v>#N/A</v>
      </c>
    </row>
    <row r="300" spans="1:16" ht="13.5" customHeight="1" thickTop="1" thickBot="1" x14ac:dyDescent="0.3">
      <c r="A300" s="76" t="s">
        <v>501</v>
      </c>
      <c r="B300" s="76" t="s">
        <v>502</v>
      </c>
      <c r="C300" s="77"/>
      <c r="D300" s="78">
        <v>1</v>
      </c>
      <c r="E300" s="79"/>
      <c r="F300" s="80"/>
      <c r="G300" s="77"/>
      <c r="H300" s="81"/>
      <c r="I300" s="82"/>
      <c r="J300" s="82"/>
      <c r="K300" s="51"/>
      <c r="L300" s="83">
        <v>300</v>
      </c>
      <c r="M300" s="83"/>
      <c r="N300" s="84">
        <v>1</v>
      </c>
      <c r="O300" s="98" t="str">
        <f>REPLACE(INDEX(GroupVertices[Group], MATCH(Edges[[#This Row],[Vertex 1]],GroupVertices[Vertex],0)),1,1,"")</f>
        <v>54</v>
      </c>
      <c r="P300" s="98" t="str">
        <f>REPLACE(INDEX(GroupVertices[Group], MATCH(Edges[[#This Row],[Vertex 2]],GroupVertices[Vertex],0)),1,1,"")</f>
        <v>54</v>
      </c>
    </row>
    <row r="301" spans="1:16" ht="13.5" customHeight="1" thickTop="1" thickBot="1" x14ac:dyDescent="0.3">
      <c r="A301" s="76" t="s">
        <v>501</v>
      </c>
      <c r="B301" s="76" t="s">
        <v>503</v>
      </c>
      <c r="C301" s="77"/>
      <c r="D301" s="78">
        <v>1</v>
      </c>
      <c r="E301" s="79"/>
      <c r="F301" s="80"/>
      <c r="G301" s="77"/>
      <c r="H301" s="81"/>
      <c r="I301" s="82"/>
      <c r="J301" s="82"/>
      <c r="K301" s="51"/>
      <c r="L301" s="83">
        <v>301</v>
      </c>
      <c r="M301" s="83"/>
      <c r="N301" s="84">
        <v>1</v>
      </c>
      <c r="O301" s="98" t="str">
        <f>REPLACE(INDEX(GroupVertices[Group], MATCH(Edges[[#This Row],[Vertex 1]],GroupVertices[Vertex],0)),1,1,"")</f>
        <v>54</v>
      </c>
      <c r="P301" s="98" t="str">
        <f>REPLACE(INDEX(GroupVertices[Group], MATCH(Edges[[#This Row],[Vertex 2]],GroupVertices[Vertex],0)),1,1,"")</f>
        <v>54</v>
      </c>
    </row>
    <row r="302" spans="1:16" ht="13.5" customHeight="1" thickTop="1" thickBot="1" x14ac:dyDescent="0.3">
      <c r="A302" s="76" t="s">
        <v>501</v>
      </c>
      <c r="B302" s="76" t="s">
        <v>504</v>
      </c>
      <c r="C302" s="77"/>
      <c r="D302" s="78">
        <v>1</v>
      </c>
      <c r="E302" s="79"/>
      <c r="F302" s="80"/>
      <c r="G302" s="77"/>
      <c r="H302" s="81"/>
      <c r="I302" s="82"/>
      <c r="J302" s="82"/>
      <c r="K302" s="51"/>
      <c r="L302" s="83">
        <v>302</v>
      </c>
      <c r="M302" s="83"/>
      <c r="N302" s="84">
        <v>1</v>
      </c>
      <c r="O302" s="98" t="str">
        <f>REPLACE(INDEX(GroupVertices[Group], MATCH(Edges[[#This Row],[Vertex 1]],GroupVertices[Vertex],0)),1,1,"")</f>
        <v>54</v>
      </c>
      <c r="P302" s="98" t="str">
        <f>REPLACE(INDEX(GroupVertices[Group], MATCH(Edges[[#This Row],[Vertex 2]],GroupVertices[Vertex],0)),1,1,"")</f>
        <v>54</v>
      </c>
    </row>
    <row r="303" spans="1:16" ht="13.5" customHeight="1" thickTop="1" thickBot="1" x14ac:dyDescent="0.3">
      <c r="A303" s="76" t="s">
        <v>505</v>
      </c>
      <c r="B303" s="76" t="s">
        <v>506</v>
      </c>
      <c r="C303" s="77"/>
      <c r="D303" s="78">
        <v>1</v>
      </c>
      <c r="E303" s="79"/>
      <c r="F303" s="80"/>
      <c r="G303" s="77"/>
      <c r="H303" s="81"/>
      <c r="I303" s="82"/>
      <c r="J303" s="82"/>
      <c r="K303" s="51"/>
      <c r="L303" s="83">
        <v>303</v>
      </c>
      <c r="M303" s="83"/>
      <c r="N303" s="84">
        <v>1</v>
      </c>
      <c r="O303" s="98" t="str">
        <f>REPLACE(INDEX(GroupVertices[Group], MATCH(Edges[[#This Row],[Vertex 1]],GroupVertices[Vertex],0)),1,1,"")</f>
        <v>123</v>
      </c>
      <c r="P303" s="98" t="str">
        <f>REPLACE(INDEX(GroupVertices[Group], MATCH(Edges[[#This Row],[Vertex 2]],GroupVertices[Vertex],0)),1,1,"")</f>
        <v>123</v>
      </c>
    </row>
    <row r="304" spans="1:16" ht="13.5" customHeight="1" thickTop="1" thickBot="1" x14ac:dyDescent="0.3">
      <c r="A304" s="76" t="s">
        <v>505</v>
      </c>
      <c r="B304" s="76" t="s">
        <v>507</v>
      </c>
      <c r="C304" s="77"/>
      <c r="D304" s="78">
        <v>1</v>
      </c>
      <c r="E304" s="79"/>
      <c r="F304" s="80"/>
      <c r="G304" s="77"/>
      <c r="H304" s="81"/>
      <c r="I304" s="82"/>
      <c r="J304" s="82"/>
      <c r="K304" s="51"/>
      <c r="L304" s="83">
        <v>304</v>
      </c>
      <c r="M304" s="83"/>
      <c r="N304" s="84">
        <v>1</v>
      </c>
      <c r="O304" s="98" t="str">
        <f>REPLACE(INDEX(GroupVertices[Group], MATCH(Edges[[#This Row],[Vertex 1]],GroupVertices[Vertex],0)),1,1,"")</f>
        <v>123</v>
      </c>
      <c r="P304" s="98" t="str">
        <f>REPLACE(INDEX(GroupVertices[Group], MATCH(Edges[[#This Row],[Vertex 2]],GroupVertices[Vertex],0)),1,1,"")</f>
        <v>123</v>
      </c>
    </row>
    <row r="305" spans="1:16" ht="13.5" customHeight="1" thickTop="1" thickBot="1" x14ac:dyDescent="0.3">
      <c r="A305" s="76" t="s">
        <v>493</v>
      </c>
      <c r="B305" s="76" t="s">
        <v>494</v>
      </c>
      <c r="C305" s="77"/>
      <c r="D305" s="78">
        <v>1</v>
      </c>
      <c r="E305" s="79"/>
      <c r="F305" s="80"/>
      <c r="G305" s="77"/>
      <c r="H305" s="81"/>
      <c r="I305" s="82"/>
      <c r="J305" s="82"/>
      <c r="K305" s="51"/>
      <c r="L305" s="83">
        <v>305</v>
      </c>
      <c r="M305" s="83"/>
      <c r="N305" s="84">
        <v>1</v>
      </c>
      <c r="O305" s="98" t="str">
        <f>REPLACE(INDEX(GroupVertices[Group], MATCH(Edges[[#This Row],[Vertex 1]],GroupVertices[Vertex],0)),1,1,"")</f>
        <v>122</v>
      </c>
      <c r="P305" s="98" t="str">
        <f>REPLACE(INDEX(GroupVertices[Group], MATCH(Edges[[#This Row],[Vertex 2]],GroupVertices[Vertex],0)),1,1,"")</f>
        <v>122</v>
      </c>
    </row>
    <row r="306" spans="1:16" ht="13.5" customHeight="1" thickTop="1" thickBot="1" x14ac:dyDescent="0.3">
      <c r="A306" s="76" t="s">
        <v>210</v>
      </c>
      <c r="B306" s="76" t="s">
        <v>508</v>
      </c>
      <c r="C306" s="77"/>
      <c r="D306" s="78">
        <v>1</v>
      </c>
      <c r="E306" s="79"/>
      <c r="F306" s="80"/>
      <c r="G306" s="77"/>
      <c r="H306" s="81"/>
      <c r="I306" s="82"/>
      <c r="J306" s="82"/>
      <c r="K306" s="51"/>
      <c r="L306" s="83">
        <v>306</v>
      </c>
      <c r="M306" s="83"/>
      <c r="N306" s="84">
        <v>1</v>
      </c>
      <c r="O306" s="98" t="str">
        <f>REPLACE(INDEX(GroupVertices[Group], MATCH(Edges[[#This Row],[Vertex 1]],GroupVertices[Vertex],0)),1,1,"")</f>
        <v>3</v>
      </c>
      <c r="P306" s="98" t="str">
        <f>REPLACE(INDEX(GroupVertices[Group], MATCH(Edges[[#This Row],[Vertex 2]],GroupVertices[Vertex],0)),1,1,"")</f>
        <v>3</v>
      </c>
    </row>
    <row r="307" spans="1:16" ht="13.5" customHeight="1" thickTop="1" thickBot="1" x14ac:dyDescent="0.3">
      <c r="A307" s="76" t="s">
        <v>210</v>
      </c>
      <c r="B307" s="76" t="s">
        <v>509</v>
      </c>
      <c r="C307" s="77"/>
      <c r="D307" s="78">
        <v>1</v>
      </c>
      <c r="E307" s="79"/>
      <c r="F307" s="80"/>
      <c r="G307" s="77"/>
      <c r="H307" s="81"/>
      <c r="I307" s="82"/>
      <c r="J307" s="82"/>
      <c r="K307" s="51"/>
      <c r="L307" s="83">
        <v>307</v>
      </c>
      <c r="M307" s="83"/>
      <c r="N307" s="84">
        <v>1</v>
      </c>
      <c r="O307" s="98" t="str">
        <f>REPLACE(INDEX(GroupVertices[Group], MATCH(Edges[[#This Row],[Vertex 1]],GroupVertices[Vertex],0)),1,1,"")</f>
        <v>3</v>
      </c>
      <c r="P307" s="98" t="str">
        <f>REPLACE(INDEX(GroupVertices[Group], MATCH(Edges[[#This Row],[Vertex 2]],GroupVertices[Vertex],0)),1,1,"")</f>
        <v>3</v>
      </c>
    </row>
    <row r="308" spans="1:16" ht="13.5" customHeight="1" thickTop="1" thickBot="1" x14ac:dyDescent="0.3">
      <c r="A308" s="76" t="s">
        <v>210</v>
      </c>
      <c r="B308" s="76" t="s">
        <v>211</v>
      </c>
      <c r="C308" s="77"/>
      <c r="D308" s="78">
        <v>1</v>
      </c>
      <c r="E308" s="79"/>
      <c r="F308" s="80"/>
      <c r="G308" s="77"/>
      <c r="H308" s="81"/>
      <c r="I308" s="82"/>
      <c r="J308" s="82"/>
      <c r="K308" s="51"/>
      <c r="L308" s="83">
        <v>308</v>
      </c>
      <c r="M308" s="83"/>
      <c r="N308" s="84">
        <v>1</v>
      </c>
      <c r="O308" s="98" t="str">
        <f>REPLACE(INDEX(GroupVertices[Group], MATCH(Edges[[#This Row],[Vertex 1]],GroupVertices[Vertex],0)),1,1,"")</f>
        <v>3</v>
      </c>
      <c r="P308" s="98" t="str">
        <f>REPLACE(INDEX(GroupVertices[Group], MATCH(Edges[[#This Row],[Vertex 2]],GroupVertices[Vertex],0)),1,1,"")</f>
        <v>3</v>
      </c>
    </row>
    <row r="309" spans="1:16" ht="13.5" customHeight="1" thickTop="1" thickBot="1" x14ac:dyDescent="0.3">
      <c r="A309" s="76" t="s">
        <v>210</v>
      </c>
      <c r="B309" s="76" t="s">
        <v>510</v>
      </c>
      <c r="C309" s="77"/>
      <c r="D309" s="78">
        <v>1</v>
      </c>
      <c r="E309" s="79"/>
      <c r="F309" s="80"/>
      <c r="G309" s="77"/>
      <c r="H309" s="81"/>
      <c r="I309" s="82"/>
      <c r="J309" s="82"/>
      <c r="K309" s="51"/>
      <c r="L309" s="83">
        <v>309</v>
      </c>
      <c r="M309" s="83"/>
      <c r="N309" s="84">
        <v>1</v>
      </c>
      <c r="O309" s="98" t="str">
        <f>REPLACE(INDEX(GroupVertices[Group], MATCH(Edges[[#This Row],[Vertex 1]],GroupVertices[Vertex],0)),1,1,"")</f>
        <v>3</v>
      </c>
      <c r="P309" s="98" t="str">
        <f>REPLACE(INDEX(GroupVertices[Group], MATCH(Edges[[#This Row],[Vertex 2]],GroupVertices[Vertex],0)),1,1,"")</f>
        <v>3</v>
      </c>
    </row>
    <row r="310" spans="1:16" ht="13.5" customHeight="1" thickTop="1" thickBot="1" x14ac:dyDescent="0.3">
      <c r="A310" s="76" t="s">
        <v>210</v>
      </c>
      <c r="B310" s="76" t="s">
        <v>212</v>
      </c>
      <c r="C310" s="77"/>
      <c r="D310" s="78">
        <v>1</v>
      </c>
      <c r="E310" s="79"/>
      <c r="F310" s="80"/>
      <c r="G310" s="77"/>
      <c r="H310" s="81"/>
      <c r="I310" s="82"/>
      <c r="J310" s="82"/>
      <c r="K310" s="51"/>
      <c r="L310" s="83">
        <v>310</v>
      </c>
      <c r="M310" s="83"/>
      <c r="N310" s="84">
        <v>1</v>
      </c>
      <c r="O310" s="98" t="str">
        <f>REPLACE(INDEX(GroupVertices[Group], MATCH(Edges[[#This Row],[Vertex 1]],GroupVertices[Vertex],0)),1,1,"")</f>
        <v>3</v>
      </c>
      <c r="P310" s="98" t="str">
        <f>REPLACE(INDEX(GroupVertices[Group], MATCH(Edges[[#This Row],[Vertex 2]],GroupVertices[Vertex],0)),1,1,"")</f>
        <v>3</v>
      </c>
    </row>
    <row r="311" spans="1:16" ht="13.5" customHeight="1" thickTop="1" thickBot="1" x14ac:dyDescent="0.3">
      <c r="A311" s="76" t="s">
        <v>210</v>
      </c>
      <c r="B311" s="76" t="s">
        <v>213</v>
      </c>
      <c r="C311" s="77"/>
      <c r="D311" s="78">
        <v>1</v>
      </c>
      <c r="E311" s="79"/>
      <c r="F311" s="80"/>
      <c r="G311" s="77"/>
      <c r="H311" s="81"/>
      <c r="I311" s="82"/>
      <c r="J311" s="82"/>
      <c r="K311" s="51"/>
      <c r="L311" s="83">
        <v>311</v>
      </c>
      <c r="M311" s="83"/>
      <c r="N311" s="84">
        <v>1</v>
      </c>
      <c r="O311" s="98" t="str">
        <f>REPLACE(INDEX(GroupVertices[Group], MATCH(Edges[[#This Row],[Vertex 1]],GroupVertices[Vertex],0)),1,1,"")</f>
        <v>3</v>
      </c>
      <c r="P311" s="98" t="str">
        <f>REPLACE(INDEX(GroupVertices[Group], MATCH(Edges[[#This Row],[Vertex 2]],GroupVertices[Vertex],0)),1,1,"")</f>
        <v>3</v>
      </c>
    </row>
    <row r="312" spans="1:16" ht="13.5" customHeight="1" thickTop="1" thickBot="1" x14ac:dyDescent="0.3">
      <c r="A312" s="76" t="s">
        <v>210</v>
      </c>
      <c r="B312" s="76" t="s">
        <v>214</v>
      </c>
      <c r="C312" s="77"/>
      <c r="D312" s="78">
        <v>1</v>
      </c>
      <c r="E312" s="79"/>
      <c r="F312" s="80"/>
      <c r="G312" s="77"/>
      <c r="H312" s="81"/>
      <c r="I312" s="82"/>
      <c r="J312" s="82"/>
      <c r="K312" s="51"/>
      <c r="L312" s="83">
        <v>312</v>
      </c>
      <c r="M312" s="83"/>
      <c r="N312" s="84">
        <v>1</v>
      </c>
      <c r="O312" s="98" t="str">
        <f>REPLACE(INDEX(GroupVertices[Group], MATCH(Edges[[#This Row],[Vertex 1]],GroupVertices[Vertex],0)),1,1,"")</f>
        <v>3</v>
      </c>
      <c r="P312" s="98" t="str">
        <f>REPLACE(INDEX(GroupVertices[Group], MATCH(Edges[[#This Row],[Vertex 2]],GroupVertices[Vertex],0)),1,1,"")</f>
        <v>3</v>
      </c>
    </row>
    <row r="313" spans="1:16" ht="13.5" customHeight="1" thickTop="1" thickBot="1" x14ac:dyDescent="0.3">
      <c r="A313" s="76" t="s">
        <v>210</v>
      </c>
      <c r="B313" s="76" t="s">
        <v>215</v>
      </c>
      <c r="C313" s="77"/>
      <c r="D313" s="78">
        <v>1</v>
      </c>
      <c r="E313" s="79"/>
      <c r="F313" s="80"/>
      <c r="G313" s="77"/>
      <c r="H313" s="81"/>
      <c r="I313" s="82"/>
      <c r="J313" s="82"/>
      <c r="K313" s="51"/>
      <c r="L313" s="83">
        <v>313</v>
      </c>
      <c r="M313" s="83"/>
      <c r="N313" s="84">
        <v>1</v>
      </c>
      <c r="O313" s="98" t="str">
        <f>REPLACE(INDEX(GroupVertices[Group], MATCH(Edges[[#This Row],[Vertex 1]],GroupVertices[Vertex],0)),1,1,"")</f>
        <v>3</v>
      </c>
      <c r="P313" s="98" t="str">
        <f>REPLACE(INDEX(GroupVertices[Group], MATCH(Edges[[#This Row],[Vertex 2]],GroupVertices[Vertex],0)),1,1,"")</f>
        <v>3</v>
      </c>
    </row>
    <row r="314" spans="1:16" ht="13.5" customHeight="1" thickTop="1" thickBot="1" x14ac:dyDescent="0.3">
      <c r="A314" s="76" t="s">
        <v>511</v>
      </c>
      <c r="B314" s="76" t="s">
        <v>512</v>
      </c>
      <c r="C314" s="77"/>
      <c r="D314" s="78">
        <v>1</v>
      </c>
      <c r="E314" s="79"/>
      <c r="F314" s="80"/>
      <c r="G314" s="77"/>
      <c r="H314" s="81"/>
      <c r="I314" s="82"/>
      <c r="J314" s="82"/>
      <c r="K314" s="51"/>
      <c r="L314" s="83">
        <v>314</v>
      </c>
      <c r="M314" s="83"/>
      <c r="N314" s="84">
        <v>1</v>
      </c>
      <c r="O314" s="98" t="str">
        <f>REPLACE(INDEX(GroupVertices[Group], MATCH(Edges[[#This Row],[Vertex 1]],GroupVertices[Vertex],0)),1,1,"")</f>
        <v>154</v>
      </c>
      <c r="P314" s="98" t="str">
        <f>REPLACE(INDEX(GroupVertices[Group], MATCH(Edges[[#This Row],[Vertex 2]],GroupVertices[Vertex],0)),1,1,"")</f>
        <v>154</v>
      </c>
    </row>
    <row r="315" spans="1:16" ht="13.5" customHeight="1" thickTop="1" thickBot="1" x14ac:dyDescent="0.3">
      <c r="A315" s="76" t="s">
        <v>513</v>
      </c>
      <c r="B315" s="76" t="s">
        <v>514</v>
      </c>
      <c r="C315" s="77"/>
      <c r="D315" s="78">
        <v>1</v>
      </c>
      <c r="E315" s="79"/>
      <c r="F315" s="80"/>
      <c r="G315" s="77"/>
      <c r="H315" s="81"/>
      <c r="I315" s="82"/>
      <c r="J315" s="82"/>
      <c r="K315" s="51"/>
      <c r="L315" s="83">
        <v>315</v>
      </c>
      <c r="M315" s="83"/>
      <c r="N315" s="84">
        <v>1</v>
      </c>
      <c r="O315" s="98" t="str">
        <f>REPLACE(INDEX(GroupVertices[Group], MATCH(Edges[[#This Row],[Vertex 1]],GroupVertices[Vertex],0)),1,1,"")</f>
        <v>155</v>
      </c>
      <c r="P315" s="98" t="str">
        <f>REPLACE(INDEX(GroupVertices[Group], MATCH(Edges[[#This Row],[Vertex 2]],GroupVertices[Vertex],0)),1,1,"")</f>
        <v>155</v>
      </c>
    </row>
    <row r="316" spans="1:16" ht="13.5" customHeight="1" thickTop="1" thickBot="1" x14ac:dyDescent="0.3">
      <c r="A316" s="76" t="s">
        <v>515</v>
      </c>
      <c r="B316" s="76" t="s">
        <v>516</v>
      </c>
      <c r="C316" s="77"/>
      <c r="D316" s="78">
        <v>1</v>
      </c>
      <c r="E316" s="79"/>
      <c r="F316" s="80"/>
      <c r="G316" s="77"/>
      <c r="H316" s="81"/>
      <c r="I316" s="82"/>
      <c r="J316" s="82"/>
      <c r="K316" s="51"/>
      <c r="L316" s="83">
        <v>316</v>
      </c>
      <c r="M316" s="83"/>
      <c r="N316" s="84">
        <v>1</v>
      </c>
      <c r="O316" s="98" t="str">
        <f>REPLACE(INDEX(GroupVertices[Group], MATCH(Edges[[#This Row],[Vertex 1]],GroupVertices[Vertex],0)),1,1,"")</f>
        <v>162</v>
      </c>
      <c r="P316" s="98" t="str">
        <f>REPLACE(INDEX(GroupVertices[Group], MATCH(Edges[[#This Row],[Vertex 2]],GroupVertices[Vertex],0)),1,1,"")</f>
        <v>162</v>
      </c>
    </row>
    <row r="317" spans="1:16" ht="13.5" customHeight="1" thickTop="1" thickBot="1" x14ac:dyDescent="0.3">
      <c r="A317" s="76"/>
      <c r="B317" s="76"/>
      <c r="C317" s="77"/>
      <c r="D317" s="78"/>
      <c r="E317" s="79"/>
      <c r="F317" s="80"/>
      <c r="G317" s="77"/>
      <c r="H317" s="81"/>
      <c r="I317" s="82"/>
      <c r="J317" s="82"/>
      <c r="K317" s="51"/>
      <c r="L317" s="83">
        <v>317</v>
      </c>
      <c r="M317" s="83"/>
      <c r="N317" s="84"/>
      <c r="O317" s="98" t="e">
        <f>REPLACE(INDEX(GroupVertices[Group], MATCH(Edges[[#This Row],[Vertex 1]],GroupVertices[Vertex],0)),1,1,"")</f>
        <v>#N/A</v>
      </c>
      <c r="P317" s="98" t="e">
        <f>REPLACE(INDEX(GroupVertices[Group], MATCH(Edges[[#This Row],[Vertex 2]],GroupVertices[Vertex],0)),1,1,"")</f>
        <v>#N/A</v>
      </c>
    </row>
    <row r="318" spans="1:16" ht="13.5" customHeight="1" thickTop="1" thickBot="1" x14ac:dyDescent="0.3">
      <c r="A318" s="76" t="s">
        <v>518</v>
      </c>
      <c r="B318" s="76" t="s">
        <v>519</v>
      </c>
      <c r="C318" s="77"/>
      <c r="D318" s="78">
        <v>1</v>
      </c>
      <c r="E318" s="79"/>
      <c r="F318" s="80"/>
      <c r="G318" s="77"/>
      <c r="H318" s="81"/>
      <c r="I318" s="82"/>
      <c r="J318" s="82"/>
      <c r="K318" s="51"/>
      <c r="L318" s="83">
        <v>318</v>
      </c>
      <c r="M318" s="83"/>
      <c r="N318" s="84">
        <v>1</v>
      </c>
      <c r="O318" s="98" t="str">
        <f>REPLACE(INDEX(GroupVertices[Group], MATCH(Edges[[#This Row],[Vertex 1]],GroupVertices[Vertex],0)),1,1,"")</f>
        <v>24</v>
      </c>
      <c r="P318" s="98" t="str">
        <f>REPLACE(INDEX(GroupVertices[Group], MATCH(Edges[[#This Row],[Vertex 2]],GroupVertices[Vertex],0)),1,1,"")</f>
        <v>24</v>
      </c>
    </row>
    <row r="319" spans="1:16" ht="13.5" customHeight="1" thickTop="1" thickBot="1" x14ac:dyDescent="0.3">
      <c r="A319" s="76" t="s">
        <v>518</v>
      </c>
      <c r="B319" s="76" t="s">
        <v>520</v>
      </c>
      <c r="C319" s="77"/>
      <c r="D319" s="78">
        <v>1</v>
      </c>
      <c r="E319" s="79"/>
      <c r="F319" s="80"/>
      <c r="G319" s="77"/>
      <c r="H319" s="81"/>
      <c r="I319" s="82"/>
      <c r="J319" s="82"/>
      <c r="K319" s="51"/>
      <c r="L319" s="83">
        <v>319</v>
      </c>
      <c r="M319" s="83"/>
      <c r="N319" s="84">
        <v>1</v>
      </c>
      <c r="O319" s="98" t="str">
        <f>REPLACE(INDEX(GroupVertices[Group], MATCH(Edges[[#This Row],[Vertex 1]],GroupVertices[Vertex],0)),1,1,"")</f>
        <v>24</v>
      </c>
      <c r="P319" s="98" t="str">
        <f>REPLACE(INDEX(GroupVertices[Group], MATCH(Edges[[#This Row],[Vertex 2]],GroupVertices[Vertex],0)),1,1,"")</f>
        <v>24</v>
      </c>
    </row>
    <row r="320" spans="1:16" ht="13.5" customHeight="1" thickTop="1" thickBot="1" x14ac:dyDescent="0.3">
      <c r="A320" s="76" t="s">
        <v>518</v>
      </c>
      <c r="B320" s="76" t="s">
        <v>521</v>
      </c>
      <c r="C320" s="77"/>
      <c r="D320" s="78">
        <v>1</v>
      </c>
      <c r="E320" s="79"/>
      <c r="F320" s="80"/>
      <c r="G320" s="77"/>
      <c r="H320" s="81"/>
      <c r="I320" s="82"/>
      <c r="J320" s="82"/>
      <c r="K320" s="51"/>
      <c r="L320" s="83">
        <v>320</v>
      </c>
      <c r="M320" s="83"/>
      <c r="N320" s="84">
        <v>1</v>
      </c>
      <c r="O320" s="98" t="str">
        <f>REPLACE(INDEX(GroupVertices[Group], MATCH(Edges[[#This Row],[Vertex 1]],GroupVertices[Vertex],0)),1,1,"")</f>
        <v>24</v>
      </c>
      <c r="P320" s="98" t="str">
        <f>REPLACE(INDEX(GroupVertices[Group], MATCH(Edges[[#This Row],[Vertex 2]],GroupVertices[Vertex],0)),1,1,"")</f>
        <v>24</v>
      </c>
    </row>
    <row r="321" spans="1:16" ht="13.5" customHeight="1" thickTop="1" thickBot="1" x14ac:dyDescent="0.3">
      <c r="A321" s="76" t="s">
        <v>518</v>
      </c>
      <c r="B321" s="76" t="s">
        <v>522</v>
      </c>
      <c r="C321" s="77"/>
      <c r="D321" s="78">
        <v>1</v>
      </c>
      <c r="E321" s="79"/>
      <c r="F321" s="80"/>
      <c r="G321" s="77"/>
      <c r="H321" s="81"/>
      <c r="I321" s="82"/>
      <c r="J321" s="82"/>
      <c r="K321" s="51"/>
      <c r="L321" s="83">
        <v>321</v>
      </c>
      <c r="M321" s="83"/>
      <c r="N321" s="84">
        <v>1</v>
      </c>
      <c r="O321" s="98" t="str">
        <f>REPLACE(INDEX(GroupVertices[Group], MATCH(Edges[[#This Row],[Vertex 1]],GroupVertices[Vertex],0)),1,1,"")</f>
        <v>24</v>
      </c>
      <c r="P321" s="98" t="str">
        <f>REPLACE(INDEX(GroupVertices[Group], MATCH(Edges[[#This Row],[Vertex 2]],GroupVertices[Vertex],0)),1,1,"")</f>
        <v>24</v>
      </c>
    </row>
    <row r="322" spans="1:16" ht="13.5" customHeight="1" thickTop="1" thickBot="1" x14ac:dyDescent="0.3">
      <c r="A322" s="76" t="s">
        <v>523</v>
      </c>
      <c r="B322" s="76" t="s">
        <v>524</v>
      </c>
      <c r="C322" s="77"/>
      <c r="D322" s="78">
        <v>1</v>
      </c>
      <c r="E322" s="79"/>
      <c r="F322" s="80"/>
      <c r="G322" s="77"/>
      <c r="H322" s="81"/>
      <c r="I322" s="82"/>
      <c r="J322" s="82"/>
      <c r="K322" s="51"/>
      <c r="L322" s="83">
        <v>322</v>
      </c>
      <c r="M322" s="83"/>
      <c r="N322" s="84">
        <v>1</v>
      </c>
      <c r="O322" s="98" t="str">
        <f>REPLACE(INDEX(GroupVertices[Group], MATCH(Edges[[#This Row],[Vertex 1]],GroupVertices[Vertex],0)),1,1,"")</f>
        <v>163</v>
      </c>
      <c r="P322" s="98" t="str">
        <f>REPLACE(INDEX(GroupVertices[Group], MATCH(Edges[[#This Row],[Vertex 2]],GroupVertices[Vertex],0)),1,1,"")</f>
        <v>163</v>
      </c>
    </row>
    <row r="323" spans="1:16" ht="13.5" customHeight="1" thickTop="1" thickBot="1" x14ac:dyDescent="0.3">
      <c r="A323" s="76" t="s">
        <v>301</v>
      </c>
      <c r="B323" s="76" t="s">
        <v>302</v>
      </c>
      <c r="C323" s="77"/>
      <c r="D323" s="78">
        <v>1</v>
      </c>
      <c r="E323" s="79"/>
      <c r="F323" s="80"/>
      <c r="G323" s="77"/>
      <c r="H323" s="81"/>
      <c r="I323" s="82"/>
      <c r="J323" s="82"/>
      <c r="K323" s="51"/>
      <c r="L323" s="83">
        <v>323</v>
      </c>
      <c r="M323" s="83"/>
      <c r="N323" s="84">
        <v>1</v>
      </c>
      <c r="O323" s="98" t="str">
        <f>REPLACE(INDEX(GroupVertices[Group], MATCH(Edges[[#This Row],[Vertex 1]],GroupVertices[Vertex],0)),1,1,"")</f>
        <v>43</v>
      </c>
      <c r="P323" s="98" t="str">
        <f>REPLACE(INDEX(GroupVertices[Group], MATCH(Edges[[#This Row],[Vertex 2]],GroupVertices[Vertex],0)),1,1,"")</f>
        <v>43</v>
      </c>
    </row>
    <row r="324" spans="1:16" ht="13.5" customHeight="1" thickTop="1" thickBot="1" x14ac:dyDescent="0.3">
      <c r="A324" s="76" t="s">
        <v>525</v>
      </c>
      <c r="B324" s="76" t="s">
        <v>526</v>
      </c>
      <c r="C324" s="77"/>
      <c r="D324" s="78">
        <v>1</v>
      </c>
      <c r="E324" s="79"/>
      <c r="F324" s="80"/>
      <c r="G324" s="77"/>
      <c r="H324" s="81"/>
      <c r="I324" s="82"/>
      <c r="J324" s="82"/>
      <c r="K324" s="51"/>
      <c r="L324" s="83">
        <v>324</v>
      </c>
      <c r="M324" s="83"/>
      <c r="N324" s="84">
        <v>1</v>
      </c>
      <c r="O324" s="98" t="str">
        <f>REPLACE(INDEX(GroupVertices[Group], MATCH(Edges[[#This Row],[Vertex 1]],GroupVertices[Vertex],0)),1,1,"")</f>
        <v>117</v>
      </c>
      <c r="P324" s="98" t="str">
        <f>REPLACE(INDEX(GroupVertices[Group], MATCH(Edges[[#This Row],[Vertex 2]],GroupVertices[Vertex],0)),1,1,"")</f>
        <v>117</v>
      </c>
    </row>
    <row r="325" spans="1:16" ht="13.5" customHeight="1" thickTop="1" thickBot="1" x14ac:dyDescent="0.3">
      <c r="A325" s="76" t="s">
        <v>525</v>
      </c>
      <c r="B325" s="76" t="s">
        <v>527</v>
      </c>
      <c r="C325" s="77"/>
      <c r="D325" s="78">
        <v>1</v>
      </c>
      <c r="E325" s="79"/>
      <c r="F325" s="80"/>
      <c r="G325" s="77"/>
      <c r="H325" s="81"/>
      <c r="I325" s="82"/>
      <c r="J325" s="82"/>
      <c r="K325" s="51"/>
      <c r="L325" s="83">
        <v>325</v>
      </c>
      <c r="M325" s="83"/>
      <c r="N325" s="84">
        <v>1</v>
      </c>
      <c r="O325" s="98" t="str">
        <f>REPLACE(INDEX(GroupVertices[Group], MATCH(Edges[[#This Row],[Vertex 1]],GroupVertices[Vertex],0)),1,1,"")</f>
        <v>117</v>
      </c>
      <c r="P325" s="98" t="str">
        <f>REPLACE(INDEX(GroupVertices[Group], MATCH(Edges[[#This Row],[Vertex 2]],GroupVertices[Vertex],0)),1,1,"")</f>
        <v>117</v>
      </c>
    </row>
    <row r="326" spans="1:16" ht="13.5" customHeight="1" thickTop="1" thickBot="1" x14ac:dyDescent="0.3">
      <c r="A326" s="76" t="s">
        <v>402</v>
      </c>
      <c r="B326" s="76" t="s">
        <v>403</v>
      </c>
      <c r="C326" s="77"/>
      <c r="D326" s="78">
        <v>1</v>
      </c>
      <c r="E326" s="79"/>
      <c r="F326" s="80"/>
      <c r="G326" s="77"/>
      <c r="H326" s="81"/>
      <c r="I326" s="82"/>
      <c r="J326" s="82"/>
      <c r="K326" s="51"/>
      <c r="L326" s="83">
        <v>326</v>
      </c>
      <c r="M326" s="83"/>
      <c r="N326" s="84">
        <v>1</v>
      </c>
      <c r="O326" s="98" t="str">
        <f>REPLACE(INDEX(GroupVertices[Group], MATCH(Edges[[#This Row],[Vertex 1]],GroupVertices[Vertex],0)),1,1,"")</f>
        <v>71</v>
      </c>
      <c r="P326" s="98" t="str">
        <f>REPLACE(INDEX(GroupVertices[Group], MATCH(Edges[[#This Row],[Vertex 2]],GroupVertices[Vertex],0)),1,1,"")</f>
        <v>71</v>
      </c>
    </row>
    <row r="327" spans="1:16" ht="13.5" customHeight="1" thickTop="1" thickBot="1" x14ac:dyDescent="0.3">
      <c r="A327" s="76" t="s">
        <v>402</v>
      </c>
      <c r="B327" s="76" t="s">
        <v>404</v>
      </c>
      <c r="C327" s="77"/>
      <c r="D327" s="78">
        <v>1</v>
      </c>
      <c r="E327" s="79"/>
      <c r="F327" s="80"/>
      <c r="G327" s="77"/>
      <c r="H327" s="81"/>
      <c r="I327" s="82"/>
      <c r="J327" s="82"/>
      <c r="K327" s="51"/>
      <c r="L327" s="83">
        <v>327</v>
      </c>
      <c r="M327" s="83"/>
      <c r="N327" s="84">
        <v>1</v>
      </c>
      <c r="O327" s="98" t="str">
        <f>REPLACE(INDEX(GroupVertices[Group], MATCH(Edges[[#This Row],[Vertex 1]],GroupVertices[Vertex],0)),1,1,"")</f>
        <v>71</v>
      </c>
      <c r="P327" s="98" t="str">
        <f>REPLACE(INDEX(GroupVertices[Group], MATCH(Edges[[#This Row],[Vertex 2]],GroupVertices[Vertex],0)),1,1,"")</f>
        <v>71</v>
      </c>
    </row>
    <row r="328" spans="1:16" ht="13.5" customHeight="1" thickTop="1" thickBot="1" x14ac:dyDescent="0.3">
      <c r="A328" s="76" t="s">
        <v>528</v>
      </c>
      <c r="B328" s="76" t="s">
        <v>529</v>
      </c>
      <c r="C328" s="77"/>
      <c r="D328" s="78">
        <v>1</v>
      </c>
      <c r="E328" s="79"/>
      <c r="F328" s="80"/>
      <c r="G328" s="77"/>
      <c r="H328" s="81"/>
      <c r="I328" s="82"/>
      <c r="J328" s="82"/>
      <c r="K328" s="51"/>
      <c r="L328" s="83">
        <v>328</v>
      </c>
      <c r="M328" s="83"/>
      <c r="N328" s="84">
        <v>1</v>
      </c>
      <c r="O328" s="98" t="str">
        <f>REPLACE(INDEX(GroupVertices[Group], MATCH(Edges[[#This Row],[Vertex 1]],GroupVertices[Vertex],0)),1,1,"")</f>
        <v>164</v>
      </c>
      <c r="P328" s="98" t="str">
        <f>REPLACE(INDEX(GroupVertices[Group], MATCH(Edges[[#This Row],[Vertex 2]],GroupVertices[Vertex],0)),1,1,"")</f>
        <v>164</v>
      </c>
    </row>
    <row r="329" spans="1:16" ht="13.5" customHeight="1" thickTop="1" thickBot="1" x14ac:dyDescent="0.3">
      <c r="A329" s="76" t="s">
        <v>530</v>
      </c>
      <c r="B329" s="76" t="s">
        <v>531</v>
      </c>
      <c r="C329" s="77"/>
      <c r="D329" s="78">
        <v>1</v>
      </c>
      <c r="E329" s="79"/>
      <c r="F329" s="80"/>
      <c r="G329" s="77"/>
      <c r="H329" s="81"/>
      <c r="I329" s="82"/>
      <c r="J329" s="82"/>
      <c r="K329" s="51"/>
      <c r="L329" s="83">
        <v>329</v>
      </c>
      <c r="M329" s="83"/>
      <c r="N329" s="84">
        <v>1</v>
      </c>
      <c r="O329" s="98" t="str">
        <f>REPLACE(INDEX(GroupVertices[Group], MATCH(Edges[[#This Row],[Vertex 1]],GroupVertices[Vertex],0)),1,1,"")</f>
        <v>25</v>
      </c>
      <c r="P329" s="98" t="str">
        <f>REPLACE(INDEX(GroupVertices[Group], MATCH(Edges[[#This Row],[Vertex 2]],GroupVertices[Vertex],0)),1,1,"")</f>
        <v>25</v>
      </c>
    </row>
    <row r="330" spans="1:16" ht="13.5" customHeight="1" thickTop="1" thickBot="1" x14ac:dyDescent="0.3">
      <c r="A330" s="76" t="s">
        <v>530</v>
      </c>
      <c r="B330" s="76" t="s">
        <v>532</v>
      </c>
      <c r="C330" s="77"/>
      <c r="D330" s="78">
        <v>3.25</v>
      </c>
      <c r="E330" s="79"/>
      <c r="F330" s="80"/>
      <c r="G330" s="77"/>
      <c r="H330" s="81"/>
      <c r="I330" s="82"/>
      <c r="J330" s="82"/>
      <c r="K330" s="51"/>
      <c r="L330" s="83">
        <v>330</v>
      </c>
      <c r="M330" s="83"/>
      <c r="N330" s="84">
        <v>2</v>
      </c>
      <c r="O330" s="98" t="str">
        <f>REPLACE(INDEX(GroupVertices[Group], MATCH(Edges[[#This Row],[Vertex 1]],GroupVertices[Vertex],0)),1,1,"")</f>
        <v>25</v>
      </c>
      <c r="P330" s="98" t="str">
        <f>REPLACE(INDEX(GroupVertices[Group], MATCH(Edges[[#This Row],[Vertex 2]],GroupVertices[Vertex],0)),1,1,"")</f>
        <v>25</v>
      </c>
    </row>
    <row r="331" spans="1:16" ht="13.5" customHeight="1" thickTop="1" thickBot="1" x14ac:dyDescent="0.3">
      <c r="A331" s="76" t="s">
        <v>533</v>
      </c>
      <c r="B331" s="76" t="s">
        <v>534</v>
      </c>
      <c r="C331" s="77"/>
      <c r="D331" s="78">
        <v>1</v>
      </c>
      <c r="E331" s="79"/>
      <c r="F331" s="80"/>
      <c r="G331" s="77"/>
      <c r="H331" s="81"/>
      <c r="I331" s="82"/>
      <c r="J331" s="82"/>
      <c r="K331" s="51"/>
      <c r="L331" s="83">
        <v>331</v>
      </c>
      <c r="M331" s="83"/>
      <c r="N331" s="84">
        <v>1</v>
      </c>
      <c r="O331" s="98" t="str">
        <f>REPLACE(INDEX(GroupVertices[Group], MATCH(Edges[[#This Row],[Vertex 1]],GroupVertices[Vertex],0)),1,1,"")</f>
        <v>27</v>
      </c>
      <c r="P331" s="98" t="str">
        <f>REPLACE(INDEX(GroupVertices[Group], MATCH(Edges[[#This Row],[Vertex 2]],GroupVertices[Vertex],0)),1,1,"")</f>
        <v>27</v>
      </c>
    </row>
    <row r="332" spans="1:16" ht="13.5" customHeight="1" thickTop="1" thickBot="1" x14ac:dyDescent="0.3">
      <c r="A332" s="76" t="s">
        <v>533</v>
      </c>
      <c r="B332" s="76" t="s">
        <v>535</v>
      </c>
      <c r="C332" s="77"/>
      <c r="D332" s="78">
        <v>1</v>
      </c>
      <c r="E332" s="79"/>
      <c r="F332" s="80"/>
      <c r="G332" s="77"/>
      <c r="H332" s="81"/>
      <c r="I332" s="82"/>
      <c r="J332" s="82"/>
      <c r="K332" s="51"/>
      <c r="L332" s="83">
        <v>332</v>
      </c>
      <c r="M332" s="83"/>
      <c r="N332" s="84">
        <v>1</v>
      </c>
      <c r="O332" s="98" t="str">
        <f>REPLACE(INDEX(GroupVertices[Group], MATCH(Edges[[#This Row],[Vertex 1]],GroupVertices[Vertex],0)),1,1,"")</f>
        <v>27</v>
      </c>
      <c r="P332" s="98" t="str">
        <f>REPLACE(INDEX(GroupVertices[Group], MATCH(Edges[[#This Row],[Vertex 2]],GroupVertices[Vertex],0)),1,1,"")</f>
        <v>27</v>
      </c>
    </row>
    <row r="333" spans="1:16" ht="13.5" customHeight="1" thickTop="1" thickBot="1" x14ac:dyDescent="0.3">
      <c r="A333" s="76" t="s">
        <v>536</v>
      </c>
      <c r="B333" s="76" t="s">
        <v>537</v>
      </c>
      <c r="C333" s="77"/>
      <c r="D333" s="78">
        <v>1</v>
      </c>
      <c r="E333" s="79"/>
      <c r="F333" s="80"/>
      <c r="G333" s="77"/>
      <c r="H333" s="81"/>
      <c r="I333" s="82"/>
      <c r="J333" s="82"/>
      <c r="K333" s="51"/>
      <c r="L333" s="83">
        <v>333</v>
      </c>
      <c r="M333" s="83"/>
      <c r="N333" s="84">
        <v>1</v>
      </c>
      <c r="O333" s="98" t="str">
        <f>REPLACE(INDEX(GroupVertices[Group], MATCH(Edges[[#This Row],[Vertex 1]],GroupVertices[Vertex],0)),1,1,"")</f>
        <v>48</v>
      </c>
      <c r="P333" s="98" t="str">
        <f>REPLACE(INDEX(GroupVertices[Group], MATCH(Edges[[#This Row],[Vertex 2]],GroupVertices[Vertex],0)),1,1,"")</f>
        <v>48</v>
      </c>
    </row>
    <row r="334" spans="1:16" ht="13.5" customHeight="1" thickTop="1" thickBot="1" x14ac:dyDescent="0.3">
      <c r="A334" s="76" t="s">
        <v>538</v>
      </c>
      <c r="B334" s="76" t="s">
        <v>539</v>
      </c>
      <c r="C334" s="77"/>
      <c r="D334" s="78">
        <v>1</v>
      </c>
      <c r="E334" s="79"/>
      <c r="F334" s="80"/>
      <c r="G334" s="77"/>
      <c r="H334" s="81"/>
      <c r="I334" s="82"/>
      <c r="J334" s="82"/>
      <c r="K334" s="51"/>
      <c r="L334" s="83">
        <v>334</v>
      </c>
      <c r="M334" s="83"/>
      <c r="N334" s="84">
        <v>1</v>
      </c>
      <c r="O334" s="98" t="str">
        <f>REPLACE(INDEX(GroupVertices[Group], MATCH(Edges[[#This Row],[Vertex 1]],GroupVertices[Vertex],0)),1,1,"")</f>
        <v>68</v>
      </c>
      <c r="P334" s="98" t="str">
        <f>REPLACE(INDEX(GroupVertices[Group], MATCH(Edges[[#This Row],[Vertex 2]],GroupVertices[Vertex],0)),1,1,"")</f>
        <v>68</v>
      </c>
    </row>
    <row r="335" spans="1:16" ht="13.5" customHeight="1" thickTop="1" thickBot="1" x14ac:dyDescent="0.3">
      <c r="A335" s="76" t="s">
        <v>538</v>
      </c>
      <c r="B335" s="76" t="s">
        <v>540</v>
      </c>
      <c r="C335" s="77"/>
      <c r="D335" s="78">
        <v>1</v>
      </c>
      <c r="E335" s="79"/>
      <c r="F335" s="80"/>
      <c r="G335" s="77"/>
      <c r="H335" s="81"/>
      <c r="I335" s="82"/>
      <c r="J335" s="82"/>
      <c r="K335" s="51"/>
      <c r="L335" s="83">
        <v>335</v>
      </c>
      <c r="M335" s="83"/>
      <c r="N335" s="84">
        <v>1</v>
      </c>
      <c r="O335" s="98" t="str">
        <f>REPLACE(INDEX(GroupVertices[Group], MATCH(Edges[[#This Row],[Vertex 1]],GroupVertices[Vertex],0)),1,1,"")</f>
        <v>68</v>
      </c>
      <c r="P335" s="98" t="str">
        <f>REPLACE(INDEX(GroupVertices[Group], MATCH(Edges[[#This Row],[Vertex 2]],GroupVertices[Vertex],0)),1,1,"")</f>
        <v>68</v>
      </c>
    </row>
    <row r="336" spans="1:16" ht="13.5" customHeight="1" thickTop="1" thickBot="1" x14ac:dyDescent="0.3">
      <c r="A336" s="76" t="s">
        <v>538</v>
      </c>
      <c r="B336" s="76" t="s">
        <v>541</v>
      </c>
      <c r="C336" s="77"/>
      <c r="D336" s="78">
        <v>1</v>
      </c>
      <c r="E336" s="79"/>
      <c r="F336" s="80"/>
      <c r="G336" s="77"/>
      <c r="H336" s="81"/>
      <c r="I336" s="82"/>
      <c r="J336" s="82"/>
      <c r="K336" s="51"/>
      <c r="L336" s="83">
        <v>336</v>
      </c>
      <c r="M336" s="83"/>
      <c r="N336" s="84">
        <v>1</v>
      </c>
      <c r="O336" s="98" t="str">
        <f>REPLACE(INDEX(GroupVertices[Group], MATCH(Edges[[#This Row],[Vertex 1]],GroupVertices[Vertex],0)),1,1,"")</f>
        <v>68</v>
      </c>
      <c r="P336" s="98" t="str">
        <f>REPLACE(INDEX(GroupVertices[Group], MATCH(Edges[[#This Row],[Vertex 2]],GroupVertices[Vertex],0)),1,1,"")</f>
        <v>68</v>
      </c>
    </row>
    <row r="337" spans="1:16" ht="13.5" customHeight="1" thickTop="1" thickBot="1" x14ac:dyDescent="0.3">
      <c r="A337" s="76" t="s">
        <v>183</v>
      </c>
      <c r="B337" s="76" t="s">
        <v>184</v>
      </c>
      <c r="C337" s="77"/>
      <c r="D337" s="78">
        <v>1</v>
      </c>
      <c r="E337" s="79"/>
      <c r="F337" s="80"/>
      <c r="G337" s="77"/>
      <c r="H337" s="81"/>
      <c r="I337" s="82"/>
      <c r="J337" s="82"/>
      <c r="K337" s="51"/>
      <c r="L337" s="83">
        <v>337</v>
      </c>
      <c r="M337" s="83"/>
      <c r="N337" s="84">
        <v>1</v>
      </c>
      <c r="O337" s="98" t="str">
        <f>REPLACE(INDEX(GroupVertices[Group], MATCH(Edges[[#This Row],[Vertex 1]],GroupVertices[Vertex],0)),1,1,"")</f>
        <v>7</v>
      </c>
      <c r="P337" s="98" t="str">
        <f>REPLACE(INDEX(GroupVertices[Group], MATCH(Edges[[#This Row],[Vertex 2]],GroupVertices[Vertex],0)),1,1,"")</f>
        <v>7</v>
      </c>
    </row>
    <row r="338" spans="1:16" ht="13.5" customHeight="1" thickTop="1" thickBot="1" x14ac:dyDescent="0.3">
      <c r="A338" s="76" t="s">
        <v>183</v>
      </c>
      <c r="B338" s="76" t="s">
        <v>185</v>
      </c>
      <c r="C338" s="77"/>
      <c r="D338" s="78">
        <v>1</v>
      </c>
      <c r="E338" s="79"/>
      <c r="F338" s="80"/>
      <c r="G338" s="77"/>
      <c r="H338" s="81"/>
      <c r="I338" s="82"/>
      <c r="J338" s="82"/>
      <c r="K338" s="51"/>
      <c r="L338" s="83">
        <v>338</v>
      </c>
      <c r="M338" s="83"/>
      <c r="N338" s="84">
        <v>1</v>
      </c>
      <c r="O338" s="98" t="str">
        <f>REPLACE(INDEX(GroupVertices[Group], MATCH(Edges[[#This Row],[Vertex 1]],GroupVertices[Vertex],0)),1,1,"")</f>
        <v>7</v>
      </c>
      <c r="P338" s="98" t="str">
        <f>REPLACE(INDEX(GroupVertices[Group], MATCH(Edges[[#This Row],[Vertex 2]],GroupVertices[Vertex],0)),1,1,"")</f>
        <v>7</v>
      </c>
    </row>
    <row r="339" spans="1:16" ht="13.5" customHeight="1" thickTop="1" thickBot="1" x14ac:dyDescent="0.3">
      <c r="A339" s="76" t="s">
        <v>183</v>
      </c>
      <c r="B339" s="76" t="s">
        <v>186</v>
      </c>
      <c r="C339" s="77"/>
      <c r="D339" s="78">
        <v>1</v>
      </c>
      <c r="E339" s="79"/>
      <c r="F339" s="80"/>
      <c r="G339" s="77"/>
      <c r="H339" s="81"/>
      <c r="I339" s="82"/>
      <c r="J339" s="82"/>
      <c r="K339" s="51"/>
      <c r="L339" s="83">
        <v>339</v>
      </c>
      <c r="M339" s="83"/>
      <c r="N339" s="84">
        <v>1</v>
      </c>
      <c r="O339" s="98" t="str">
        <f>REPLACE(INDEX(GroupVertices[Group], MATCH(Edges[[#This Row],[Vertex 1]],GroupVertices[Vertex],0)),1,1,"")</f>
        <v>7</v>
      </c>
      <c r="P339" s="98" t="str">
        <f>REPLACE(INDEX(GroupVertices[Group], MATCH(Edges[[#This Row],[Vertex 2]],GroupVertices[Vertex],0)),1,1,"")</f>
        <v>7</v>
      </c>
    </row>
    <row r="340" spans="1:16" ht="13.5" customHeight="1" thickTop="1" thickBot="1" x14ac:dyDescent="0.3">
      <c r="A340" s="76" t="s">
        <v>183</v>
      </c>
      <c r="B340" s="76" t="s">
        <v>187</v>
      </c>
      <c r="C340" s="77"/>
      <c r="D340" s="78">
        <v>1</v>
      </c>
      <c r="E340" s="79"/>
      <c r="F340" s="80"/>
      <c r="G340" s="77"/>
      <c r="H340" s="81"/>
      <c r="I340" s="82"/>
      <c r="J340" s="82"/>
      <c r="K340" s="51"/>
      <c r="L340" s="83">
        <v>340</v>
      </c>
      <c r="M340" s="83"/>
      <c r="N340" s="84">
        <v>1</v>
      </c>
      <c r="O340" s="98" t="str">
        <f>REPLACE(INDEX(GroupVertices[Group], MATCH(Edges[[#This Row],[Vertex 1]],GroupVertices[Vertex],0)),1,1,"")</f>
        <v>7</v>
      </c>
      <c r="P340" s="98" t="str">
        <f>REPLACE(INDEX(GroupVertices[Group], MATCH(Edges[[#This Row],[Vertex 2]],GroupVertices[Vertex],0)),1,1,"")</f>
        <v>7</v>
      </c>
    </row>
    <row r="341" spans="1:16" ht="13.5" customHeight="1" thickTop="1" thickBot="1" x14ac:dyDescent="0.3">
      <c r="A341" s="76" t="s">
        <v>183</v>
      </c>
      <c r="B341" s="76" t="s">
        <v>188</v>
      </c>
      <c r="C341" s="77"/>
      <c r="D341" s="78">
        <v>1</v>
      </c>
      <c r="E341" s="79"/>
      <c r="F341" s="80"/>
      <c r="G341" s="77"/>
      <c r="H341" s="81"/>
      <c r="I341" s="82"/>
      <c r="J341" s="82"/>
      <c r="K341" s="51"/>
      <c r="L341" s="83">
        <v>341</v>
      </c>
      <c r="M341" s="83"/>
      <c r="N341" s="84">
        <v>1</v>
      </c>
      <c r="O341" s="98" t="str">
        <f>REPLACE(INDEX(GroupVertices[Group], MATCH(Edges[[#This Row],[Vertex 1]],GroupVertices[Vertex],0)),1,1,"")</f>
        <v>7</v>
      </c>
      <c r="P341" s="98" t="str">
        <f>REPLACE(INDEX(GroupVertices[Group], MATCH(Edges[[#This Row],[Vertex 2]],GroupVertices[Vertex],0)),1,1,"")</f>
        <v>7</v>
      </c>
    </row>
    <row r="342" spans="1:16" ht="13.5" customHeight="1" thickTop="1" thickBot="1" x14ac:dyDescent="0.3">
      <c r="A342" s="76" t="s">
        <v>183</v>
      </c>
      <c r="B342" s="76" t="s">
        <v>189</v>
      </c>
      <c r="C342" s="77"/>
      <c r="D342" s="78">
        <v>1</v>
      </c>
      <c r="E342" s="79"/>
      <c r="F342" s="80"/>
      <c r="G342" s="77"/>
      <c r="H342" s="81"/>
      <c r="I342" s="82"/>
      <c r="J342" s="82"/>
      <c r="K342" s="51"/>
      <c r="L342" s="83">
        <v>342</v>
      </c>
      <c r="M342" s="83"/>
      <c r="N342" s="84">
        <v>1</v>
      </c>
      <c r="O342" s="98" t="str">
        <f>REPLACE(INDEX(GroupVertices[Group], MATCH(Edges[[#This Row],[Vertex 1]],GroupVertices[Vertex],0)),1,1,"")</f>
        <v>7</v>
      </c>
      <c r="P342" s="98" t="str">
        <f>REPLACE(INDEX(GroupVertices[Group], MATCH(Edges[[#This Row],[Vertex 2]],GroupVertices[Vertex],0)),1,1,"")</f>
        <v>7</v>
      </c>
    </row>
    <row r="343" spans="1:16" ht="13.5" customHeight="1" thickTop="1" thickBot="1" x14ac:dyDescent="0.3">
      <c r="A343" s="76" t="s">
        <v>183</v>
      </c>
      <c r="B343" s="76" t="s">
        <v>190</v>
      </c>
      <c r="C343" s="77"/>
      <c r="D343" s="78">
        <v>1</v>
      </c>
      <c r="E343" s="79"/>
      <c r="F343" s="80"/>
      <c r="G343" s="77"/>
      <c r="H343" s="81"/>
      <c r="I343" s="82"/>
      <c r="J343" s="82"/>
      <c r="K343" s="51"/>
      <c r="L343" s="83">
        <v>343</v>
      </c>
      <c r="M343" s="83"/>
      <c r="N343" s="84">
        <v>1</v>
      </c>
      <c r="O343" s="98" t="str">
        <f>REPLACE(INDEX(GroupVertices[Group], MATCH(Edges[[#This Row],[Vertex 1]],GroupVertices[Vertex],0)),1,1,"")</f>
        <v>7</v>
      </c>
      <c r="P343" s="98" t="str">
        <f>REPLACE(INDEX(GroupVertices[Group], MATCH(Edges[[#This Row],[Vertex 2]],GroupVertices[Vertex],0)),1,1,"")</f>
        <v>7</v>
      </c>
    </row>
    <row r="344" spans="1:16" ht="13.5" customHeight="1" thickTop="1" thickBot="1" x14ac:dyDescent="0.3">
      <c r="A344" s="76" t="s">
        <v>255</v>
      </c>
      <c r="B344" s="76" t="s">
        <v>256</v>
      </c>
      <c r="C344" s="77"/>
      <c r="D344" s="78">
        <v>1</v>
      </c>
      <c r="E344" s="79"/>
      <c r="F344" s="80"/>
      <c r="G344" s="77"/>
      <c r="H344" s="81"/>
      <c r="I344" s="82"/>
      <c r="J344" s="82"/>
      <c r="K344" s="51"/>
      <c r="L344" s="83">
        <v>344</v>
      </c>
      <c r="M344" s="83"/>
      <c r="N344" s="84">
        <v>1</v>
      </c>
      <c r="O344" s="98" t="str">
        <f>REPLACE(INDEX(GroupVertices[Group], MATCH(Edges[[#This Row],[Vertex 1]],GroupVertices[Vertex],0)),1,1,"")</f>
        <v>104</v>
      </c>
      <c r="P344" s="98" t="str">
        <f>REPLACE(INDEX(GroupVertices[Group], MATCH(Edges[[#This Row],[Vertex 2]],GroupVertices[Vertex],0)),1,1,"")</f>
        <v>104</v>
      </c>
    </row>
    <row r="345" spans="1:16" ht="13.5" customHeight="1" thickTop="1" thickBot="1" x14ac:dyDescent="0.3">
      <c r="A345" s="76" t="s">
        <v>252</v>
      </c>
      <c r="B345" s="76" t="s">
        <v>253</v>
      </c>
      <c r="C345" s="77"/>
      <c r="D345" s="78">
        <v>1</v>
      </c>
      <c r="E345" s="79"/>
      <c r="F345" s="80"/>
      <c r="G345" s="77"/>
      <c r="H345" s="81"/>
      <c r="I345" s="82"/>
      <c r="J345" s="82"/>
      <c r="K345" s="51"/>
      <c r="L345" s="83">
        <v>345</v>
      </c>
      <c r="M345" s="83"/>
      <c r="N345" s="84">
        <v>1</v>
      </c>
      <c r="O345" s="98" t="str">
        <f>REPLACE(INDEX(GroupVertices[Group], MATCH(Edges[[#This Row],[Vertex 1]],GroupVertices[Vertex],0)),1,1,"")</f>
        <v>103</v>
      </c>
      <c r="P345" s="98" t="str">
        <f>REPLACE(INDEX(GroupVertices[Group], MATCH(Edges[[#This Row],[Vertex 2]],GroupVertices[Vertex],0)),1,1,"")</f>
        <v>103</v>
      </c>
    </row>
    <row r="346" spans="1:16" ht="13.5" customHeight="1" thickTop="1" thickBot="1" x14ac:dyDescent="0.3">
      <c r="A346" s="76" t="s">
        <v>542</v>
      </c>
      <c r="B346" s="76" t="s">
        <v>543</v>
      </c>
      <c r="C346" s="77"/>
      <c r="D346" s="78">
        <v>1</v>
      </c>
      <c r="E346" s="79"/>
      <c r="F346" s="80"/>
      <c r="G346" s="77"/>
      <c r="H346" s="81"/>
      <c r="I346" s="82"/>
      <c r="J346" s="82"/>
      <c r="K346" s="51"/>
      <c r="L346" s="83">
        <v>346</v>
      </c>
      <c r="M346" s="83"/>
      <c r="N346" s="84">
        <v>1</v>
      </c>
      <c r="O346" s="98" t="str">
        <f>REPLACE(INDEX(GroupVertices[Group], MATCH(Edges[[#This Row],[Vertex 1]],GroupVertices[Vertex],0)),1,1,"")</f>
        <v>74</v>
      </c>
      <c r="P346" s="98" t="str">
        <f>REPLACE(INDEX(GroupVertices[Group], MATCH(Edges[[#This Row],[Vertex 2]],GroupVertices[Vertex],0)),1,1,"")</f>
        <v>74</v>
      </c>
    </row>
    <row r="347" spans="1:16" ht="13.5" customHeight="1" thickTop="1" thickBot="1" x14ac:dyDescent="0.3">
      <c r="A347" s="76" t="s">
        <v>542</v>
      </c>
      <c r="B347" s="76" t="s">
        <v>544</v>
      </c>
      <c r="C347" s="77"/>
      <c r="D347" s="78">
        <v>1</v>
      </c>
      <c r="E347" s="79"/>
      <c r="F347" s="80"/>
      <c r="G347" s="77"/>
      <c r="H347" s="81"/>
      <c r="I347" s="82"/>
      <c r="J347" s="82"/>
      <c r="K347" s="51"/>
      <c r="L347" s="83">
        <v>347</v>
      </c>
      <c r="M347" s="83"/>
      <c r="N347" s="84">
        <v>1</v>
      </c>
      <c r="O347" s="98" t="str">
        <f>REPLACE(INDEX(GroupVertices[Group], MATCH(Edges[[#This Row],[Vertex 1]],GroupVertices[Vertex],0)),1,1,"")</f>
        <v>74</v>
      </c>
      <c r="P347" s="98" t="str">
        <f>REPLACE(INDEX(GroupVertices[Group], MATCH(Edges[[#This Row],[Vertex 2]],GroupVertices[Vertex],0)),1,1,"")</f>
        <v>74</v>
      </c>
    </row>
    <row r="348" spans="1:16" ht="13.5" customHeight="1" thickTop="1" thickBot="1" x14ac:dyDescent="0.3">
      <c r="A348" s="76" t="s">
        <v>545</v>
      </c>
      <c r="B348" s="76" t="s">
        <v>546</v>
      </c>
      <c r="C348" s="77"/>
      <c r="D348" s="78">
        <v>1</v>
      </c>
      <c r="E348" s="79"/>
      <c r="F348" s="80"/>
      <c r="G348" s="77"/>
      <c r="H348" s="81"/>
      <c r="I348" s="82"/>
      <c r="J348" s="82"/>
      <c r="K348" s="51"/>
      <c r="L348" s="83">
        <v>348</v>
      </c>
      <c r="M348" s="83"/>
      <c r="N348" s="84">
        <v>1</v>
      </c>
      <c r="O348" s="98" t="str">
        <f>REPLACE(INDEX(GroupVertices[Group], MATCH(Edges[[#This Row],[Vertex 1]],GroupVertices[Vertex],0)),1,1,"")</f>
        <v>159</v>
      </c>
      <c r="P348" s="98" t="str">
        <f>REPLACE(INDEX(GroupVertices[Group], MATCH(Edges[[#This Row],[Vertex 2]],GroupVertices[Vertex],0)),1,1,"")</f>
        <v>159</v>
      </c>
    </row>
    <row r="349" spans="1:16" ht="13.5" customHeight="1" thickTop="1" thickBot="1" x14ac:dyDescent="0.3">
      <c r="A349" s="76" t="s">
        <v>547</v>
      </c>
      <c r="B349" s="76" t="s">
        <v>548</v>
      </c>
      <c r="C349" s="77"/>
      <c r="D349" s="78">
        <v>3.25</v>
      </c>
      <c r="E349" s="79"/>
      <c r="F349" s="80"/>
      <c r="G349" s="77"/>
      <c r="H349" s="81"/>
      <c r="I349" s="82"/>
      <c r="J349" s="82"/>
      <c r="K349" s="51"/>
      <c r="L349" s="83">
        <v>349</v>
      </c>
      <c r="M349" s="83"/>
      <c r="N349" s="84">
        <v>2</v>
      </c>
      <c r="O349" s="98" t="str">
        <f>REPLACE(INDEX(GroupVertices[Group], MATCH(Edges[[#This Row],[Vertex 1]],GroupVertices[Vertex],0)),1,1,"")</f>
        <v>2</v>
      </c>
      <c r="P349" s="98" t="str">
        <f>REPLACE(INDEX(GroupVertices[Group], MATCH(Edges[[#This Row],[Vertex 2]],GroupVertices[Vertex],0)),1,1,"")</f>
        <v>2</v>
      </c>
    </row>
    <row r="350" spans="1:16" ht="13.5" customHeight="1" thickTop="1" thickBot="1" x14ac:dyDescent="0.3">
      <c r="A350" s="76" t="s">
        <v>547</v>
      </c>
      <c r="B350" s="76" t="s">
        <v>549</v>
      </c>
      <c r="C350" s="77"/>
      <c r="D350" s="78">
        <v>3.25</v>
      </c>
      <c r="E350" s="79"/>
      <c r="F350" s="80"/>
      <c r="G350" s="77"/>
      <c r="H350" s="81"/>
      <c r="I350" s="82"/>
      <c r="J350" s="82"/>
      <c r="K350" s="51"/>
      <c r="L350" s="83">
        <v>350</v>
      </c>
      <c r="M350" s="83"/>
      <c r="N350" s="84">
        <v>2</v>
      </c>
      <c r="O350" s="98" t="str">
        <f>REPLACE(INDEX(GroupVertices[Group], MATCH(Edges[[#This Row],[Vertex 1]],GroupVertices[Vertex],0)),1,1,"")</f>
        <v>2</v>
      </c>
      <c r="P350" s="98" t="str">
        <f>REPLACE(INDEX(GroupVertices[Group], MATCH(Edges[[#This Row],[Vertex 2]],GroupVertices[Vertex],0)),1,1,"")</f>
        <v>2</v>
      </c>
    </row>
    <row r="351" spans="1:16" ht="13.5" customHeight="1" thickTop="1" thickBot="1" x14ac:dyDescent="0.3">
      <c r="A351" s="76" t="s">
        <v>550</v>
      </c>
      <c r="B351" s="76" t="s">
        <v>197</v>
      </c>
      <c r="C351" s="77"/>
      <c r="D351" s="78">
        <v>1</v>
      </c>
      <c r="E351" s="79"/>
      <c r="F351" s="80"/>
      <c r="G351" s="77"/>
      <c r="H351" s="81"/>
      <c r="I351" s="82"/>
      <c r="J351" s="82"/>
      <c r="K351" s="51"/>
      <c r="L351" s="83">
        <v>351</v>
      </c>
      <c r="M351" s="83"/>
      <c r="N351" s="84">
        <v>1</v>
      </c>
      <c r="O351" s="98" t="str">
        <f>REPLACE(INDEX(GroupVertices[Group], MATCH(Edges[[#This Row],[Vertex 1]],GroupVertices[Vertex],0)),1,1,"")</f>
        <v>15</v>
      </c>
      <c r="P351" s="98" t="str">
        <f>REPLACE(INDEX(GroupVertices[Group], MATCH(Edges[[#This Row],[Vertex 2]],GroupVertices[Vertex],0)),1,1,"")</f>
        <v>15</v>
      </c>
    </row>
    <row r="352" spans="1:16" ht="13.5" customHeight="1" thickTop="1" thickBot="1" x14ac:dyDescent="0.3">
      <c r="A352" s="76" t="s">
        <v>550</v>
      </c>
      <c r="B352" s="76" t="s">
        <v>198</v>
      </c>
      <c r="C352" s="77"/>
      <c r="D352" s="78">
        <v>1</v>
      </c>
      <c r="E352" s="79"/>
      <c r="F352" s="80"/>
      <c r="G352" s="77"/>
      <c r="H352" s="81"/>
      <c r="I352" s="82"/>
      <c r="J352" s="82"/>
      <c r="K352" s="51"/>
      <c r="L352" s="83">
        <v>352</v>
      </c>
      <c r="M352" s="83"/>
      <c r="N352" s="84">
        <v>1</v>
      </c>
      <c r="O352" s="98" t="str">
        <f>REPLACE(INDEX(GroupVertices[Group], MATCH(Edges[[#This Row],[Vertex 1]],GroupVertices[Vertex],0)),1,1,"")</f>
        <v>15</v>
      </c>
      <c r="P352" s="98" t="str">
        <f>REPLACE(INDEX(GroupVertices[Group], MATCH(Edges[[#This Row],[Vertex 2]],GroupVertices[Vertex],0)),1,1,"")</f>
        <v>15</v>
      </c>
    </row>
    <row r="353" spans="1:16" ht="13.5" customHeight="1" thickTop="1" thickBot="1" x14ac:dyDescent="0.3">
      <c r="A353" s="76" t="s">
        <v>550</v>
      </c>
      <c r="B353" s="76" t="s">
        <v>551</v>
      </c>
      <c r="C353" s="77"/>
      <c r="D353" s="78">
        <v>1</v>
      </c>
      <c r="E353" s="79"/>
      <c r="F353" s="80"/>
      <c r="G353" s="77"/>
      <c r="H353" s="81"/>
      <c r="I353" s="82"/>
      <c r="J353" s="82"/>
      <c r="K353" s="51"/>
      <c r="L353" s="83">
        <v>353</v>
      </c>
      <c r="M353" s="83"/>
      <c r="N353" s="84">
        <v>1</v>
      </c>
      <c r="O353" s="98" t="str">
        <f>REPLACE(INDEX(GroupVertices[Group], MATCH(Edges[[#This Row],[Vertex 1]],GroupVertices[Vertex],0)),1,1,"")</f>
        <v>15</v>
      </c>
      <c r="P353" s="98" t="str">
        <f>REPLACE(INDEX(GroupVertices[Group], MATCH(Edges[[#This Row],[Vertex 2]],GroupVertices[Vertex],0)),1,1,"")</f>
        <v>15</v>
      </c>
    </row>
    <row r="354" spans="1:16" ht="13.5" customHeight="1" thickTop="1" thickBot="1" x14ac:dyDescent="0.3">
      <c r="A354" s="76" t="s">
        <v>550</v>
      </c>
      <c r="B354" s="76" t="s">
        <v>199</v>
      </c>
      <c r="C354" s="77"/>
      <c r="D354" s="78">
        <v>1</v>
      </c>
      <c r="E354" s="79"/>
      <c r="F354" s="80"/>
      <c r="G354" s="77"/>
      <c r="H354" s="81"/>
      <c r="I354" s="82"/>
      <c r="J354" s="82"/>
      <c r="K354" s="51"/>
      <c r="L354" s="83">
        <v>354</v>
      </c>
      <c r="M354" s="83"/>
      <c r="N354" s="84">
        <v>1</v>
      </c>
      <c r="O354" s="98" t="str">
        <f>REPLACE(INDEX(GroupVertices[Group], MATCH(Edges[[#This Row],[Vertex 1]],GroupVertices[Vertex],0)),1,1,"")</f>
        <v>15</v>
      </c>
      <c r="P354" s="98" t="str">
        <f>REPLACE(INDEX(GroupVertices[Group], MATCH(Edges[[#This Row],[Vertex 2]],GroupVertices[Vertex],0)),1,1,"")</f>
        <v>15</v>
      </c>
    </row>
    <row r="355" spans="1:16" ht="13.5" customHeight="1" thickTop="1" thickBot="1" x14ac:dyDescent="0.3">
      <c r="A355" s="76" t="s">
        <v>552</v>
      </c>
      <c r="B355" s="76" t="s">
        <v>553</v>
      </c>
      <c r="C355" s="77"/>
      <c r="D355" s="78">
        <v>1</v>
      </c>
      <c r="E355" s="79"/>
      <c r="F355" s="80"/>
      <c r="G355" s="77"/>
      <c r="H355" s="81"/>
      <c r="I355" s="82"/>
      <c r="J355" s="82"/>
      <c r="K355" s="51"/>
      <c r="L355" s="83">
        <v>355</v>
      </c>
      <c r="M355" s="83"/>
      <c r="N355" s="84">
        <v>1</v>
      </c>
      <c r="O355" s="98" t="str">
        <f>REPLACE(INDEX(GroupVertices[Group], MATCH(Edges[[#This Row],[Vertex 1]],GroupVertices[Vertex],0)),1,1,"")</f>
        <v>1</v>
      </c>
      <c r="P355" s="98" t="str">
        <f>REPLACE(INDEX(GroupVertices[Group], MATCH(Edges[[#This Row],[Vertex 2]],GroupVertices[Vertex],0)),1,1,"")</f>
        <v>1</v>
      </c>
    </row>
    <row r="356" spans="1:16" ht="13.5" customHeight="1" thickTop="1" thickBot="1" x14ac:dyDescent="0.3">
      <c r="A356" s="76" t="s">
        <v>552</v>
      </c>
      <c r="B356" s="76" t="s">
        <v>554</v>
      </c>
      <c r="C356" s="77"/>
      <c r="D356" s="78">
        <v>1</v>
      </c>
      <c r="E356" s="79"/>
      <c r="F356" s="80"/>
      <c r="G356" s="77"/>
      <c r="H356" s="81"/>
      <c r="I356" s="82"/>
      <c r="J356" s="82"/>
      <c r="K356" s="51"/>
      <c r="L356" s="83">
        <v>356</v>
      </c>
      <c r="M356" s="83"/>
      <c r="N356" s="84">
        <v>1</v>
      </c>
      <c r="O356" s="98" t="str">
        <f>REPLACE(INDEX(GroupVertices[Group], MATCH(Edges[[#This Row],[Vertex 1]],GroupVertices[Vertex],0)),1,1,"")</f>
        <v>1</v>
      </c>
      <c r="P356" s="98" t="str">
        <f>REPLACE(INDEX(GroupVertices[Group], MATCH(Edges[[#This Row],[Vertex 2]],GroupVertices[Vertex],0)),1,1,"")</f>
        <v>1</v>
      </c>
    </row>
    <row r="357" spans="1:16" ht="13.5" customHeight="1" thickTop="1" thickBot="1" x14ac:dyDescent="0.3">
      <c r="A357" s="76"/>
      <c r="B357" s="76"/>
      <c r="C357" s="77"/>
      <c r="D357" s="78"/>
      <c r="E357" s="79"/>
      <c r="F357" s="80"/>
      <c r="G357" s="77"/>
      <c r="H357" s="81"/>
      <c r="I357" s="82"/>
      <c r="J357" s="82"/>
      <c r="K357" s="51"/>
      <c r="L357" s="83">
        <v>357</v>
      </c>
      <c r="M357" s="83"/>
      <c r="N357" s="84"/>
      <c r="O357" s="98" t="e">
        <f>REPLACE(INDEX(GroupVertices[Group], MATCH(Edges[[#This Row],[Vertex 1]],GroupVertices[Vertex],0)),1,1,"")</f>
        <v>#N/A</v>
      </c>
      <c r="P357" s="98" t="e">
        <f>REPLACE(INDEX(GroupVertices[Group], MATCH(Edges[[#This Row],[Vertex 2]],GroupVertices[Vertex],0)),1,1,"")</f>
        <v>#N/A</v>
      </c>
    </row>
    <row r="358" spans="1:16" ht="13.5" customHeight="1" thickTop="1" thickBot="1" x14ac:dyDescent="0.3">
      <c r="A358" s="76" t="s">
        <v>555</v>
      </c>
      <c r="B358" s="76" t="s">
        <v>556</v>
      </c>
      <c r="C358" s="77"/>
      <c r="D358" s="78">
        <v>1</v>
      </c>
      <c r="E358" s="79"/>
      <c r="F358" s="80"/>
      <c r="G358" s="77"/>
      <c r="H358" s="81"/>
      <c r="I358" s="82"/>
      <c r="J358" s="82"/>
      <c r="K358" s="51"/>
      <c r="L358" s="83">
        <v>358</v>
      </c>
      <c r="M358" s="83"/>
      <c r="N358" s="84">
        <v>1</v>
      </c>
      <c r="O358" s="98" t="str">
        <f>REPLACE(INDEX(GroupVertices[Group], MATCH(Edges[[#This Row],[Vertex 1]],GroupVertices[Vertex],0)),1,1,"")</f>
        <v>160</v>
      </c>
      <c r="P358" s="98" t="str">
        <f>REPLACE(INDEX(GroupVertices[Group], MATCH(Edges[[#This Row],[Vertex 2]],GroupVertices[Vertex],0)),1,1,"")</f>
        <v>160</v>
      </c>
    </row>
    <row r="359" spans="1:16" ht="13.5" customHeight="1" thickTop="1" thickBot="1" x14ac:dyDescent="0.3">
      <c r="A359" s="76" t="s">
        <v>335</v>
      </c>
      <c r="B359" s="76" t="s">
        <v>336</v>
      </c>
      <c r="C359" s="77"/>
      <c r="D359" s="78">
        <v>1</v>
      </c>
      <c r="E359" s="79"/>
      <c r="F359" s="80"/>
      <c r="G359" s="77"/>
      <c r="H359" s="81"/>
      <c r="I359" s="82"/>
      <c r="J359" s="82"/>
      <c r="K359" s="51"/>
      <c r="L359" s="83">
        <v>359</v>
      </c>
      <c r="M359" s="83"/>
      <c r="N359" s="84">
        <v>1</v>
      </c>
      <c r="O359" s="98" t="str">
        <f>REPLACE(INDEX(GroupVertices[Group], MATCH(Edges[[#This Row],[Vertex 1]],GroupVertices[Vertex],0)),1,1,"")</f>
        <v>66</v>
      </c>
      <c r="P359" s="98" t="str">
        <f>REPLACE(INDEX(GroupVertices[Group], MATCH(Edges[[#This Row],[Vertex 2]],GroupVertices[Vertex],0)),1,1,"")</f>
        <v>66</v>
      </c>
    </row>
    <row r="360" spans="1:16" ht="13.5" customHeight="1" thickTop="1" thickBot="1" x14ac:dyDescent="0.3">
      <c r="A360" s="76"/>
      <c r="B360" s="76"/>
      <c r="C360" s="77"/>
      <c r="D360" s="78"/>
      <c r="E360" s="79"/>
      <c r="F360" s="80"/>
      <c r="G360" s="77"/>
      <c r="H360" s="81"/>
      <c r="I360" s="82"/>
      <c r="J360" s="82"/>
      <c r="K360" s="51"/>
      <c r="L360" s="83">
        <v>360</v>
      </c>
      <c r="M360" s="83"/>
      <c r="N360" s="84"/>
      <c r="O360" s="98" t="e">
        <f>REPLACE(INDEX(GroupVertices[Group], MATCH(Edges[[#This Row],[Vertex 1]],GroupVertices[Vertex],0)),1,1,"")</f>
        <v>#N/A</v>
      </c>
      <c r="P360" s="98" t="e">
        <f>REPLACE(INDEX(GroupVertices[Group], MATCH(Edges[[#This Row],[Vertex 2]],GroupVertices[Vertex],0)),1,1,"")</f>
        <v>#N/A</v>
      </c>
    </row>
    <row r="361" spans="1:16" ht="13.5" customHeight="1" thickTop="1" thickBot="1" x14ac:dyDescent="0.3">
      <c r="A361" s="76"/>
      <c r="B361" s="76"/>
      <c r="C361" s="77"/>
      <c r="D361" s="78"/>
      <c r="E361" s="79"/>
      <c r="F361" s="80"/>
      <c r="G361" s="77"/>
      <c r="H361" s="81"/>
      <c r="I361" s="82"/>
      <c r="J361" s="82"/>
      <c r="K361" s="51"/>
      <c r="L361" s="83">
        <v>361</v>
      </c>
      <c r="M361" s="83"/>
      <c r="N361" s="84"/>
      <c r="O361" s="98" t="e">
        <f>REPLACE(INDEX(GroupVertices[Group], MATCH(Edges[[#This Row],[Vertex 1]],GroupVertices[Vertex],0)),1,1,"")</f>
        <v>#N/A</v>
      </c>
      <c r="P361" s="98" t="e">
        <f>REPLACE(INDEX(GroupVertices[Group], MATCH(Edges[[#This Row],[Vertex 2]],GroupVertices[Vertex],0)),1,1,"")</f>
        <v>#N/A</v>
      </c>
    </row>
    <row r="362" spans="1:16" ht="13.5" customHeight="1" thickTop="1" thickBot="1" x14ac:dyDescent="0.3">
      <c r="A362" s="76" t="s">
        <v>559</v>
      </c>
      <c r="B362" s="76" t="s">
        <v>560</v>
      </c>
      <c r="C362" s="77"/>
      <c r="D362" s="78">
        <v>1</v>
      </c>
      <c r="E362" s="79"/>
      <c r="F362" s="80"/>
      <c r="G362" s="77"/>
      <c r="H362" s="81"/>
      <c r="I362" s="82"/>
      <c r="J362" s="82"/>
      <c r="K362" s="51"/>
      <c r="L362" s="83">
        <v>362</v>
      </c>
      <c r="M362" s="83"/>
      <c r="N362" s="84">
        <v>1</v>
      </c>
      <c r="O362" s="98" t="str">
        <f>REPLACE(INDEX(GroupVertices[Group], MATCH(Edges[[#This Row],[Vertex 1]],GroupVertices[Vertex],0)),1,1,"")</f>
        <v>1</v>
      </c>
      <c r="P362" s="98" t="str">
        <f>REPLACE(INDEX(GroupVertices[Group], MATCH(Edges[[#This Row],[Vertex 2]],GroupVertices[Vertex],0)),1,1,"")</f>
        <v>1</v>
      </c>
    </row>
    <row r="363" spans="1:16" ht="13.5" customHeight="1" thickTop="1" thickBot="1" x14ac:dyDescent="0.3">
      <c r="A363" s="76" t="s">
        <v>559</v>
      </c>
      <c r="B363" s="76" t="s">
        <v>561</v>
      </c>
      <c r="C363" s="77"/>
      <c r="D363" s="78">
        <v>1</v>
      </c>
      <c r="E363" s="79"/>
      <c r="F363" s="80"/>
      <c r="G363" s="77"/>
      <c r="H363" s="81"/>
      <c r="I363" s="82"/>
      <c r="J363" s="82"/>
      <c r="K363" s="51"/>
      <c r="L363" s="83">
        <v>363</v>
      </c>
      <c r="M363" s="83"/>
      <c r="N363" s="84">
        <v>1</v>
      </c>
      <c r="O363" s="98" t="str">
        <f>REPLACE(INDEX(GroupVertices[Group], MATCH(Edges[[#This Row],[Vertex 1]],GroupVertices[Vertex],0)),1,1,"")</f>
        <v>1</v>
      </c>
      <c r="P363" s="98" t="str">
        <f>REPLACE(INDEX(GroupVertices[Group], MATCH(Edges[[#This Row],[Vertex 2]],GroupVertices[Vertex],0)),1,1,"")</f>
        <v>1</v>
      </c>
    </row>
    <row r="364" spans="1:16" ht="13.5" customHeight="1" thickTop="1" thickBot="1" x14ac:dyDescent="0.3">
      <c r="A364" s="76" t="s">
        <v>406</v>
      </c>
      <c r="B364" s="76" t="s">
        <v>407</v>
      </c>
      <c r="C364" s="77"/>
      <c r="D364" s="78">
        <v>1</v>
      </c>
      <c r="E364" s="79"/>
      <c r="F364" s="80"/>
      <c r="G364" s="77"/>
      <c r="H364" s="81"/>
      <c r="I364" s="82"/>
      <c r="J364" s="82"/>
      <c r="K364" s="51"/>
      <c r="L364" s="83">
        <v>364</v>
      </c>
      <c r="M364" s="83"/>
      <c r="N364" s="84">
        <v>1</v>
      </c>
      <c r="O364" s="98" t="str">
        <f>REPLACE(INDEX(GroupVertices[Group], MATCH(Edges[[#This Row],[Vertex 1]],GroupVertices[Vertex],0)),1,1,"")</f>
        <v>70</v>
      </c>
      <c r="P364" s="98" t="str">
        <f>REPLACE(INDEX(GroupVertices[Group], MATCH(Edges[[#This Row],[Vertex 2]],GroupVertices[Vertex],0)),1,1,"")</f>
        <v>70</v>
      </c>
    </row>
    <row r="365" spans="1:16" ht="13.5" customHeight="1" thickTop="1" thickBot="1" x14ac:dyDescent="0.3">
      <c r="A365" s="76" t="s">
        <v>406</v>
      </c>
      <c r="B365" s="76" t="s">
        <v>408</v>
      </c>
      <c r="C365" s="77"/>
      <c r="D365" s="78">
        <v>1</v>
      </c>
      <c r="E365" s="79"/>
      <c r="F365" s="80"/>
      <c r="G365" s="77"/>
      <c r="H365" s="81"/>
      <c r="I365" s="82"/>
      <c r="J365" s="82"/>
      <c r="K365" s="51"/>
      <c r="L365" s="83">
        <v>365</v>
      </c>
      <c r="M365" s="83"/>
      <c r="N365" s="84">
        <v>1</v>
      </c>
      <c r="O365" s="98" t="str">
        <f>REPLACE(INDEX(GroupVertices[Group], MATCH(Edges[[#This Row],[Vertex 1]],GroupVertices[Vertex],0)),1,1,"")</f>
        <v>70</v>
      </c>
      <c r="P365" s="98" t="str">
        <f>REPLACE(INDEX(GroupVertices[Group], MATCH(Edges[[#This Row],[Vertex 2]],GroupVertices[Vertex],0)),1,1,"")</f>
        <v>70</v>
      </c>
    </row>
    <row r="366" spans="1:16" ht="13.5" customHeight="1" thickTop="1" thickBot="1" x14ac:dyDescent="0.3">
      <c r="A366" s="76" t="s">
        <v>562</v>
      </c>
      <c r="B366" s="76" t="s">
        <v>561</v>
      </c>
      <c r="C366" s="77"/>
      <c r="D366" s="78">
        <v>1</v>
      </c>
      <c r="E366" s="79"/>
      <c r="F366" s="80"/>
      <c r="G366" s="77"/>
      <c r="H366" s="81"/>
      <c r="I366" s="82"/>
      <c r="J366" s="82"/>
      <c r="K366" s="51"/>
      <c r="L366" s="83">
        <v>366</v>
      </c>
      <c r="M366" s="83"/>
      <c r="N366" s="84">
        <v>1</v>
      </c>
      <c r="O366" s="98" t="str">
        <f>REPLACE(INDEX(GroupVertices[Group], MATCH(Edges[[#This Row],[Vertex 1]],GroupVertices[Vertex],0)),1,1,"")</f>
        <v>1</v>
      </c>
      <c r="P366" s="98" t="str">
        <f>REPLACE(INDEX(GroupVertices[Group], MATCH(Edges[[#This Row],[Vertex 2]],GroupVertices[Vertex],0)),1,1,"")</f>
        <v>1</v>
      </c>
    </row>
    <row r="367" spans="1:16" ht="13.5" customHeight="1" thickTop="1" thickBot="1" x14ac:dyDescent="0.3">
      <c r="A367" s="76" t="s">
        <v>562</v>
      </c>
      <c r="B367" s="76" t="s">
        <v>396</v>
      </c>
      <c r="C367" s="77"/>
      <c r="D367" s="78">
        <v>3.25</v>
      </c>
      <c r="E367" s="79"/>
      <c r="F367" s="80"/>
      <c r="G367" s="77"/>
      <c r="H367" s="81"/>
      <c r="I367" s="82"/>
      <c r="J367" s="82"/>
      <c r="K367" s="51"/>
      <c r="L367" s="83">
        <v>367</v>
      </c>
      <c r="M367" s="83"/>
      <c r="N367" s="84">
        <v>2</v>
      </c>
      <c r="O367" s="98" t="str">
        <f>REPLACE(INDEX(GroupVertices[Group], MATCH(Edges[[#This Row],[Vertex 1]],GroupVertices[Vertex],0)),1,1,"")</f>
        <v>1</v>
      </c>
      <c r="P367" s="98" t="str">
        <f>REPLACE(INDEX(GroupVertices[Group], MATCH(Edges[[#This Row],[Vertex 2]],GroupVertices[Vertex],0)),1,1,"")</f>
        <v>1</v>
      </c>
    </row>
    <row r="368" spans="1:16" ht="13.5" customHeight="1" thickTop="1" thickBot="1" x14ac:dyDescent="0.3">
      <c r="A368" s="76" t="s">
        <v>562</v>
      </c>
      <c r="B368" s="76" t="s">
        <v>563</v>
      </c>
      <c r="C368" s="77"/>
      <c r="D368" s="78">
        <v>1</v>
      </c>
      <c r="E368" s="79"/>
      <c r="F368" s="80"/>
      <c r="G368" s="77"/>
      <c r="H368" s="81"/>
      <c r="I368" s="82"/>
      <c r="J368" s="82"/>
      <c r="K368" s="51"/>
      <c r="L368" s="83">
        <v>368</v>
      </c>
      <c r="M368" s="83"/>
      <c r="N368" s="84">
        <v>1</v>
      </c>
      <c r="O368" s="98" t="str">
        <f>REPLACE(INDEX(GroupVertices[Group], MATCH(Edges[[#This Row],[Vertex 1]],GroupVertices[Vertex],0)),1,1,"")</f>
        <v>1</v>
      </c>
      <c r="P368" s="98" t="str">
        <f>REPLACE(INDEX(GroupVertices[Group], MATCH(Edges[[#This Row],[Vertex 2]],GroupVertices[Vertex],0)),1,1,"")</f>
        <v>1</v>
      </c>
    </row>
    <row r="369" spans="1:16" ht="13.5" customHeight="1" thickTop="1" thickBot="1" x14ac:dyDescent="0.3">
      <c r="A369" s="76" t="s">
        <v>562</v>
      </c>
      <c r="B369" s="76" t="s">
        <v>564</v>
      </c>
      <c r="C369" s="77"/>
      <c r="D369" s="78">
        <v>3.25</v>
      </c>
      <c r="E369" s="79"/>
      <c r="F369" s="80"/>
      <c r="G369" s="77"/>
      <c r="H369" s="81"/>
      <c r="I369" s="82"/>
      <c r="J369" s="82"/>
      <c r="K369" s="51"/>
      <c r="L369" s="83">
        <v>369</v>
      </c>
      <c r="M369" s="83"/>
      <c r="N369" s="84">
        <v>2</v>
      </c>
      <c r="O369" s="98" t="str">
        <f>REPLACE(INDEX(GroupVertices[Group], MATCH(Edges[[#This Row],[Vertex 1]],GroupVertices[Vertex],0)),1,1,"")</f>
        <v>1</v>
      </c>
      <c r="P369" s="98" t="str">
        <f>REPLACE(INDEX(GroupVertices[Group], MATCH(Edges[[#This Row],[Vertex 2]],GroupVertices[Vertex],0)),1,1,"")</f>
        <v>1</v>
      </c>
    </row>
    <row r="370" spans="1:16" ht="13.5" customHeight="1" thickTop="1" thickBot="1" x14ac:dyDescent="0.3">
      <c r="A370" s="76" t="s">
        <v>562</v>
      </c>
      <c r="B370" s="76" t="s">
        <v>565</v>
      </c>
      <c r="C370" s="77"/>
      <c r="D370" s="78">
        <v>1</v>
      </c>
      <c r="E370" s="79"/>
      <c r="F370" s="80"/>
      <c r="G370" s="77"/>
      <c r="H370" s="81"/>
      <c r="I370" s="82"/>
      <c r="J370" s="82"/>
      <c r="K370" s="51"/>
      <c r="L370" s="83">
        <v>370</v>
      </c>
      <c r="M370" s="83"/>
      <c r="N370" s="84">
        <v>1</v>
      </c>
      <c r="O370" s="98" t="str">
        <f>REPLACE(INDEX(GroupVertices[Group], MATCH(Edges[[#This Row],[Vertex 1]],GroupVertices[Vertex],0)),1,1,"")</f>
        <v>1</v>
      </c>
      <c r="P370" s="98" t="str">
        <f>REPLACE(INDEX(GroupVertices[Group], MATCH(Edges[[#This Row],[Vertex 2]],GroupVertices[Vertex],0)),1,1,"")</f>
        <v>1</v>
      </c>
    </row>
    <row r="371" spans="1:16" ht="13.5" customHeight="1" thickTop="1" thickBot="1" x14ac:dyDescent="0.3">
      <c r="A371" s="76" t="s">
        <v>566</v>
      </c>
      <c r="B371" s="76" t="s">
        <v>567</v>
      </c>
      <c r="C371" s="77"/>
      <c r="D371" s="78">
        <v>1</v>
      </c>
      <c r="E371" s="79"/>
      <c r="F371" s="80"/>
      <c r="G371" s="77"/>
      <c r="H371" s="81"/>
      <c r="I371" s="82"/>
      <c r="J371" s="82"/>
      <c r="K371" s="51"/>
      <c r="L371" s="83">
        <v>371</v>
      </c>
      <c r="M371" s="83"/>
      <c r="N371" s="84">
        <v>1</v>
      </c>
      <c r="O371" s="98" t="str">
        <f>REPLACE(INDEX(GroupVertices[Group], MATCH(Edges[[#This Row],[Vertex 1]],GroupVertices[Vertex],0)),1,1,"")</f>
        <v>161</v>
      </c>
      <c r="P371" s="98" t="str">
        <f>REPLACE(INDEX(GroupVertices[Group], MATCH(Edges[[#This Row],[Vertex 2]],GroupVertices[Vertex],0)),1,1,"")</f>
        <v>161</v>
      </c>
    </row>
    <row r="372" spans="1:16" ht="13.5" customHeight="1" thickTop="1" thickBot="1" x14ac:dyDescent="0.3">
      <c r="A372" s="76"/>
      <c r="B372" s="76"/>
      <c r="C372" s="77"/>
      <c r="D372" s="78"/>
      <c r="E372" s="79"/>
      <c r="F372" s="80"/>
      <c r="G372" s="77"/>
      <c r="H372" s="81"/>
      <c r="I372" s="82"/>
      <c r="J372" s="82"/>
      <c r="K372" s="51"/>
      <c r="L372" s="83">
        <v>372</v>
      </c>
      <c r="M372" s="83"/>
      <c r="N372" s="84"/>
      <c r="O372" s="98" t="e">
        <f>REPLACE(INDEX(GroupVertices[Group], MATCH(Edges[[#This Row],[Vertex 1]],GroupVertices[Vertex],0)),1,1,"")</f>
        <v>#N/A</v>
      </c>
      <c r="P372" s="98" t="e">
        <f>REPLACE(INDEX(GroupVertices[Group], MATCH(Edges[[#This Row],[Vertex 2]],GroupVertices[Vertex],0)),1,1,"")</f>
        <v>#N/A</v>
      </c>
    </row>
    <row r="373" spans="1:16" ht="13.5" customHeight="1" thickTop="1" thickBot="1" x14ac:dyDescent="0.3">
      <c r="A373" s="76" t="s">
        <v>569</v>
      </c>
      <c r="B373" s="76" t="s">
        <v>339</v>
      </c>
      <c r="C373" s="77"/>
      <c r="D373" s="78">
        <v>1</v>
      </c>
      <c r="E373" s="79"/>
      <c r="F373" s="80"/>
      <c r="G373" s="77"/>
      <c r="H373" s="81"/>
      <c r="I373" s="82"/>
      <c r="J373" s="82"/>
      <c r="K373" s="51"/>
      <c r="L373" s="83">
        <v>373</v>
      </c>
      <c r="M373" s="83"/>
      <c r="N373" s="84">
        <v>1</v>
      </c>
      <c r="O373" s="98" t="str">
        <f>REPLACE(INDEX(GroupVertices[Group], MATCH(Edges[[#This Row],[Vertex 1]],GroupVertices[Vertex],0)),1,1,"")</f>
        <v>5</v>
      </c>
      <c r="P373" s="98" t="str">
        <f>REPLACE(INDEX(GroupVertices[Group], MATCH(Edges[[#This Row],[Vertex 2]],GroupVertices[Vertex],0)),1,1,"")</f>
        <v>5</v>
      </c>
    </row>
    <row r="374" spans="1:16" ht="13.5" customHeight="1" thickTop="1" thickBot="1" x14ac:dyDescent="0.3">
      <c r="A374" s="76" t="s">
        <v>569</v>
      </c>
      <c r="B374" s="76" t="s">
        <v>570</v>
      </c>
      <c r="C374" s="77"/>
      <c r="D374" s="78">
        <v>1</v>
      </c>
      <c r="E374" s="79"/>
      <c r="F374" s="80"/>
      <c r="G374" s="77"/>
      <c r="H374" s="81"/>
      <c r="I374" s="82"/>
      <c r="J374" s="82"/>
      <c r="K374" s="51"/>
      <c r="L374" s="83">
        <v>374</v>
      </c>
      <c r="M374" s="83"/>
      <c r="N374" s="84">
        <v>1</v>
      </c>
      <c r="O374" s="98" t="str">
        <f>REPLACE(INDEX(GroupVertices[Group], MATCH(Edges[[#This Row],[Vertex 1]],GroupVertices[Vertex],0)),1,1,"")</f>
        <v>5</v>
      </c>
      <c r="P374" s="98" t="str">
        <f>REPLACE(INDEX(GroupVertices[Group], MATCH(Edges[[#This Row],[Vertex 2]],GroupVertices[Vertex],0)),1,1,"")</f>
        <v>5</v>
      </c>
    </row>
    <row r="375" spans="1:16" ht="13.5" customHeight="1" thickTop="1" thickBot="1" x14ac:dyDescent="0.3">
      <c r="A375" s="76" t="s">
        <v>569</v>
      </c>
      <c r="B375" s="76" t="s">
        <v>571</v>
      </c>
      <c r="C375" s="77"/>
      <c r="D375" s="78">
        <v>1</v>
      </c>
      <c r="E375" s="79"/>
      <c r="F375" s="80"/>
      <c r="G375" s="77"/>
      <c r="H375" s="81"/>
      <c r="I375" s="82"/>
      <c r="J375" s="82"/>
      <c r="K375" s="51"/>
      <c r="L375" s="83">
        <v>375</v>
      </c>
      <c r="M375" s="83"/>
      <c r="N375" s="84">
        <v>1</v>
      </c>
      <c r="O375" s="98" t="str">
        <f>REPLACE(INDEX(GroupVertices[Group], MATCH(Edges[[#This Row],[Vertex 1]],GroupVertices[Vertex],0)),1,1,"")</f>
        <v>5</v>
      </c>
      <c r="P375" s="98" t="str">
        <f>REPLACE(INDEX(GroupVertices[Group], MATCH(Edges[[#This Row],[Vertex 2]],GroupVertices[Vertex],0)),1,1,"")</f>
        <v>5</v>
      </c>
    </row>
    <row r="376" spans="1:16" ht="13.5" customHeight="1" thickTop="1" thickBot="1" x14ac:dyDescent="0.3">
      <c r="A376" s="76"/>
      <c r="B376" s="76"/>
      <c r="C376" s="77"/>
      <c r="D376" s="78"/>
      <c r="E376" s="79"/>
      <c r="F376" s="80"/>
      <c r="G376" s="77"/>
      <c r="H376" s="81"/>
      <c r="I376" s="82"/>
      <c r="J376" s="82"/>
      <c r="K376" s="51"/>
      <c r="L376" s="83">
        <v>376</v>
      </c>
      <c r="M376" s="83"/>
      <c r="N376" s="84"/>
      <c r="O376" s="98" t="e">
        <f>REPLACE(INDEX(GroupVertices[Group], MATCH(Edges[[#This Row],[Vertex 1]],GroupVertices[Vertex],0)),1,1,"")</f>
        <v>#N/A</v>
      </c>
      <c r="P376" s="98" t="e">
        <f>REPLACE(INDEX(GroupVertices[Group], MATCH(Edges[[#This Row],[Vertex 2]],GroupVertices[Vertex],0)),1,1,"")</f>
        <v>#N/A</v>
      </c>
    </row>
    <row r="377" spans="1:16" ht="13.5" customHeight="1" thickTop="1" thickBot="1" x14ac:dyDescent="0.3">
      <c r="A377" s="76" t="s">
        <v>573</v>
      </c>
      <c r="B377" s="76" t="s">
        <v>574</v>
      </c>
      <c r="C377" s="77"/>
      <c r="D377" s="78">
        <v>1</v>
      </c>
      <c r="E377" s="79"/>
      <c r="F377" s="80"/>
      <c r="G377" s="77"/>
      <c r="H377" s="81"/>
      <c r="I377" s="82"/>
      <c r="J377" s="82"/>
      <c r="K377" s="51"/>
      <c r="L377" s="83">
        <v>377</v>
      </c>
      <c r="M377" s="83"/>
      <c r="N377" s="84">
        <v>1</v>
      </c>
      <c r="O377" s="98" t="str">
        <f>REPLACE(INDEX(GroupVertices[Group], MATCH(Edges[[#This Row],[Vertex 1]],GroupVertices[Vertex],0)),1,1,"")</f>
        <v>79</v>
      </c>
      <c r="P377" s="98" t="str">
        <f>REPLACE(INDEX(GroupVertices[Group], MATCH(Edges[[#This Row],[Vertex 2]],GroupVertices[Vertex],0)),1,1,"")</f>
        <v>79</v>
      </c>
    </row>
    <row r="378" spans="1:16" ht="13.5" customHeight="1" thickTop="1" thickBot="1" x14ac:dyDescent="0.3">
      <c r="A378" s="76" t="s">
        <v>573</v>
      </c>
      <c r="B378" s="76" t="s">
        <v>575</v>
      </c>
      <c r="C378" s="77"/>
      <c r="D378" s="78">
        <v>1</v>
      </c>
      <c r="E378" s="79"/>
      <c r="F378" s="80"/>
      <c r="G378" s="77"/>
      <c r="H378" s="81"/>
      <c r="I378" s="82"/>
      <c r="J378" s="82"/>
      <c r="K378" s="51"/>
      <c r="L378" s="83">
        <v>378</v>
      </c>
      <c r="M378" s="83"/>
      <c r="N378" s="84">
        <v>1</v>
      </c>
      <c r="O378" s="98" t="str">
        <f>REPLACE(INDEX(GroupVertices[Group], MATCH(Edges[[#This Row],[Vertex 1]],GroupVertices[Vertex],0)),1,1,"")</f>
        <v>79</v>
      </c>
      <c r="P378" s="98" t="str">
        <f>REPLACE(INDEX(GroupVertices[Group], MATCH(Edges[[#This Row],[Vertex 2]],GroupVertices[Vertex],0)),1,1,"")</f>
        <v>79</v>
      </c>
    </row>
    <row r="379" spans="1:16" ht="13.5" customHeight="1" thickTop="1" thickBot="1" x14ac:dyDescent="0.3">
      <c r="A379" s="76"/>
      <c r="B379" s="76"/>
      <c r="C379" s="77"/>
      <c r="D379" s="78"/>
      <c r="E379" s="79"/>
      <c r="F379" s="80"/>
      <c r="G379" s="77"/>
      <c r="H379" s="81"/>
      <c r="I379" s="82"/>
      <c r="J379" s="82"/>
      <c r="K379" s="51"/>
      <c r="L379" s="83">
        <v>379</v>
      </c>
      <c r="M379" s="83"/>
      <c r="N379" s="84"/>
      <c r="O379" s="98" t="e">
        <f>REPLACE(INDEX(GroupVertices[Group], MATCH(Edges[[#This Row],[Vertex 1]],GroupVertices[Vertex],0)),1,1,"")</f>
        <v>#N/A</v>
      </c>
      <c r="P379" s="98" t="e">
        <f>REPLACE(INDEX(GroupVertices[Group], MATCH(Edges[[#This Row],[Vertex 2]],GroupVertices[Vertex],0)),1,1,"")</f>
        <v>#N/A</v>
      </c>
    </row>
    <row r="380" spans="1:16" ht="13.5" customHeight="1" thickTop="1" thickBot="1" x14ac:dyDescent="0.3">
      <c r="A380" s="76" t="s">
        <v>576</v>
      </c>
      <c r="B380" s="76" t="s">
        <v>577</v>
      </c>
      <c r="C380" s="77"/>
      <c r="D380" s="78">
        <v>1</v>
      </c>
      <c r="E380" s="79"/>
      <c r="F380" s="80"/>
      <c r="G380" s="77"/>
      <c r="H380" s="81"/>
      <c r="I380" s="82"/>
      <c r="J380" s="82"/>
      <c r="K380" s="51"/>
      <c r="L380" s="83">
        <v>380</v>
      </c>
      <c r="M380" s="83"/>
      <c r="N380" s="84">
        <v>1</v>
      </c>
      <c r="O380" s="98" t="str">
        <f>REPLACE(INDEX(GroupVertices[Group], MATCH(Edges[[#This Row],[Vertex 1]],GroupVertices[Vertex],0)),1,1,"")</f>
        <v>192</v>
      </c>
      <c r="P380" s="98" t="str">
        <f>REPLACE(INDEX(GroupVertices[Group], MATCH(Edges[[#This Row],[Vertex 2]],GroupVertices[Vertex],0)),1,1,"")</f>
        <v>192</v>
      </c>
    </row>
    <row r="381" spans="1:16" ht="13.5" customHeight="1" thickTop="1" thickBot="1" x14ac:dyDescent="0.3">
      <c r="A381" s="76" t="s">
        <v>578</v>
      </c>
      <c r="B381" s="76" t="s">
        <v>534</v>
      </c>
      <c r="C381" s="77"/>
      <c r="D381" s="78">
        <v>1</v>
      </c>
      <c r="E381" s="79"/>
      <c r="F381" s="80"/>
      <c r="G381" s="77"/>
      <c r="H381" s="81"/>
      <c r="I381" s="82"/>
      <c r="J381" s="82"/>
      <c r="K381" s="51"/>
      <c r="L381" s="83">
        <v>381</v>
      </c>
      <c r="M381" s="83"/>
      <c r="N381" s="84">
        <v>1</v>
      </c>
      <c r="O381" s="98" t="str">
        <f>REPLACE(INDEX(GroupVertices[Group], MATCH(Edges[[#This Row],[Vertex 1]],GroupVertices[Vertex],0)),1,1,"")</f>
        <v>27</v>
      </c>
      <c r="P381" s="98" t="str">
        <f>REPLACE(INDEX(GroupVertices[Group], MATCH(Edges[[#This Row],[Vertex 2]],GroupVertices[Vertex],0)),1,1,"")</f>
        <v>27</v>
      </c>
    </row>
    <row r="382" spans="1:16" ht="13.5" customHeight="1" thickTop="1" thickBot="1" x14ac:dyDescent="0.3">
      <c r="A382" s="76" t="s">
        <v>578</v>
      </c>
      <c r="B382" s="76" t="s">
        <v>579</v>
      </c>
      <c r="C382" s="77"/>
      <c r="D382" s="78">
        <v>1</v>
      </c>
      <c r="E382" s="79"/>
      <c r="F382" s="80"/>
      <c r="G382" s="77"/>
      <c r="H382" s="81"/>
      <c r="I382" s="82"/>
      <c r="J382" s="82"/>
      <c r="K382" s="51"/>
      <c r="L382" s="83">
        <v>382</v>
      </c>
      <c r="M382" s="83"/>
      <c r="N382" s="84">
        <v>1</v>
      </c>
      <c r="O382" s="98" t="str">
        <f>REPLACE(INDEX(GroupVertices[Group], MATCH(Edges[[#This Row],[Vertex 1]],GroupVertices[Vertex],0)),1,1,"")</f>
        <v>27</v>
      </c>
      <c r="P382" s="98" t="str">
        <f>REPLACE(INDEX(GroupVertices[Group], MATCH(Edges[[#This Row],[Vertex 2]],GroupVertices[Vertex],0)),1,1,"")</f>
        <v>27</v>
      </c>
    </row>
    <row r="383" spans="1:16" ht="13.5" customHeight="1" thickTop="1" thickBot="1" x14ac:dyDescent="0.3">
      <c r="A383" s="76" t="s">
        <v>578</v>
      </c>
      <c r="B383" s="76" t="s">
        <v>535</v>
      </c>
      <c r="C383" s="77"/>
      <c r="D383" s="78">
        <v>1</v>
      </c>
      <c r="E383" s="79"/>
      <c r="F383" s="80"/>
      <c r="G383" s="77"/>
      <c r="H383" s="81"/>
      <c r="I383" s="82"/>
      <c r="J383" s="82"/>
      <c r="K383" s="51"/>
      <c r="L383" s="83">
        <v>383</v>
      </c>
      <c r="M383" s="83"/>
      <c r="N383" s="84">
        <v>1</v>
      </c>
      <c r="O383" s="98" t="str">
        <f>REPLACE(INDEX(GroupVertices[Group], MATCH(Edges[[#This Row],[Vertex 1]],GroupVertices[Vertex],0)),1,1,"")</f>
        <v>27</v>
      </c>
      <c r="P383" s="98" t="str">
        <f>REPLACE(INDEX(GroupVertices[Group], MATCH(Edges[[#This Row],[Vertex 2]],GroupVertices[Vertex],0)),1,1,"")</f>
        <v>27</v>
      </c>
    </row>
    <row r="384" spans="1:16" ht="13.5" customHeight="1" thickTop="1" thickBot="1" x14ac:dyDescent="0.3">
      <c r="A384" s="76" t="s">
        <v>580</v>
      </c>
      <c r="B384" s="76" t="s">
        <v>581</v>
      </c>
      <c r="C384" s="77"/>
      <c r="D384" s="78">
        <v>1</v>
      </c>
      <c r="E384" s="79"/>
      <c r="F384" s="80"/>
      <c r="G384" s="77"/>
      <c r="H384" s="81"/>
      <c r="I384" s="82"/>
      <c r="J384" s="82"/>
      <c r="K384" s="51"/>
      <c r="L384" s="83">
        <v>384</v>
      </c>
      <c r="M384" s="83"/>
      <c r="N384" s="84">
        <v>1</v>
      </c>
      <c r="O384" s="98" t="str">
        <f>REPLACE(INDEX(GroupVertices[Group], MATCH(Edges[[#This Row],[Vertex 1]],GroupVertices[Vertex],0)),1,1,"")</f>
        <v>77</v>
      </c>
      <c r="P384" s="98" t="str">
        <f>REPLACE(INDEX(GroupVertices[Group], MATCH(Edges[[#This Row],[Vertex 2]],GroupVertices[Vertex],0)),1,1,"")</f>
        <v>77</v>
      </c>
    </row>
    <row r="385" spans="1:16" ht="13.5" customHeight="1" thickTop="1" thickBot="1" x14ac:dyDescent="0.3">
      <c r="A385" s="76" t="s">
        <v>580</v>
      </c>
      <c r="B385" s="76" t="s">
        <v>582</v>
      </c>
      <c r="C385" s="77"/>
      <c r="D385" s="78">
        <v>1</v>
      </c>
      <c r="E385" s="79"/>
      <c r="F385" s="80"/>
      <c r="G385" s="77"/>
      <c r="H385" s="81"/>
      <c r="I385" s="82"/>
      <c r="J385" s="82"/>
      <c r="K385" s="51"/>
      <c r="L385" s="83">
        <v>385</v>
      </c>
      <c r="M385" s="83"/>
      <c r="N385" s="84">
        <v>1</v>
      </c>
      <c r="O385" s="98" t="str">
        <f>REPLACE(INDEX(GroupVertices[Group], MATCH(Edges[[#This Row],[Vertex 1]],GroupVertices[Vertex],0)),1,1,"")</f>
        <v>77</v>
      </c>
      <c r="P385" s="98" t="str">
        <f>REPLACE(INDEX(GroupVertices[Group], MATCH(Edges[[#This Row],[Vertex 2]],GroupVertices[Vertex],0)),1,1,"")</f>
        <v>77</v>
      </c>
    </row>
    <row r="386" spans="1:16" ht="13.5" customHeight="1" thickTop="1" thickBot="1" x14ac:dyDescent="0.3">
      <c r="A386" s="76" t="s">
        <v>583</v>
      </c>
      <c r="B386" s="76" t="s">
        <v>584</v>
      </c>
      <c r="C386" s="77"/>
      <c r="D386" s="78">
        <v>1</v>
      </c>
      <c r="E386" s="79"/>
      <c r="F386" s="80"/>
      <c r="G386" s="77"/>
      <c r="H386" s="81"/>
      <c r="I386" s="82"/>
      <c r="J386" s="82"/>
      <c r="K386" s="51"/>
      <c r="L386" s="83">
        <v>386</v>
      </c>
      <c r="M386" s="83"/>
      <c r="N386" s="84">
        <v>1</v>
      </c>
      <c r="O386" s="98" t="str">
        <f>REPLACE(INDEX(GroupVertices[Group], MATCH(Edges[[#This Row],[Vertex 1]],GroupVertices[Vertex],0)),1,1,"")</f>
        <v>1</v>
      </c>
      <c r="P386" s="98" t="str">
        <f>REPLACE(INDEX(GroupVertices[Group], MATCH(Edges[[#This Row],[Vertex 2]],GroupVertices[Vertex],0)),1,1,"")</f>
        <v>1</v>
      </c>
    </row>
    <row r="387" spans="1:16" ht="13.5" customHeight="1" thickTop="1" thickBot="1" x14ac:dyDescent="0.3">
      <c r="A387" s="76" t="s">
        <v>583</v>
      </c>
      <c r="B387" s="76" t="s">
        <v>585</v>
      </c>
      <c r="C387" s="77"/>
      <c r="D387" s="78">
        <v>1</v>
      </c>
      <c r="E387" s="79"/>
      <c r="F387" s="80"/>
      <c r="G387" s="77"/>
      <c r="H387" s="81"/>
      <c r="I387" s="82"/>
      <c r="J387" s="82"/>
      <c r="K387" s="51"/>
      <c r="L387" s="83">
        <v>387</v>
      </c>
      <c r="M387" s="83"/>
      <c r="N387" s="84">
        <v>1</v>
      </c>
      <c r="O387" s="98" t="str">
        <f>REPLACE(INDEX(GroupVertices[Group], MATCH(Edges[[#This Row],[Vertex 1]],GroupVertices[Vertex],0)),1,1,"")</f>
        <v>1</v>
      </c>
      <c r="P387" s="98" t="str">
        <f>REPLACE(INDEX(GroupVertices[Group], MATCH(Edges[[#This Row],[Vertex 2]],GroupVertices[Vertex],0)),1,1,"")</f>
        <v>1</v>
      </c>
    </row>
    <row r="388" spans="1:16" ht="13.5" customHeight="1" thickTop="1" thickBot="1" x14ac:dyDescent="0.3">
      <c r="A388" s="76" t="s">
        <v>586</v>
      </c>
      <c r="B388" s="76" t="s">
        <v>587</v>
      </c>
      <c r="C388" s="77"/>
      <c r="D388" s="78">
        <v>1</v>
      </c>
      <c r="E388" s="79"/>
      <c r="F388" s="80"/>
      <c r="G388" s="77"/>
      <c r="H388" s="81"/>
      <c r="I388" s="82"/>
      <c r="J388" s="82"/>
      <c r="K388" s="51"/>
      <c r="L388" s="83">
        <v>388</v>
      </c>
      <c r="M388" s="83"/>
      <c r="N388" s="84">
        <v>1</v>
      </c>
      <c r="O388" s="98" t="str">
        <f>REPLACE(INDEX(GroupVertices[Group], MATCH(Edges[[#This Row],[Vertex 1]],GroupVertices[Vertex],0)),1,1,"")</f>
        <v>26</v>
      </c>
      <c r="P388" s="98" t="str">
        <f>REPLACE(INDEX(GroupVertices[Group], MATCH(Edges[[#This Row],[Vertex 2]],GroupVertices[Vertex],0)),1,1,"")</f>
        <v>26</v>
      </c>
    </row>
    <row r="389" spans="1:16" ht="13.5" customHeight="1" thickTop="1" thickBot="1" x14ac:dyDescent="0.3">
      <c r="A389" s="76" t="s">
        <v>586</v>
      </c>
      <c r="B389" s="76" t="s">
        <v>588</v>
      </c>
      <c r="C389" s="77"/>
      <c r="D389" s="78">
        <v>1</v>
      </c>
      <c r="E389" s="79"/>
      <c r="F389" s="80"/>
      <c r="G389" s="77"/>
      <c r="H389" s="81"/>
      <c r="I389" s="82"/>
      <c r="J389" s="82"/>
      <c r="K389" s="51"/>
      <c r="L389" s="83">
        <v>389</v>
      </c>
      <c r="M389" s="83"/>
      <c r="N389" s="84">
        <v>1</v>
      </c>
      <c r="O389" s="98" t="str">
        <f>REPLACE(INDEX(GroupVertices[Group], MATCH(Edges[[#This Row],[Vertex 1]],GroupVertices[Vertex],0)),1,1,"")</f>
        <v>26</v>
      </c>
      <c r="P389" s="98" t="str">
        <f>REPLACE(INDEX(GroupVertices[Group], MATCH(Edges[[#This Row],[Vertex 2]],GroupVertices[Vertex],0)),1,1,"")</f>
        <v>26</v>
      </c>
    </row>
    <row r="390" spans="1:16" ht="13.5" customHeight="1" thickTop="1" thickBot="1" x14ac:dyDescent="0.3">
      <c r="A390" s="76" t="s">
        <v>589</v>
      </c>
      <c r="B390" s="76" t="s">
        <v>590</v>
      </c>
      <c r="C390" s="77"/>
      <c r="D390" s="78">
        <v>1</v>
      </c>
      <c r="E390" s="79"/>
      <c r="F390" s="80"/>
      <c r="G390" s="77"/>
      <c r="H390" s="81"/>
      <c r="I390" s="82"/>
      <c r="J390" s="82"/>
      <c r="K390" s="51"/>
      <c r="L390" s="83">
        <v>390</v>
      </c>
      <c r="M390" s="83"/>
      <c r="N390" s="84">
        <v>1</v>
      </c>
      <c r="O390" s="98" t="str">
        <f>REPLACE(INDEX(GroupVertices[Group], MATCH(Edges[[#This Row],[Vertex 1]],GroupVertices[Vertex],0)),1,1,"")</f>
        <v>193</v>
      </c>
      <c r="P390" s="98" t="str">
        <f>REPLACE(INDEX(GroupVertices[Group], MATCH(Edges[[#This Row],[Vertex 2]],GroupVertices[Vertex],0)),1,1,"")</f>
        <v>193</v>
      </c>
    </row>
    <row r="391" spans="1:16" ht="13.5" customHeight="1" thickTop="1" thickBot="1" x14ac:dyDescent="0.3">
      <c r="A391" s="76" t="s">
        <v>508</v>
      </c>
      <c r="B391" s="76" t="s">
        <v>509</v>
      </c>
      <c r="C391" s="77"/>
      <c r="D391" s="78">
        <v>1</v>
      </c>
      <c r="E391" s="79"/>
      <c r="F391" s="80"/>
      <c r="G391" s="77"/>
      <c r="H391" s="81"/>
      <c r="I391" s="82"/>
      <c r="J391" s="82"/>
      <c r="K391" s="51"/>
      <c r="L391" s="83">
        <v>391</v>
      </c>
      <c r="M391" s="83"/>
      <c r="N391" s="84">
        <v>1</v>
      </c>
      <c r="O391" s="98" t="str">
        <f>REPLACE(INDEX(GroupVertices[Group], MATCH(Edges[[#This Row],[Vertex 1]],GroupVertices[Vertex],0)),1,1,"")</f>
        <v>3</v>
      </c>
      <c r="P391" s="98" t="str">
        <f>REPLACE(INDEX(GroupVertices[Group], MATCH(Edges[[#This Row],[Vertex 2]],GroupVertices[Vertex],0)),1,1,"")</f>
        <v>3</v>
      </c>
    </row>
    <row r="392" spans="1:16" ht="13.5" customHeight="1" thickTop="1" thickBot="1" x14ac:dyDescent="0.3">
      <c r="A392" s="76" t="s">
        <v>508</v>
      </c>
      <c r="B392" s="76" t="s">
        <v>510</v>
      </c>
      <c r="C392" s="77"/>
      <c r="D392" s="78">
        <v>1</v>
      </c>
      <c r="E392" s="79"/>
      <c r="F392" s="80"/>
      <c r="G392" s="77"/>
      <c r="H392" s="81"/>
      <c r="I392" s="82"/>
      <c r="J392" s="82"/>
      <c r="K392" s="51"/>
      <c r="L392" s="83">
        <v>392</v>
      </c>
      <c r="M392" s="83"/>
      <c r="N392" s="84">
        <v>1</v>
      </c>
      <c r="O392" s="98" t="str">
        <f>REPLACE(INDEX(GroupVertices[Group], MATCH(Edges[[#This Row],[Vertex 1]],GroupVertices[Vertex],0)),1,1,"")</f>
        <v>3</v>
      </c>
      <c r="P392" s="98" t="str">
        <f>REPLACE(INDEX(GroupVertices[Group], MATCH(Edges[[#This Row],[Vertex 2]],GroupVertices[Vertex],0)),1,1,"")</f>
        <v>3</v>
      </c>
    </row>
    <row r="393" spans="1:16" ht="13.5" customHeight="1" thickTop="1" thickBot="1" x14ac:dyDescent="0.3">
      <c r="A393" s="76" t="s">
        <v>509</v>
      </c>
      <c r="B393" s="76" t="s">
        <v>510</v>
      </c>
      <c r="C393" s="77"/>
      <c r="D393" s="78">
        <v>1</v>
      </c>
      <c r="E393" s="79"/>
      <c r="F393" s="80"/>
      <c r="G393" s="77"/>
      <c r="H393" s="81"/>
      <c r="I393" s="82"/>
      <c r="J393" s="82"/>
      <c r="K393" s="51"/>
      <c r="L393" s="83">
        <v>393</v>
      </c>
      <c r="M393" s="83"/>
      <c r="N393" s="84">
        <v>1</v>
      </c>
      <c r="O393" s="98" t="str">
        <f>REPLACE(INDEX(GroupVertices[Group], MATCH(Edges[[#This Row],[Vertex 1]],GroupVertices[Vertex],0)),1,1,"")</f>
        <v>3</v>
      </c>
      <c r="P393" s="98" t="str">
        <f>REPLACE(INDEX(GroupVertices[Group], MATCH(Edges[[#This Row],[Vertex 2]],GroupVertices[Vertex],0)),1,1,"")</f>
        <v>3</v>
      </c>
    </row>
    <row r="394" spans="1:16" ht="13.5" customHeight="1" thickTop="1" thickBot="1" x14ac:dyDescent="0.3">
      <c r="A394" s="76" t="s">
        <v>534</v>
      </c>
      <c r="B394" s="76" t="s">
        <v>579</v>
      </c>
      <c r="C394" s="77"/>
      <c r="D394" s="78">
        <v>1</v>
      </c>
      <c r="E394" s="79"/>
      <c r="F394" s="80"/>
      <c r="G394" s="77"/>
      <c r="H394" s="81"/>
      <c r="I394" s="82"/>
      <c r="J394" s="82"/>
      <c r="K394" s="51"/>
      <c r="L394" s="83">
        <v>394</v>
      </c>
      <c r="M394" s="83"/>
      <c r="N394" s="84">
        <v>1</v>
      </c>
      <c r="O394" s="98" t="str">
        <f>REPLACE(INDEX(GroupVertices[Group], MATCH(Edges[[#This Row],[Vertex 1]],GroupVertices[Vertex],0)),1,1,"")</f>
        <v>27</v>
      </c>
      <c r="P394" s="98" t="str">
        <f>REPLACE(INDEX(GroupVertices[Group], MATCH(Edges[[#This Row],[Vertex 2]],GroupVertices[Vertex],0)),1,1,"")</f>
        <v>27</v>
      </c>
    </row>
    <row r="395" spans="1:16" ht="13.5" customHeight="1" thickTop="1" thickBot="1" x14ac:dyDescent="0.3">
      <c r="A395" s="76" t="s">
        <v>534</v>
      </c>
      <c r="B395" s="76" t="s">
        <v>535</v>
      </c>
      <c r="C395" s="77"/>
      <c r="D395" s="78">
        <v>3.25</v>
      </c>
      <c r="E395" s="79"/>
      <c r="F395" s="80"/>
      <c r="G395" s="77"/>
      <c r="H395" s="81"/>
      <c r="I395" s="82"/>
      <c r="J395" s="82"/>
      <c r="K395" s="51"/>
      <c r="L395" s="83">
        <v>395</v>
      </c>
      <c r="M395" s="83"/>
      <c r="N395" s="84">
        <v>2</v>
      </c>
      <c r="O395" s="98" t="str">
        <f>REPLACE(INDEX(GroupVertices[Group], MATCH(Edges[[#This Row],[Vertex 1]],GroupVertices[Vertex],0)),1,1,"")</f>
        <v>27</v>
      </c>
      <c r="P395" s="98" t="str">
        <f>REPLACE(INDEX(GroupVertices[Group], MATCH(Edges[[#This Row],[Vertex 2]],GroupVertices[Vertex],0)),1,1,"")</f>
        <v>27</v>
      </c>
    </row>
    <row r="396" spans="1:16" ht="13.5" customHeight="1" thickTop="1" thickBot="1" x14ac:dyDescent="0.3">
      <c r="A396" s="76" t="s">
        <v>591</v>
      </c>
      <c r="B396" s="76" t="s">
        <v>531</v>
      </c>
      <c r="C396" s="77"/>
      <c r="D396" s="78">
        <v>1</v>
      </c>
      <c r="E396" s="79"/>
      <c r="F396" s="80"/>
      <c r="G396" s="77"/>
      <c r="H396" s="81"/>
      <c r="I396" s="82"/>
      <c r="J396" s="82"/>
      <c r="K396" s="51"/>
      <c r="L396" s="83">
        <v>396</v>
      </c>
      <c r="M396" s="83"/>
      <c r="N396" s="84">
        <v>1</v>
      </c>
      <c r="O396" s="98" t="str">
        <f>REPLACE(INDEX(GroupVertices[Group], MATCH(Edges[[#This Row],[Vertex 1]],GroupVertices[Vertex],0)),1,1,"")</f>
        <v>25</v>
      </c>
      <c r="P396" s="98" t="str">
        <f>REPLACE(INDEX(GroupVertices[Group], MATCH(Edges[[#This Row],[Vertex 2]],GroupVertices[Vertex],0)),1,1,"")</f>
        <v>25</v>
      </c>
    </row>
    <row r="397" spans="1:16" ht="13.5" customHeight="1" thickTop="1" thickBot="1" x14ac:dyDescent="0.3">
      <c r="A397" s="76" t="s">
        <v>591</v>
      </c>
      <c r="B397" s="76" t="s">
        <v>592</v>
      </c>
      <c r="C397" s="77"/>
      <c r="D397" s="78">
        <v>1</v>
      </c>
      <c r="E397" s="79"/>
      <c r="F397" s="80"/>
      <c r="G397" s="77"/>
      <c r="H397" s="81"/>
      <c r="I397" s="82"/>
      <c r="J397" s="82"/>
      <c r="K397" s="51"/>
      <c r="L397" s="83">
        <v>397</v>
      </c>
      <c r="M397" s="83"/>
      <c r="N397" s="84">
        <v>1</v>
      </c>
      <c r="O397" s="98" t="str">
        <f>REPLACE(INDEX(GroupVertices[Group], MATCH(Edges[[#This Row],[Vertex 1]],GroupVertices[Vertex],0)),1,1,"")</f>
        <v>25</v>
      </c>
      <c r="P397" s="98" t="str">
        <f>REPLACE(INDEX(GroupVertices[Group], MATCH(Edges[[#This Row],[Vertex 2]],GroupVertices[Vertex],0)),1,1,"")</f>
        <v>25</v>
      </c>
    </row>
    <row r="398" spans="1:16" ht="13.5" customHeight="1" thickTop="1" thickBot="1" x14ac:dyDescent="0.3">
      <c r="A398" s="76" t="s">
        <v>498</v>
      </c>
      <c r="B398" s="76" t="s">
        <v>499</v>
      </c>
      <c r="C398" s="77"/>
      <c r="D398" s="78">
        <v>3.25</v>
      </c>
      <c r="E398" s="79"/>
      <c r="F398" s="80"/>
      <c r="G398" s="77"/>
      <c r="H398" s="81"/>
      <c r="I398" s="82"/>
      <c r="J398" s="82"/>
      <c r="K398" s="51"/>
      <c r="L398" s="83">
        <v>398</v>
      </c>
      <c r="M398" s="83"/>
      <c r="N398" s="84">
        <v>2</v>
      </c>
      <c r="O398" s="98" t="str">
        <f>REPLACE(INDEX(GroupVertices[Group], MATCH(Edges[[#This Row],[Vertex 1]],GroupVertices[Vertex],0)),1,1,"")</f>
        <v>118</v>
      </c>
      <c r="P398" s="98" t="str">
        <f>REPLACE(INDEX(GroupVertices[Group], MATCH(Edges[[#This Row],[Vertex 2]],GroupVertices[Vertex],0)),1,1,"")</f>
        <v>118</v>
      </c>
    </row>
    <row r="399" spans="1:16" ht="13.5" customHeight="1" thickTop="1" thickBot="1" x14ac:dyDescent="0.3">
      <c r="A399" s="76" t="s">
        <v>593</v>
      </c>
      <c r="B399" s="76" t="s">
        <v>594</v>
      </c>
      <c r="C399" s="77"/>
      <c r="D399" s="78">
        <v>1</v>
      </c>
      <c r="E399" s="79"/>
      <c r="F399" s="80"/>
      <c r="G399" s="77"/>
      <c r="H399" s="81"/>
      <c r="I399" s="82"/>
      <c r="J399" s="82"/>
      <c r="K399" s="51"/>
      <c r="L399" s="83">
        <v>399</v>
      </c>
      <c r="M399" s="83"/>
      <c r="N399" s="84">
        <v>1</v>
      </c>
      <c r="O399" s="98" t="str">
        <f>REPLACE(INDEX(GroupVertices[Group], MATCH(Edges[[#This Row],[Vertex 1]],GroupVertices[Vertex],0)),1,1,"")</f>
        <v>194</v>
      </c>
      <c r="P399" s="98" t="str">
        <f>REPLACE(INDEX(GroupVertices[Group], MATCH(Edges[[#This Row],[Vertex 2]],GroupVertices[Vertex],0)),1,1,"")</f>
        <v>194</v>
      </c>
    </row>
    <row r="400" spans="1:16" ht="13.5" customHeight="1" thickTop="1" thickBot="1" x14ac:dyDescent="0.3">
      <c r="A400" s="76" t="s">
        <v>595</v>
      </c>
      <c r="B400" s="76" t="s">
        <v>596</v>
      </c>
      <c r="C400" s="77"/>
      <c r="D400" s="78">
        <v>1</v>
      </c>
      <c r="E400" s="79"/>
      <c r="F400" s="80"/>
      <c r="G400" s="77"/>
      <c r="H400" s="81"/>
      <c r="I400" s="82"/>
      <c r="J400" s="82"/>
      <c r="K400" s="51"/>
      <c r="L400" s="83">
        <v>400</v>
      </c>
      <c r="M400" s="83"/>
      <c r="N400" s="84">
        <v>1</v>
      </c>
      <c r="O400" s="98" t="str">
        <f>REPLACE(INDEX(GroupVertices[Group], MATCH(Edges[[#This Row],[Vertex 1]],GroupVertices[Vertex],0)),1,1,"")</f>
        <v>30</v>
      </c>
      <c r="P400" s="98" t="str">
        <f>REPLACE(INDEX(GroupVertices[Group], MATCH(Edges[[#This Row],[Vertex 2]],GroupVertices[Vertex],0)),1,1,"")</f>
        <v>30</v>
      </c>
    </row>
    <row r="401" spans="1:16" ht="13.5" customHeight="1" thickTop="1" thickBot="1" x14ac:dyDescent="0.3">
      <c r="A401" s="76" t="s">
        <v>595</v>
      </c>
      <c r="B401" s="76" t="s">
        <v>393</v>
      </c>
      <c r="C401" s="77"/>
      <c r="D401" s="78">
        <v>3.25</v>
      </c>
      <c r="E401" s="79"/>
      <c r="F401" s="80"/>
      <c r="G401" s="77"/>
      <c r="H401" s="81"/>
      <c r="I401" s="82"/>
      <c r="J401" s="82"/>
      <c r="K401" s="51"/>
      <c r="L401" s="83">
        <v>401</v>
      </c>
      <c r="M401" s="83"/>
      <c r="N401" s="84">
        <v>2</v>
      </c>
      <c r="O401" s="98" t="str">
        <f>REPLACE(INDEX(GroupVertices[Group], MATCH(Edges[[#This Row],[Vertex 1]],GroupVertices[Vertex],0)),1,1,"")</f>
        <v>30</v>
      </c>
      <c r="P401" s="98" t="str">
        <f>REPLACE(INDEX(GroupVertices[Group], MATCH(Edges[[#This Row],[Vertex 2]],GroupVertices[Vertex],0)),1,1,"")</f>
        <v>30</v>
      </c>
    </row>
    <row r="402" spans="1:16" ht="13.5" customHeight="1" thickTop="1" thickBot="1" x14ac:dyDescent="0.3">
      <c r="A402" s="76" t="s">
        <v>595</v>
      </c>
      <c r="B402" s="76" t="s">
        <v>597</v>
      </c>
      <c r="C402" s="77"/>
      <c r="D402" s="78">
        <v>1</v>
      </c>
      <c r="E402" s="79"/>
      <c r="F402" s="80"/>
      <c r="G402" s="77"/>
      <c r="H402" s="81"/>
      <c r="I402" s="82"/>
      <c r="J402" s="82"/>
      <c r="K402" s="51"/>
      <c r="L402" s="83">
        <v>402</v>
      </c>
      <c r="M402" s="83"/>
      <c r="N402" s="84">
        <v>1</v>
      </c>
      <c r="O402" s="98" t="str">
        <f>REPLACE(INDEX(GroupVertices[Group], MATCH(Edges[[#This Row],[Vertex 1]],GroupVertices[Vertex],0)),1,1,"")</f>
        <v>30</v>
      </c>
      <c r="P402" s="98" t="str">
        <f>REPLACE(INDEX(GroupVertices[Group], MATCH(Edges[[#This Row],[Vertex 2]],GroupVertices[Vertex],0)),1,1,"")</f>
        <v>30</v>
      </c>
    </row>
    <row r="403" spans="1:16" ht="13.5" customHeight="1" thickTop="1" thickBot="1" x14ac:dyDescent="0.3">
      <c r="A403" s="76" t="s">
        <v>598</v>
      </c>
      <c r="B403" s="76" t="s">
        <v>599</v>
      </c>
      <c r="C403" s="77"/>
      <c r="D403" s="78">
        <v>1</v>
      </c>
      <c r="E403" s="79"/>
      <c r="F403" s="80"/>
      <c r="G403" s="77"/>
      <c r="H403" s="81"/>
      <c r="I403" s="82"/>
      <c r="J403" s="82"/>
      <c r="K403" s="51"/>
      <c r="L403" s="83">
        <v>403</v>
      </c>
      <c r="M403" s="83"/>
      <c r="N403" s="84">
        <v>1</v>
      </c>
      <c r="O403" s="98" t="str">
        <f>REPLACE(INDEX(GroupVertices[Group], MATCH(Edges[[#This Row],[Vertex 1]],GroupVertices[Vertex],0)),1,1,"")</f>
        <v>76</v>
      </c>
      <c r="P403" s="98" t="str">
        <f>REPLACE(INDEX(GroupVertices[Group], MATCH(Edges[[#This Row],[Vertex 2]],GroupVertices[Vertex],0)),1,1,"")</f>
        <v>76</v>
      </c>
    </row>
    <row r="404" spans="1:16" ht="13.5" customHeight="1" thickTop="1" thickBot="1" x14ac:dyDescent="0.3">
      <c r="A404" s="76" t="s">
        <v>598</v>
      </c>
      <c r="B404" s="76" t="s">
        <v>600</v>
      </c>
      <c r="C404" s="77"/>
      <c r="D404" s="78">
        <v>1</v>
      </c>
      <c r="E404" s="79"/>
      <c r="F404" s="80"/>
      <c r="G404" s="77"/>
      <c r="H404" s="81"/>
      <c r="I404" s="82"/>
      <c r="J404" s="82"/>
      <c r="K404" s="51"/>
      <c r="L404" s="83">
        <v>404</v>
      </c>
      <c r="M404" s="83"/>
      <c r="N404" s="84">
        <v>1</v>
      </c>
      <c r="O404" s="98" t="str">
        <f>REPLACE(INDEX(GroupVertices[Group], MATCH(Edges[[#This Row],[Vertex 1]],GroupVertices[Vertex],0)),1,1,"")</f>
        <v>76</v>
      </c>
      <c r="P404" s="98" t="str">
        <f>REPLACE(INDEX(GroupVertices[Group], MATCH(Edges[[#This Row],[Vertex 2]],GroupVertices[Vertex],0)),1,1,"")</f>
        <v>76</v>
      </c>
    </row>
    <row r="405" spans="1:16" ht="13.5" customHeight="1" thickTop="1" thickBot="1" x14ac:dyDescent="0.3">
      <c r="A405" s="76" t="s">
        <v>202</v>
      </c>
      <c r="B405" s="76" t="s">
        <v>601</v>
      </c>
      <c r="C405" s="77"/>
      <c r="D405" s="78">
        <v>1</v>
      </c>
      <c r="E405" s="79"/>
      <c r="F405" s="80"/>
      <c r="G405" s="77"/>
      <c r="H405" s="81"/>
      <c r="I405" s="82"/>
      <c r="J405" s="82"/>
      <c r="K405" s="51"/>
      <c r="L405" s="83">
        <v>405</v>
      </c>
      <c r="M405" s="83"/>
      <c r="N405" s="84">
        <v>1</v>
      </c>
      <c r="O405" s="98" t="str">
        <f>REPLACE(INDEX(GroupVertices[Group], MATCH(Edges[[#This Row],[Vertex 1]],GroupVertices[Vertex],0)),1,1,"")</f>
        <v>111</v>
      </c>
      <c r="P405" s="98" t="str">
        <f>REPLACE(INDEX(GroupVertices[Group], MATCH(Edges[[#This Row],[Vertex 2]],GroupVertices[Vertex],0)),1,1,"")</f>
        <v>111</v>
      </c>
    </row>
    <row r="406" spans="1:16" ht="13.5" customHeight="1" thickTop="1" thickBot="1" x14ac:dyDescent="0.3">
      <c r="A406" s="76" t="s">
        <v>602</v>
      </c>
      <c r="B406" s="76" t="s">
        <v>603</v>
      </c>
      <c r="C406" s="77"/>
      <c r="D406" s="78">
        <v>1</v>
      </c>
      <c r="E406" s="79"/>
      <c r="F406" s="80"/>
      <c r="G406" s="77"/>
      <c r="H406" s="81"/>
      <c r="I406" s="82"/>
      <c r="J406" s="82"/>
      <c r="K406" s="51"/>
      <c r="L406" s="83">
        <v>406</v>
      </c>
      <c r="M406" s="83"/>
      <c r="N406" s="84">
        <v>1</v>
      </c>
      <c r="O406" s="98" t="str">
        <f>REPLACE(INDEX(GroupVertices[Group], MATCH(Edges[[#This Row],[Vertex 1]],GroupVertices[Vertex],0)),1,1,"")</f>
        <v>189</v>
      </c>
      <c r="P406" s="98" t="str">
        <f>REPLACE(INDEX(GroupVertices[Group], MATCH(Edges[[#This Row],[Vertex 2]],GroupVertices[Vertex],0)),1,1,"")</f>
        <v>189</v>
      </c>
    </row>
    <row r="407" spans="1:16" ht="13.5" customHeight="1" thickTop="1" thickBot="1" x14ac:dyDescent="0.3">
      <c r="A407" s="76" t="s">
        <v>604</v>
      </c>
      <c r="B407" s="76" t="s">
        <v>605</v>
      </c>
      <c r="C407" s="77"/>
      <c r="D407" s="78">
        <v>1</v>
      </c>
      <c r="E407" s="79"/>
      <c r="F407" s="80"/>
      <c r="G407" s="77"/>
      <c r="H407" s="81"/>
      <c r="I407" s="82"/>
      <c r="J407" s="82"/>
      <c r="K407" s="51"/>
      <c r="L407" s="83">
        <v>407</v>
      </c>
      <c r="M407" s="83"/>
      <c r="N407" s="84">
        <v>1</v>
      </c>
      <c r="O407" s="98" t="str">
        <f>REPLACE(INDEX(GroupVertices[Group], MATCH(Edges[[#This Row],[Vertex 1]],GroupVertices[Vertex],0)),1,1,"")</f>
        <v>23</v>
      </c>
      <c r="P407" s="98" t="str">
        <f>REPLACE(INDEX(GroupVertices[Group], MATCH(Edges[[#This Row],[Vertex 2]],GroupVertices[Vertex],0)),1,1,"")</f>
        <v>23</v>
      </c>
    </row>
    <row r="408" spans="1:16" ht="13.5" customHeight="1" thickTop="1" thickBot="1" x14ac:dyDescent="0.3">
      <c r="A408" s="76" t="s">
        <v>604</v>
      </c>
      <c r="B408" s="76" t="s">
        <v>606</v>
      </c>
      <c r="C408" s="77"/>
      <c r="D408" s="78">
        <v>1</v>
      </c>
      <c r="E408" s="79"/>
      <c r="F408" s="80"/>
      <c r="G408" s="77"/>
      <c r="H408" s="81"/>
      <c r="I408" s="82"/>
      <c r="J408" s="82"/>
      <c r="K408" s="51"/>
      <c r="L408" s="83">
        <v>408</v>
      </c>
      <c r="M408" s="83"/>
      <c r="N408" s="84">
        <v>1</v>
      </c>
      <c r="O408" s="98" t="str">
        <f>REPLACE(INDEX(GroupVertices[Group], MATCH(Edges[[#This Row],[Vertex 1]],GroupVertices[Vertex],0)),1,1,"")</f>
        <v>23</v>
      </c>
      <c r="P408" s="98" t="str">
        <f>REPLACE(INDEX(GroupVertices[Group], MATCH(Edges[[#This Row],[Vertex 2]],GroupVertices[Vertex],0)),1,1,"")</f>
        <v>23</v>
      </c>
    </row>
    <row r="409" spans="1:16" ht="13.5" customHeight="1" thickTop="1" thickBot="1" x14ac:dyDescent="0.3">
      <c r="A409" s="76" t="s">
        <v>604</v>
      </c>
      <c r="B409" s="76" t="s">
        <v>607</v>
      </c>
      <c r="C409" s="77"/>
      <c r="D409" s="78">
        <v>1</v>
      </c>
      <c r="E409" s="79"/>
      <c r="F409" s="80"/>
      <c r="G409" s="77"/>
      <c r="H409" s="81"/>
      <c r="I409" s="82"/>
      <c r="J409" s="82"/>
      <c r="K409" s="51"/>
      <c r="L409" s="83">
        <v>409</v>
      </c>
      <c r="M409" s="83"/>
      <c r="N409" s="84">
        <v>1</v>
      </c>
      <c r="O409" s="98" t="str">
        <f>REPLACE(INDEX(GroupVertices[Group], MATCH(Edges[[#This Row],[Vertex 1]],GroupVertices[Vertex],0)),1,1,"")</f>
        <v>23</v>
      </c>
      <c r="P409" s="98" t="str">
        <f>REPLACE(INDEX(GroupVertices[Group], MATCH(Edges[[#This Row],[Vertex 2]],GroupVertices[Vertex],0)),1,1,"")</f>
        <v>23</v>
      </c>
    </row>
    <row r="410" spans="1:16" ht="13.5" customHeight="1" thickTop="1" thickBot="1" x14ac:dyDescent="0.3">
      <c r="A410" s="76" t="s">
        <v>604</v>
      </c>
      <c r="B410" s="76" t="s">
        <v>608</v>
      </c>
      <c r="C410" s="77"/>
      <c r="D410" s="78">
        <v>1</v>
      </c>
      <c r="E410" s="79"/>
      <c r="F410" s="80"/>
      <c r="G410" s="77"/>
      <c r="H410" s="81"/>
      <c r="I410" s="82"/>
      <c r="J410" s="82"/>
      <c r="K410" s="51"/>
      <c r="L410" s="83">
        <v>410</v>
      </c>
      <c r="M410" s="83"/>
      <c r="N410" s="84">
        <v>1</v>
      </c>
      <c r="O410" s="98" t="str">
        <f>REPLACE(INDEX(GroupVertices[Group], MATCH(Edges[[#This Row],[Vertex 1]],GroupVertices[Vertex],0)),1,1,"")</f>
        <v>23</v>
      </c>
      <c r="P410" s="98" t="str">
        <f>REPLACE(INDEX(GroupVertices[Group], MATCH(Edges[[#This Row],[Vertex 2]],GroupVertices[Vertex],0)),1,1,"")</f>
        <v>23</v>
      </c>
    </row>
    <row r="411" spans="1:16" ht="13.5" customHeight="1" thickTop="1" thickBot="1" x14ac:dyDescent="0.3">
      <c r="A411" s="76" t="s">
        <v>609</v>
      </c>
      <c r="B411" s="76" t="s">
        <v>429</v>
      </c>
      <c r="C411" s="77"/>
      <c r="D411" s="78">
        <v>5.5</v>
      </c>
      <c r="E411" s="79"/>
      <c r="F411" s="80"/>
      <c r="G411" s="77"/>
      <c r="H411" s="81"/>
      <c r="I411" s="82"/>
      <c r="J411" s="82"/>
      <c r="K411" s="51"/>
      <c r="L411" s="83">
        <v>411</v>
      </c>
      <c r="M411" s="83"/>
      <c r="N411" s="84">
        <v>3</v>
      </c>
      <c r="O411" s="98" t="str">
        <f>REPLACE(INDEX(GroupVertices[Group], MATCH(Edges[[#This Row],[Vertex 1]],GroupVertices[Vertex],0)),1,1,"")</f>
        <v>34</v>
      </c>
      <c r="P411" s="98" t="str">
        <f>REPLACE(INDEX(GroupVertices[Group], MATCH(Edges[[#This Row],[Vertex 2]],GroupVertices[Vertex],0)),1,1,"")</f>
        <v>34</v>
      </c>
    </row>
    <row r="412" spans="1:16" ht="13.5" customHeight="1" thickTop="1" thickBot="1" x14ac:dyDescent="0.3">
      <c r="A412" s="76" t="s">
        <v>610</v>
      </c>
      <c r="B412" s="76" t="s">
        <v>611</v>
      </c>
      <c r="C412" s="77"/>
      <c r="D412" s="78">
        <v>1</v>
      </c>
      <c r="E412" s="79"/>
      <c r="F412" s="80"/>
      <c r="G412" s="77"/>
      <c r="H412" s="81"/>
      <c r="I412" s="82"/>
      <c r="J412" s="82"/>
      <c r="K412" s="51"/>
      <c r="L412" s="83">
        <v>412</v>
      </c>
      <c r="M412" s="83"/>
      <c r="N412" s="84">
        <v>1</v>
      </c>
      <c r="O412" s="98" t="str">
        <f>REPLACE(INDEX(GroupVertices[Group], MATCH(Edges[[#This Row],[Vertex 1]],GroupVertices[Vertex],0)),1,1,"")</f>
        <v>190</v>
      </c>
      <c r="P412" s="98" t="str">
        <f>REPLACE(INDEX(GroupVertices[Group], MATCH(Edges[[#This Row],[Vertex 2]],GroupVertices[Vertex],0)),1,1,"")</f>
        <v>190</v>
      </c>
    </row>
    <row r="413" spans="1:16" ht="13.5" customHeight="1" thickTop="1" thickBot="1" x14ac:dyDescent="0.3">
      <c r="A413" s="76" t="s">
        <v>612</v>
      </c>
      <c r="B413" s="76" t="s">
        <v>613</v>
      </c>
      <c r="C413" s="77"/>
      <c r="D413" s="78">
        <v>1</v>
      </c>
      <c r="E413" s="79"/>
      <c r="F413" s="80"/>
      <c r="G413" s="77"/>
      <c r="H413" s="81"/>
      <c r="I413" s="82"/>
      <c r="J413" s="82"/>
      <c r="K413" s="51"/>
      <c r="L413" s="83">
        <v>413</v>
      </c>
      <c r="M413" s="83"/>
      <c r="N413" s="84">
        <v>1</v>
      </c>
      <c r="O413" s="98" t="str">
        <f>REPLACE(INDEX(GroupVertices[Group], MATCH(Edges[[#This Row],[Vertex 1]],GroupVertices[Vertex],0)),1,1,"")</f>
        <v>191</v>
      </c>
      <c r="P413" s="98" t="str">
        <f>REPLACE(INDEX(GroupVertices[Group], MATCH(Edges[[#This Row],[Vertex 2]],GroupVertices[Vertex],0)),1,1,"")</f>
        <v>191</v>
      </c>
    </row>
    <row r="414" spans="1:16" ht="13.5" customHeight="1" thickTop="1" thickBot="1" x14ac:dyDescent="0.3">
      <c r="A414" s="76" t="s">
        <v>614</v>
      </c>
      <c r="B414" s="76" t="s">
        <v>615</v>
      </c>
      <c r="C414" s="77"/>
      <c r="D414" s="78">
        <v>1</v>
      </c>
      <c r="E414" s="79"/>
      <c r="F414" s="80"/>
      <c r="G414" s="77"/>
      <c r="H414" s="81"/>
      <c r="I414" s="82"/>
      <c r="J414" s="82"/>
      <c r="K414" s="51"/>
      <c r="L414" s="83">
        <v>414</v>
      </c>
      <c r="M414" s="83"/>
      <c r="N414" s="84">
        <v>1</v>
      </c>
      <c r="O414" s="98" t="str">
        <f>REPLACE(INDEX(GroupVertices[Group], MATCH(Edges[[#This Row],[Vertex 1]],GroupVertices[Vertex],0)),1,1,"")</f>
        <v>28</v>
      </c>
      <c r="P414" s="98" t="str">
        <f>REPLACE(INDEX(GroupVertices[Group], MATCH(Edges[[#This Row],[Vertex 2]],GroupVertices[Vertex],0)),1,1,"")</f>
        <v>28</v>
      </c>
    </row>
    <row r="415" spans="1:16" ht="13.5" customHeight="1" thickTop="1" thickBot="1" x14ac:dyDescent="0.3">
      <c r="A415" s="76" t="s">
        <v>614</v>
      </c>
      <c r="B415" s="76" t="s">
        <v>616</v>
      </c>
      <c r="C415" s="77"/>
      <c r="D415" s="78">
        <v>1</v>
      </c>
      <c r="E415" s="79"/>
      <c r="F415" s="80"/>
      <c r="G415" s="77"/>
      <c r="H415" s="81"/>
      <c r="I415" s="82"/>
      <c r="J415" s="82"/>
      <c r="K415" s="51"/>
      <c r="L415" s="83">
        <v>415</v>
      </c>
      <c r="M415" s="83"/>
      <c r="N415" s="84">
        <v>1</v>
      </c>
      <c r="O415" s="98" t="str">
        <f>REPLACE(INDEX(GroupVertices[Group], MATCH(Edges[[#This Row],[Vertex 1]],GroupVertices[Vertex],0)),1,1,"")</f>
        <v>28</v>
      </c>
      <c r="P415" s="98" t="str">
        <f>REPLACE(INDEX(GroupVertices[Group], MATCH(Edges[[#This Row],[Vertex 2]],GroupVertices[Vertex],0)),1,1,"")</f>
        <v>28</v>
      </c>
    </row>
    <row r="416" spans="1:16" ht="13.5" customHeight="1" thickTop="1" thickBot="1" x14ac:dyDescent="0.3">
      <c r="A416" s="76" t="s">
        <v>487</v>
      </c>
      <c r="B416" s="76" t="s">
        <v>488</v>
      </c>
      <c r="C416" s="77"/>
      <c r="D416" s="78">
        <v>1</v>
      </c>
      <c r="E416" s="79"/>
      <c r="F416" s="80"/>
      <c r="G416" s="77"/>
      <c r="H416" s="81"/>
      <c r="I416" s="82"/>
      <c r="J416" s="82"/>
      <c r="K416" s="51"/>
      <c r="L416" s="83">
        <v>416</v>
      </c>
      <c r="M416" s="83"/>
      <c r="N416" s="84">
        <v>1</v>
      </c>
      <c r="O416" s="98" t="str">
        <f>REPLACE(INDEX(GroupVertices[Group], MATCH(Edges[[#This Row],[Vertex 1]],GroupVertices[Vertex],0)),1,1,"")</f>
        <v>1</v>
      </c>
      <c r="P416" s="98" t="str">
        <f>REPLACE(INDEX(GroupVertices[Group], MATCH(Edges[[#This Row],[Vertex 2]],GroupVertices[Vertex],0)),1,1,"")</f>
        <v>1</v>
      </c>
    </row>
    <row r="417" spans="1:16" ht="13.5" customHeight="1" thickTop="1" thickBot="1" x14ac:dyDescent="0.3">
      <c r="A417" s="76" t="s">
        <v>617</v>
      </c>
      <c r="B417" s="76" t="s">
        <v>618</v>
      </c>
      <c r="C417" s="77"/>
      <c r="D417" s="78">
        <v>1</v>
      </c>
      <c r="E417" s="79"/>
      <c r="F417" s="80"/>
      <c r="G417" s="77"/>
      <c r="H417" s="81"/>
      <c r="I417" s="82"/>
      <c r="J417" s="82"/>
      <c r="K417" s="51"/>
      <c r="L417" s="83">
        <v>417</v>
      </c>
      <c r="M417" s="83"/>
      <c r="N417" s="84">
        <v>1</v>
      </c>
      <c r="O417" s="98" t="str">
        <f>REPLACE(INDEX(GroupVertices[Group], MATCH(Edges[[#This Row],[Vertex 1]],GroupVertices[Vertex],0)),1,1,"")</f>
        <v>90</v>
      </c>
      <c r="P417" s="98" t="str">
        <f>REPLACE(INDEX(GroupVertices[Group], MATCH(Edges[[#This Row],[Vertex 2]],GroupVertices[Vertex],0)),1,1,"")</f>
        <v>90</v>
      </c>
    </row>
    <row r="418" spans="1:16" ht="13.5" customHeight="1" thickTop="1" thickBot="1" x14ac:dyDescent="0.3">
      <c r="A418" s="76" t="s">
        <v>617</v>
      </c>
      <c r="B418" s="76" t="s">
        <v>619</v>
      </c>
      <c r="C418" s="77"/>
      <c r="D418" s="78">
        <v>1</v>
      </c>
      <c r="E418" s="79"/>
      <c r="F418" s="80"/>
      <c r="G418" s="77"/>
      <c r="H418" s="81"/>
      <c r="I418" s="82"/>
      <c r="J418" s="82"/>
      <c r="K418" s="51"/>
      <c r="L418" s="83">
        <v>418</v>
      </c>
      <c r="M418" s="83"/>
      <c r="N418" s="84">
        <v>1</v>
      </c>
      <c r="O418" s="98" t="str">
        <f>REPLACE(INDEX(GroupVertices[Group], MATCH(Edges[[#This Row],[Vertex 1]],GroupVertices[Vertex],0)),1,1,"")</f>
        <v>90</v>
      </c>
      <c r="P418" s="98" t="str">
        <f>REPLACE(INDEX(GroupVertices[Group], MATCH(Edges[[#This Row],[Vertex 2]],GroupVertices[Vertex],0)),1,1,"")</f>
        <v>90</v>
      </c>
    </row>
    <row r="419" spans="1:16" ht="13.5" customHeight="1" thickTop="1" thickBot="1" x14ac:dyDescent="0.3">
      <c r="A419" s="76"/>
      <c r="B419" s="76"/>
      <c r="C419" s="77"/>
      <c r="D419" s="78"/>
      <c r="E419" s="79"/>
      <c r="F419" s="80"/>
      <c r="G419" s="77"/>
      <c r="H419" s="81"/>
      <c r="I419" s="82"/>
      <c r="J419" s="82"/>
      <c r="K419" s="51"/>
      <c r="L419" s="83">
        <v>419</v>
      </c>
      <c r="M419" s="83"/>
      <c r="N419" s="84"/>
      <c r="O419" s="98" t="e">
        <f>REPLACE(INDEX(GroupVertices[Group], MATCH(Edges[[#This Row],[Vertex 1]],GroupVertices[Vertex],0)),1,1,"")</f>
        <v>#N/A</v>
      </c>
      <c r="P419" s="98" t="e">
        <f>REPLACE(INDEX(GroupVertices[Group], MATCH(Edges[[#This Row],[Vertex 2]],GroupVertices[Vertex],0)),1,1,"")</f>
        <v>#N/A</v>
      </c>
    </row>
    <row r="420" spans="1:16" ht="13.5" customHeight="1" thickTop="1" thickBot="1" x14ac:dyDescent="0.3">
      <c r="A420" s="76" t="s">
        <v>469</v>
      </c>
      <c r="B420" s="76" t="s">
        <v>470</v>
      </c>
      <c r="C420" s="77"/>
      <c r="D420" s="78">
        <v>1</v>
      </c>
      <c r="E420" s="79"/>
      <c r="F420" s="80"/>
      <c r="G420" s="77"/>
      <c r="H420" s="81"/>
      <c r="I420" s="82"/>
      <c r="J420" s="82"/>
      <c r="K420" s="51"/>
      <c r="L420" s="83">
        <v>420</v>
      </c>
      <c r="M420" s="83"/>
      <c r="N420" s="84">
        <v>1</v>
      </c>
      <c r="O420" s="98" t="str">
        <f>REPLACE(INDEX(GroupVertices[Group], MATCH(Edges[[#This Row],[Vertex 1]],GroupVertices[Vertex],0)),1,1,"")</f>
        <v>33</v>
      </c>
      <c r="P420" s="98" t="str">
        <f>REPLACE(INDEX(GroupVertices[Group], MATCH(Edges[[#This Row],[Vertex 2]],GroupVertices[Vertex],0)),1,1,"")</f>
        <v>33</v>
      </c>
    </row>
    <row r="421" spans="1:16" ht="13.5" customHeight="1" thickTop="1" thickBot="1" x14ac:dyDescent="0.3">
      <c r="A421" s="76" t="s">
        <v>469</v>
      </c>
      <c r="B421" s="76" t="s">
        <v>471</v>
      </c>
      <c r="C421" s="77"/>
      <c r="D421" s="78">
        <v>1</v>
      </c>
      <c r="E421" s="79"/>
      <c r="F421" s="80"/>
      <c r="G421" s="77"/>
      <c r="H421" s="81"/>
      <c r="I421" s="82"/>
      <c r="J421" s="82"/>
      <c r="K421" s="51"/>
      <c r="L421" s="83">
        <v>421</v>
      </c>
      <c r="M421" s="83"/>
      <c r="N421" s="84">
        <v>1</v>
      </c>
      <c r="O421" s="98" t="str">
        <f>REPLACE(INDEX(GroupVertices[Group], MATCH(Edges[[#This Row],[Vertex 1]],GroupVertices[Vertex],0)),1,1,"")</f>
        <v>33</v>
      </c>
      <c r="P421" s="98" t="str">
        <f>REPLACE(INDEX(GroupVertices[Group], MATCH(Edges[[#This Row],[Vertex 2]],GroupVertices[Vertex],0)),1,1,"")</f>
        <v>33</v>
      </c>
    </row>
    <row r="422" spans="1:16" ht="13.5" customHeight="1" thickTop="1" thickBot="1" x14ac:dyDescent="0.3">
      <c r="A422" s="76" t="s">
        <v>469</v>
      </c>
      <c r="B422" s="76" t="s">
        <v>472</v>
      </c>
      <c r="C422" s="77"/>
      <c r="D422" s="78">
        <v>1</v>
      </c>
      <c r="E422" s="79"/>
      <c r="F422" s="80"/>
      <c r="G422" s="77"/>
      <c r="H422" s="81"/>
      <c r="I422" s="82"/>
      <c r="J422" s="82"/>
      <c r="K422" s="51"/>
      <c r="L422" s="83">
        <v>422</v>
      </c>
      <c r="M422" s="83"/>
      <c r="N422" s="84">
        <v>1</v>
      </c>
      <c r="O422" s="98" t="str">
        <f>REPLACE(INDEX(GroupVertices[Group], MATCH(Edges[[#This Row],[Vertex 1]],GroupVertices[Vertex],0)),1,1,"")</f>
        <v>33</v>
      </c>
      <c r="P422" s="98" t="str">
        <f>REPLACE(INDEX(GroupVertices[Group], MATCH(Edges[[#This Row],[Vertex 2]],GroupVertices[Vertex],0)),1,1,"")</f>
        <v>33</v>
      </c>
    </row>
    <row r="423" spans="1:16" ht="13.5" customHeight="1" thickTop="1" thickBot="1" x14ac:dyDescent="0.3">
      <c r="A423" s="76"/>
      <c r="B423" s="76"/>
      <c r="C423" s="77"/>
      <c r="D423" s="78"/>
      <c r="E423" s="79"/>
      <c r="F423" s="80"/>
      <c r="G423" s="77"/>
      <c r="H423" s="81"/>
      <c r="I423" s="82"/>
      <c r="J423" s="82"/>
      <c r="K423" s="51"/>
      <c r="L423" s="83">
        <v>423</v>
      </c>
      <c r="M423" s="83"/>
      <c r="N423" s="84"/>
      <c r="O423" s="98" t="e">
        <f>REPLACE(INDEX(GroupVertices[Group], MATCH(Edges[[#This Row],[Vertex 1]],GroupVertices[Vertex],0)),1,1,"")</f>
        <v>#N/A</v>
      </c>
      <c r="P423" s="98" t="e">
        <f>REPLACE(INDEX(GroupVertices[Group], MATCH(Edges[[#This Row],[Vertex 2]],GroupVertices[Vertex],0)),1,1,"")</f>
        <v>#N/A</v>
      </c>
    </row>
    <row r="424" spans="1:16" ht="13.5" customHeight="1" thickTop="1" thickBot="1" x14ac:dyDescent="0.3">
      <c r="A424" s="76" t="s">
        <v>621</v>
      </c>
      <c r="B424" s="76" t="s">
        <v>622</v>
      </c>
      <c r="C424" s="77"/>
      <c r="D424" s="78">
        <v>1</v>
      </c>
      <c r="E424" s="79"/>
      <c r="F424" s="80"/>
      <c r="G424" s="77"/>
      <c r="H424" s="81"/>
      <c r="I424" s="82"/>
      <c r="J424" s="82"/>
      <c r="K424" s="51"/>
      <c r="L424" s="83">
        <v>424</v>
      </c>
      <c r="M424" s="83"/>
      <c r="N424" s="84">
        <v>1</v>
      </c>
      <c r="O424" s="98" t="str">
        <f>REPLACE(INDEX(GroupVertices[Group], MATCH(Edges[[#This Row],[Vertex 1]],GroupVertices[Vertex],0)),1,1,"")</f>
        <v>1</v>
      </c>
      <c r="P424" s="98" t="str">
        <f>REPLACE(INDEX(GroupVertices[Group], MATCH(Edges[[#This Row],[Vertex 2]],GroupVertices[Vertex],0)),1,1,"")</f>
        <v>1</v>
      </c>
    </row>
    <row r="425" spans="1:16" ht="13.5" customHeight="1" thickTop="1" thickBot="1" x14ac:dyDescent="0.3">
      <c r="A425" s="76" t="s">
        <v>621</v>
      </c>
      <c r="B425" s="76" t="s">
        <v>623</v>
      </c>
      <c r="C425" s="77"/>
      <c r="D425" s="78">
        <v>1</v>
      </c>
      <c r="E425" s="79"/>
      <c r="F425" s="80"/>
      <c r="G425" s="77"/>
      <c r="H425" s="81"/>
      <c r="I425" s="82"/>
      <c r="J425" s="82"/>
      <c r="K425" s="51"/>
      <c r="L425" s="83">
        <v>425</v>
      </c>
      <c r="M425" s="83"/>
      <c r="N425" s="84">
        <v>1</v>
      </c>
      <c r="O425" s="98" t="str">
        <f>REPLACE(INDEX(GroupVertices[Group], MATCH(Edges[[#This Row],[Vertex 1]],GroupVertices[Vertex],0)),1,1,"")</f>
        <v>1</v>
      </c>
      <c r="P425" s="98" t="str">
        <f>REPLACE(INDEX(GroupVertices[Group], MATCH(Edges[[#This Row],[Vertex 2]],GroupVertices[Vertex],0)),1,1,"")</f>
        <v>1</v>
      </c>
    </row>
    <row r="426" spans="1:16" ht="13.5" customHeight="1" thickTop="1" thickBot="1" x14ac:dyDescent="0.3">
      <c r="A426" s="76" t="s">
        <v>621</v>
      </c>
      <c r="B426" s="76" t="s">
        <v>624</v>
      </c>
      <c r="C426" s="77"/>
      <c r="D426" s="78">
        <v>1</v>
      </c>
      <c r="E426" s="79"/>
      <c r="F426" s="80"/>
      <c r="G426" s="77"/>
      <c r="H426" s="81"/>
      <c r="I426" s="82"/>
      <c r="J426" s="82"/>
      <c r="K426" s="51"/>
      <c r="L426" s="83">
        <v>426</v>
      </c>
      <c r="M426" s="83"/>
      <c r="N426" s="84">
        <v>1</v>
      </c>
      <c r="O426" s="98" t="str">
        <f>REPLACE(INDEX(GroupVertices[Group], MATCH(Edges[[#This Row],[Vertex 1]],GroupVertices[Vertex],0)),1,1,"")</f>
        <v>1</v>
      </c>
      <c r="P426" s="98" t="str">
        <f>REPLACE(INDEX(GroupVertices[Group], MATCH(Edges[[#This Row],[Vertex 2]],GroupVertices[Vertex],0)),1,1,"")</f>
        <v>1</v>
      </c>
    </row>
    <row r="427" spans="1:16" ht="13.5" customHeight="1" thickTop="1" thickBot="1" x14ac:dyDescent="0.3">
      <c r="A427" s="76" t="s">
        <v>621</v>
      </c>
      <c r="B427" s="76" t="s">
        <v>625</v>
      </c>
      <c r="C427" s="77"/>
      <c r="D427" s="78">
        <v>1</v>
      </c>
      <c r="E427" s="79"/>
      <c r="F427" s="80"/>
      <c r="G427" s="77"/>
      <c r="H427" s="81"/>
      <c r="I427" s="82"/>
      <c r="J427" s="82"/>
      <c r="K427" s="51"/>
      <c r="L427" s="83">
        <v>427</v>
      </c>
      <c r="M427" s="83"/>
      <c r="N427" s="84">
        <v>1</v>
      </c>
      <c r="O427" s="98" t="str">
        <f>REPLACE(INDEX(GroupVertices[Group], MATCH(Edges[[#This Row],[Vertex 1]],GroupVertices[Vertex],0)),1,1,"")</f>
        <v>1</v>
      </c>
      <c r="P427" s="98" t="str">
        <f>REPLACE(INDEX(GroupVertices[Group], MATCH(Edges[[#This Row],[Vertex 2]],GroupVertices[Vertex],0)),1,1,"")</f>
        <v>1</v>
      </c>
    </row>
    <row r="428" spans="1:16" ht="13.5" customHeight="1" thickTop="1" thickBot="1" x14ac:dyDescent="0.3">
      <c r="A428" s="76" t="s">
        <v>626</v>
      </c>
      <c r="B428" s="76" t="s">
        <v>627</v>
      </c>
      <c r="C428" s="77"/>
      <c r="D428" s="78">
        <v>1</v>
      </c>
      <c r="E428" s="79"/>
      <c r="F428" s="80"/>
      <c r="G428" s="77"/>
      <c r="H428" s="81"/>
      <c r="I428" s="82"/>
      <c r="J428" s="82"/>
      <c r="K428" s="51"/>
      <c r="L428" s="83">
        <v>428</v>
      </c>
      <c r="M428" s="83"/>
      <c r="N428" s="84">
        <v>1</v>
      </c>
      <c r="O428" s="98" t="str">
        <f>REPLACE(INDEX(GroupVertices[Group], MATCH(Edges[[#This Row],[Vertex 1]],GroupVertices[Vertex],0)),1,1,"")</f>
        <v>89</v>
      </c>
      <c r="P428" s="98" t="str">
        <f>REPLACE(INDEX(GroupVertices[Group], MATCH(Edges[[#This Row],[Vertex 2]],GroupVertices[Vertex],0)),1,1,"")</f>
        <v>89</v>
      </c>
    </row>
    <row r="429" spans="1:16" ht="13.5" customHeight="1" thickTop="1" thickBot="1" x14ac:dyDescent="0.3">
      <c r="A429" s="76" t="s">
        <v>626</v>
      </c>
      <c r="B429" s="76" t="s">
        <v>628</v>
      </c>
      <c r="C429" s="77"/>
      <c r="D429" s="78">
        <v>1</v>
      </c>
      <c r="E429" s="79"/>
      <c r="F429" s="80"/>
      <c r="G429" s="77"/>
      <c r="H429" s="81"/>
      <c r="I429" s="82"/>
      <c r="J429" s="82"/>
      <c r="K429" s="51"/>
      <c r="L429" s="83">
        <v>429</v>
      </c>
      <c r="M429" s="83"/>
      <c r="N429" s="84">
        <v>1</v>
      </c>
      <c r="O429" s="98" t="str">
        <f>REPLACE(INDEX(GroupVertices[Group], MATCH(Edges[[#This Row],[Vertex 1]],GroupVertices[Vertex],0)),1,1,"")</f>
        <v>89</v>
      </c>
      <c r="P429" s="98" t="str">
        <f>REPLACE(INDEX(GroupVertices[Group], MATCH(Edges[[#This Row],[Vertex 2]],GroupVertices[Vertex],0)),1,1,"")</f>
        <v>89</v>
      </c>
    </row>
    <row r="430" spans="1:16" ht="13.5" customHeight="1" thickTop="1" thickBot="1" x14ac:dyDescent="0.3">
      <c r="A430" s="76" t="s">
        <v>372</v>
      </c>
      <c r="B430" s="76" t="s">
        <v>373</v>
      </c>
      <c r="C430" s="77"/>
      <c r="D430" s="78">
        <v>1</v>
      </c>
      <c r="E430" s="79"/>
      <c r="F430" s="80"/>
      <c r="G430" s="77"/>
      <c r="H430" s="81"/>
      <c r="I430" s="82"/>
      <c r="J430" s="82"/>
      <c r="K430" s="51"/>
      <c r="L430" s="83">
        <v>430</v>
      </c>
      <c r="M430" s="83"/>
      <c r="N430" s="84">
        <v>1</v>
      </c>
      <c r="O430" s="98" t="str">
        <f>REPLACE(INDEX(GroupVertices[Group], MATCH(Edges[[#This Row],[Vertex 1]],GroupVertices[Vertex],0)),1,1,"")</f>
        <v>10</v>
      </c>
      <c r="P430" s="98" t="str">
        <f>REPLACE(INDEX(GroupVertices[Group], MATCH(Edges[[#This Row],[Vertex 2]],GroupVertices[Vertex],0)),1,1,"")</f>
        <v>10</v>
      </c>
    </row>
    <row r="431" spans="1:16" ht="13.5" customHeight="1" thickTop="1" thickBot="1" x14ac:dyDescent="0.3">
      <c r="A431" s="76" t="s">
        <v>372</v>
      </c>
      <c r="B431" s="76" t="s">
        <v>374</v>
      </c>
      <c r="C431" s="77"/>
      <c r="D431" s="78">
        <v>1</v>
      </c>
      <c r="E431" s="79"/>
      <c r="F431" s="80"/>
      <c r="G431" s="77"/>
      <c r="H431" s="81"/>
      <c r="I431" s="82"/>
      <c r="J431" s="82"/>
      <c r="K431" s="51"/>
      <c r="L431" s="83">
        <v>431</v>
      </c>
      <c r="M431" s="83"/>
      <c r="N431" s="84">
        <v>1</v>
      </c>
      <c r="O431" s="98" t="str">
        <f>REPLACE(INDEX(GroupVertices[Group], MATCH(Edges[[#This Row],[Vertex 1]],GroupVertices[Vertex],0)),1,1,"")</f>
        <v>10</v>
      </c>
      <c r="P431" s="98" t="str">
        <f>REPLACE(INDEX(GroupVertices[Group], MATCH(Edges[[#This Row],[Vertex 2]],GroupVertices[Vertex],0)),1,1,"")</f>
        <v>10</v>
      </c>
    </row>
    <row r="432" spans="1:16" ht="13.5" customHeight="1" thickTop="1" thickBot="1" x14ac:dyDescent="0.3">
      <c r="A432" s="76" t="s">
        <v>372</v>
      </c>
      <c r="B432" s="76" t="s">
        <v>375</v>
      </c>
      <c r="C432" s="77"/>
      <c r="D432" s="78">
        <v>1</v>
      </c>
      <c r="E432" s="79"/>
      <c r="F432" s="80"/>
      <c r="G432" s="77"/>
      <c r="H432" s="81"/>
      <c r="I432" s="82"/>
      <c r="J432" s="82"/>
      <c r="K432" s="51"/>
      <c r="L432" s="83">
        <v>432</v>
      </c>
      <c r="M432" s="83"/>
      <c r="N432" s="84">
        <v>1</v>
      </c>
      <c r="O432" s="98" t="str">
        <f>REPLACE(INDEX(GroupVertices[Group], MATCH(Edges[[#This Row],[Vertex 1]],GroupVertices[Vertex],0)),1,1,"")</f>
        <v>10</v>
      </c>
      <c r="P432" s="98" t="str">
        <f>REPLACE(INDEX(GroupVertices[Group], MATCH(Edges[[#This Row],[Vertex 2]],GroupVertices[Vertex],0)),1,1,"")</f>
        <v>10</v>
      </c>
    </row>
    <row r="433" spans="1:16" ht="13.5" customHeight="1" thickTop="1" thickBot="1" x14ac:dyDescent="0.3">
      <c r="A433" s="76" t="s">
        <v>372</v>
      </c>
      <c r="B433" s="76" t="s">
        <v>376</v>
      </c>
      <c r="C433" s="77"/>
      <c r="D433" s="78">
        <v>1</v>
      </c>
      <c r="E433" s="79"/>
      <c r="F433" s="80"/>
      <c r="G433" s="77"/>
      <c r="H433" s="81"/>
      <c r="I433" s="82"/>
      <c r="J433" s="82"/>
      <c r="K433" s="51"/>
      <c r="L433" s="83">
        <v>433</v>
      </c>
      <c r="M433" s="83"/>
      <c r="N433" s="84">
        <v>1</v>
      </c>
      <c r="O433" s="98" t="str">
        <f>REPLACE(INDEX(GroupVertices[Group], MATCH(Edges[[#This Row],[Vertex 1]],GroupVertices[Vertex],0)),1,1,"")</f>
        <v>10</v>
      </c>
      <c r="P433" s="98" t="str">
        <f>REPLACE(INDEX(GroupVertices[Group], MATCH(Edges[[#This Row],[Vertex 2]],GroupVertices[Vertex],0)),1,1,"")</f>
        <v>10</v>
      </c>
    </row>
    <row r="434" spans="1:16" ht="13.5" customHeight="1" thickTop="1" thickBot="1" x14ac:dyDescent="0.3">
      <c r="A434" s="76" t="s">
        <v>372</v>
      </c>
      <c r="B434" s="76" t="s">
        <v>377</v>
      </c>
      <c r="C434" s="77"/>
      <c r="D434" s="78">
        <v>1</v>
      </c>
      <c r="E434" s="79"/>
      <c r="F434" s="80"/>
      <c r="G434" s="77"/>
      <c r="H434" s="81"/>
      <c r="I434" s="82"/>
      <c r="J434" s="82"/>
      <c r="K434" s="51"/>
      <c r="L434" s="83">
        <v>434</v>
      </c>
      <c r="M434" s="83"/>
      <c r="N434" s="84">
        <v>1</v>
      </c>
      <c r="O434" s="98" t="str">
        <f>REPLACE(INDEX(GroupVertices[Group], MATCH(Edges[[#This Row],[Vertex 1]],GroupVertices[Vertex],0)),1,1,"")</f>
        <v>10</v>
      </c>
      <c r="P434" s="98" t="str">
        <f>REPLACE(INDEX(GroupVertices[Group], MATCH(Edges[[#This Row],[Vertex 2]],GroupVertices[Vertex],0)),1,1,"")</f>
        <v>10</v>
      </c>
    </row>
    <row r="435" spans="1:16" ht="13.5" customHeight="1" thickTop="1" thickBot="1" x14ac:dyDescent="0.3">
      <c r="A435" s="76" t="s">
        <v>629</v>
      </c>
      <c r="B435" s="76" t="s">
        <v>630</v>
      </c>
      <c r="C435" s="77"/>
      <c r="D435" s="78">
        <v>1</v>
      </c>
      <c r="E435" s="79"/>
      <c r="F435" s="80"/>
      <c r="G435" s="77"/>
      <c r="H435" s="81"/>
      <c r="I435" s="82"/>
      <c r="J435" s="82"/>
      <c r="K435" s="51"/>
      <c r="L435" s="83">
        <v>435</v>
      </c>
      <c r="M435" s="83"/>
      <c r="N435" s="84">
        <v>1</v>
      </c>
      <c r="O435" s="98" t="str">
        <f>REPLACE(INDEX(GroupVertices[Group], MATCH(Edges[[#This Row],[Vertex 1]],GroupVertices[Vertex],0)),1,1,"")</f>
        <v>198</v>
      </c>
      <c r="P435" s="98" t="str">
        <f>REPLACE(INDEX(GroupVertices[Group], MATCH(Edges[[#This Row],[Vertex 2]],GroupVertices[Vertex],0)),1,1,"")</f>
        <v>198</v>
      </c>
    </row>
    <row r="436" spans="1:16" ht="13.5" customHeight="1" thickTop="1" thickBot="1" x14ac:dyDescent="0.3">
      <c r="A436" s="76" t="s">
        <v>519</v>
      </c>
      <c r="B436" s="76" t="s">
        <v>520</v>
      </c>
      <c r="C436" s="77"/>
      <c r="D436" s="78">
        <v>1</v>
      </c>
      <c r="E436" s="79"/>
      <c r="F436" s="80"/>
      <c r="G436" s="77"/>
      <c r="H436" s="81"/>
      <c r="I436" s="82"/>
      <c r="J436" s="82"/>
      <c r="K436" s="51"/>
      <c r="L436" s="83">
        <v>436</v>
      </c>
      <c r="M436" s="83"/>
      <c r="N436" s="84">
        <v>1</v>
      </c>
      <c r="O436" s="98" t="str">
        <f>REPLACE(INDEX(GroupVertices[Group], MATCH(Edges[[#This Row],[Vertex 1]],GroupVertices[Vertex],0)),1,1,"")</f>
        <v>24</v>
      </c>
      <c r="P436" s="98" t="str">
        <f>REPLACE(INDEX(GroupVertices[Group], MATCH(Edges[[#This Row],[Vertex 2]],GroupVertices[Vertex],0)),1,1,"")</f>
        <v>24</v>
      </c>
    </row>
    <row r="437" spans="1:16" ht="13.5" customHeight="1" thickTop="1" thickBot="1" x14ac:dyDescent="0.3">
      <c r="A437" s="76" t="s">
        <v>519</v>
      </c>
      <c r="B437" s="76" t="s">
        <v>521</v>
      </c>
      <c r="C437" s="77"/>
      <c r="D437" s="78">
        <v>1</v>
      </c>
      <c r="E437" s="79"/>
      <c r="F437" s="80"/>
      <c r="G437" s="77"/>
      <c r="H437" s="81"/>
      <c r="I437" s="82"/>
      <c r="J437" s="82"/>
      <c r="K437" s="51"/>
      <c r="L437" s="83">
        <v>437</v>
      </c>
      <c r="M437" s="83"/>
      <c r="N437" s="84">
        <v>1</v>
      </c>
      <c r="O437" s="98" t="str">
        <f>REPLACE(INDEX(GroupVertices[Group], MATCH(Edges[[#This Row],[Vertex 1]],GroupVertices[Vertex],0)),1,1,"")</f>
        <v>24</v>
      </c>
      <c r="P437" s="98" t="str">
        <f>REPLACE(INDEX(GroupVertices[Group], MATCH(Edges[[#This Row],[Vertex 2]],GroupVertices[Vertex],0)),1,1,"")</f>
        <v>24</v>
      </c>
    </row>
    <row r="438" spans="1:16" ht="13.5" customHeight="1" thickTop="1" thickBot="1" x14ac:dyDescent="0.3">
      <c r="A438" s="76" t="s">
        <v>519</v>
      </c>
      <c r="B438" s="76" t="s">
        <v>522</v>
      </c>
      <c r="C438" s="77"/>
      <c r="D438" s="78">
        <v>1</v>
      </c>
      <c r="E438" s="79"/>
      <c r="F438" s="80"/>
      <c r="G438" s="77"/>
      <c r="H438" s="81"/>
      <c r="I438" s="82"/>
      <c r="J438" s="82"/>
      <c r="K438" s="51"/>
      <c r="L438" s="83">
        <v>438</v>
      </c>
      <c r="M438" s="83"/>
      <c r="N438" s="84">
        <v>1</v>
      </c>
      <c r="O438" s="98" t="str">
        <f>REPLACE(INDEX(GroupVertices[Group], MATCH(Edges[[#This Row],[Vertex 1]],GroupVertices[Vertex],0)),1,1,"")</f>
        <v>24</v>
      </c>
      <c r="P438" s="98" t="str">
        <f>REPLACE(INDEX(GroupVertices[Group], MATCH(Edges[[#This Row],[Vertex 2]],GroupVertices[Vertex],0)),1,1,"")</f>
        <v>24</v>
      </c>
    </row>
    <row r="439" spans="1:16" ht="13.5" customHeight="1" thickTop="1" thickBot="1" x14ac:dyDescent="0.3">
      <c r="A439" s="76" t="s">
        <v>631</v>
      </c>
      <c r="B439" s="76" t="s">
        <v>483</v>
      </c>
      <c r="C439" s="77"/>
      <c r="D439" s="78">
        <v>1</v>
      </c>
      <c r="E439" s="79"/>
      <c r="F439" s="80"/>
      <c r="G439" s="77"/>
      <c r="H439" s="81"/>
      <c r="I439" s="82"/>
      <c r="J439" s="82"/>
      <c r="K439" s="51"/>
      <c r="L439" s="83">
        <v>439</v>
      </c>
      <c r="M439" s="83"/>
      <c r="N439" s="84">
        <v>1</v>
      </c>
      <c r="O439" s="98" t="str">
        <f>REPLACE(INDEX(GroupVertices[Group], MATCH(Edges[[#This Row],[Vertex 1]],GroupVertices[Vertex],0)),1,1,"")</f>
        <v>1</v>
      </c>
      <c r="P439" s="98" t="str">
        <f>REPLACE(INDEX(GroupVertices[Group], MATCH(Edges[[#This Row],[Vertex 2]],GroupVertices[Vertex],0)),1,1,"")</f>
        <v>1</v>
      </c>
    </row>
    <row r="440" spans="1:16" ht="13.5" customHeight="1" thickTop="1" thickBot="1" x14ac:dyDescent="0.3">
      <c r="A440" s="76" t="s">
        <v>631</v>
      </c>
      <c r="B440" s="76" t="s">
        <v>632</v>
      </c>
      <c r="C440" s="77"/>
      <c r="D440" s="78">
        <v>1</v>
      </c>
      <c r="E440" s="79"/>
      <c r="F440" s="80"/>
      <c r="G440" s="77"/>
      <c r="H440" s="81"/>
      <c r="I440" s="82"/>
      <c r="J440" s="82"/>
      <c r="K440" s="51"/>
      <c r="L440" s="83">
        <v>440</v>
      </c>
      <c r="M440" s="83"/>
      <c r="N440" s="84">
        <v>1</v>
      </c>
      <c r="O440" s="98" t="str">
        <f>REPLACE(INDEX(GroupVertices[Group], MATCH(Edges[[#This Row],[Vertex 1]],GroupVertices[Vertex],0)),1,1,"")</f>
        <v>1</v>
      </c>
      <c r="P440" s="98" t="str">
        <f>REPLACE(INDEX(GroupVertices[Group], MATCH(Edges[[#This Row],[Vertex 2]],GroupVertices[Vertex],0)),1,1,"")</f>
        <v>1</v>
      </c>
    </row>
    <row r="441" spans="1:16" ht="13.5" customHeight="1" thickTop="1" thickBot="1" x14ac:dyDescent="0.3">
      <c r="A441" s="76" t="s">
        <v>238</v>
      </c>
      <c r="B441" s="76" t="s">
        <v>239</v>
      </c>
      <c r="C441" s="77"/>
      <c r="D441" s="78">
        <v>1</v>
      </c>
      <c r="E441" s="79"/>
      <c r="F441" s="80"/>
      <c r="G441" s="77"/>
      <c r="H441" s="81"/>
      <c r="I441" s="82"/>
      <c r="J441" s="82"/>
      <c r="K441" s="51"/>
      <c r="L441" s="83">
        <v>441</v>
      </c>
      <c r="M441" s="83"/>
      <c r="N441" s="84">
        <v>1</v>
      </c>
      <c r="O441" s="98" t="str">
        <f>REPLACE(INDEX(GroupVertices[Group], MATCH(Edges[[#This Row],[Vertex 1]],GroupVertices[Vertex],0)),1,1,"")</f>
        <v>40</v>
      </c>
      <c r="P441" s="98" t="str">
        <f>REPLACE(INDEX(GroupVertices[Group], MATCH(Edges[[#This Row],[Vertex 2]],GroupVertices[Vertex],0)),1,1,"")</f>
        <v>40</v>
      </c>
    </row>
    <row r="442" spans="1:16" ht="13.5" customHeight="1" thickTop="1" thickBot="1" x14ac:dyDescent="0.3">
      <c r="A442" s="76" t="s">
        <v>238</v>
      </c>
      <c r="B442" s="76" t="s">
        <v>240</v>
      </c>
      <c r="C442" s="77"/>
      <c r="D442" s="78">
        <v>1</v>
      </c>
      <c r="E442" s="79"/>
      <c r="F442" s="80"/>
      <c r="G442" s="77"/>
      <c r="H442" s="81"/>
      <c r="I442" s="82"/>
      <c r="J442" s="82"/>
      <c r="K442" s="51"/>
      <c r="L442" s="83">
        <v>442</v>
      </c>
      <c r="M442" s="83"/>
      <c r="N442" s="84">
        <v>1</v>
      </c>
      <c r="O442" s="98" t="str">
        <f>REPLACE(INDEX(GroupVertices[Group], MATCH(Edges[[#This Row],[Vertex 1]],GroupVertices[Vertex],0)),1,1,"")</f>
        <v>40</v>
      </c>
      <c r="P442" s="98" t="str">
        <f>REPLACE(INDEX(GroupVertices[Group], MATCH(Edges[[#This Row],[Vertex 2]],GroupVertices[Vertex],0)),1,1,"")</f>
        <v>40</v>
      </c>
    </row>
    <row r="443" spans="1:16" ht="13.5" customHeight="1" thickTop="1" thickBot="1" x14ac:dyDescent="0.3">
      <c r="A443" s="76" t="s">
        <v>238</v>
      </c>
      <c r="B443" s="76" t="s">
        <v>241</v>
      </c>
      <c r="C443" s="77"/>
      <c r="D443" s="78">
        <v>1</v>
      </c>
      <c r="E443" s="79"/>
      <c r="F443" s="80"/>
      <c r="G443" s="77"/>
      <c r="H443" s="81"/>
      <c r="I443" s="82"/>
      <c r="J443" s="82"/>
      <c r="K443" s="51"/>
      <c r="L443" s="83">
        <v>443</v>
      </c>
      <c r="M443" s="83"/>
      <c r="N443" s="84">
        <v>1</v>
      </c>
      <c r="O443" s="98" t="str">
        <f>REPLACE(INDEX(GroupVertices[Group], MATCH(Edges[[#This Row],[Vertex 1]],GroupVertices[Vertex],0)),1,1,"")</f>
        <v>40</v>
      </c>
      <c r="P443" s="98" t="str">
        <f>REPLACE(INDEX(GroupVertices[Group], MATCH(Edges[[#This Row],[Vertex 2]],GroupVertices[Vertex],0)),1,1,"")</f>
        <v>40</v>
      </c>
    </row>
    <row r="444" spans="1:16" ht="13.5" customHeight="1" thickTop="1" thickBot="1" x14ac:dyDescent="0.3">
      <c r="A444" s="76" t="s">
        <v>197</v>
      </c>
      <c r="B444" s="76" t="s">
        <v>198</v>
      </c>
      <c r="C444" s="77"/>
      <c r="D444" s="78">
        <v>5.5</v>
      </c>
      <c r="E444" s="79"/>
      <c r="F444" s="80"/>
      <c r="G444" s="77"/>
      <c r="H444" s="81"/>
      <c r="I444" s="82"/>
      <c r="J444" s="82"/>
      <c r="K444" s="51"/>
      <c r="L444" s="83">
        <v>444</v>
      </c>
      <c r="M444" s="83"/>
      <c r="N444" s="84">
        <v>3</v>
      </c>
      <c r="O444" s="98" t="str">
        <f>REPLACE(INDEX(GroupVertices[Group], MATCH(Edges[[#This Row],[Vertex 1]],GroupVertices[Vertex],0)),1,1,"")</f>
        <v>15</v>
      </c>
      <c r="P444" s="98" t="str">
        <f>REPLACE(INDEX(GroupVertices[Group], MATCH(Edges[[#This Row],[Vertex 2]],GroupVertices[Vertex],0)),1,1,"")</f>
        <v>15</v>
      </c>
    </row>
    <row r="445" spans="1:16" ht="13.5" customHeight="1" thickTop="1" thickBot="1" x14ac:dyDescent="0.3">
      <c r="A445" s="76" t="s">
        <v>197</v>
      </c>
      <c r="B445" s="76" t="s">
        <v>551</v>
      </c>
      <c r="C445" s="77"/>
      <c r="D445" s="78">
        <v>3.25</v>
      </c>
      <c r="E445" s="79"/>
      <c r="F445" s="80"/>
      <c r="G445" s="77"/>
      <c r="H445" s="81"/>
      <c r="I445" s="82"/>
      <c r="J445" s="82"/>
      <c r="K445" s="51"/>
      <c r="L445" s="83">
        <v>445</v>
      </c>
      <c r="M445" s="83"/>
      <c r="N445" s="84">
        <v>2</v>
      </c>
      <c r="O445" s="98" t="str">
        <f>REPLACE(INDEX(GroupVertices[Group], MATCH(Edges[[#This Row],[Vertex 1]],GroupVertices[Vertex],0)),1,1,"")</f>
        <v>15</v>
      </c>
      <c r="P445" s="98" t="str">
        <f>REPLACE(INDEX(GroupVertices[Group], MATCH(Edges[[#This Row],[Vertex 2]],GroupVertices[Vertex],0)),1,1,"")</f>
        <v>15</v>
      </c>
    </row>
    <row r="446" spans="1:16" ht="13.5" customHeight="1" thickTop="1" thickBot="1" x14ac:dyDescent="0.3">
      <c r="A446" s="76" t="s">
        <v>197</v>
      </c>
      <c r="B446" s="76" t="s">
        <v>199</v>
      </c>
      <c r="C446" s="77"/>
      <c r="D446" s="78">
        <v>5.5</v>
      </c>
      <c r="E446" s="79"/>
      <c r="F446" s="80"/>
      <c r="G446" s="77"/>
      <c r="H446" s="81"/>
      <c r="I446" s="82"/>
      <c r="J446" s="82"/>
      <c r="K446" s="51"/>
      <c r="L446" s="83">
        <v>446</v>
      </c>
      <c r="M446" s="83"/>
      <c r="N446" s="84">
        <v>3</v>
      </c>
      <c r="O446" s="98" t="str">
        <f>REPLACE(INDEX(GroupVertices[Group], MATCH(Edges[[#This Row],[Vertex 1]],GroupVertices[Vertex],0)),1,1,"")</f>
        <v>15</v>
      </c>
      <c r="P446" s="98" t="str">
        <f>REPLACE(INDEX(GroupVertices[Group], MATCH(Edges[[#This Row],[Vertex 2]],GroupVertices[Vertex],0)),1,1,"")</f>
        <v>15</v>
      </c>
    </row>
    <row r="447" spans="1:16" ht="13.5" customHeight="1" thickTop="1" thickBot="1" x14ac:dyDescent="0.3">
      <c r="A447" s="76" t="s">
        <v>197</v>
      </c>
      <c r="B447" s="76" t="s">
        <v>200</v>
      </c>
      <c r="C447" s="77"/>
      <c r="D447" s="78">
        <v>3.25</v>
      </c>
      <c r="E447" s="79"/>
      <c r="F447" s="80"/>
      <c r="G447" s="77"/>
      <c r="H447" s="81"/>
      <c r="I447" s="82"/>
      <c r="J447" s="82"/>
      <c r="K447" s="51"/>
      <c r="L447" s="83">
        <v>447</v>
      </c>
      <c r="M447" s="83"/>
      <c r="N447" s="84">
        <v>2</v>
      </c>
      <c r="O447" s="98" t="str">
        <f>REPLACE(INDEX(GroupVertices[Group], MATCH(Edges[[#This Row],[Vertex 1]],GroupVertices[Vertex],0)),1,1,"")</f>
        <v>15</v>
      </c>
      <c r="P447" s="98" t="str">
        <f>REPLACE(INDEX(GroupVertices[Group], MATCH(Edges[[#This Row],[Vertex 2]],GroupVertices[Vertex],0)),1,1,"")</f>
        <v>15</v>
      </c>
    </row>
    <row r="448" spans="1:16" ht="13.5" customHeight="1" thickTop="1" thickBot="1" x14ac:dyDescent="0.3">
      <c r="A448" s="76" t="s">
        <v>369</v>
      </c>
      <c r="B448" s="76" t="s">
        <v>370</v>
      </c>
      <c r="C448" s="77"/>
      <c r="D448" s="78">
        <v>1</v>
      </c>
      <c r="E448" s="79"/>
      <c r="F448" s="80"/>
      <c r="G448" s="77"/>
      <c r="H448" s="81"/>
      <c r="I448" s="82"/>
      <c r="J448" s="82"/>
      <c r="K448" s="51"/>
      <c r="L448" s="83">
        <v>448</v>
      </c>
      <c r="M448" s="83"/>
      <c r="N448" s="84">
        <v>1</v>
      </c>
      <c r="O448" s="98" t="str">
        <f>REPLACE(INDEX(GroupVertices[Group], MATCH(Edges[[#This Row],[Vertex 1]],GroupVertices[Vertex],0)),1,1,"")</f>
        <v>112</v>
      </c>
      <c r="P448" s="98" t="str">
        <f>REPLACE(INDEX(GroupVertices[Group], MATCH(Edges[[#This Row],[Vertex 2]],GroupVertices[Vertex],0)),1,1,"")</f>
        <v>112</v>
      </c>
    </row>
    <row r="449" spans="1:16" ht="13.5" customHeight="1" thickTop="1" thickBot="1" x14ac:dyDescent="0.3">
      <c r="A449" s="76" t="s">
        <v>350</v>
      </c>
      <c r="B449" s="76" t="s">
        <v>352</v>
      </c>
      <c r="C449" s="77"/>
      <c r="D449" s="78">
        <v>1</v>
      </c>
      <c r="E449" s="79"/>
      <c r="F449" s="80"/>
      <c r="G449" s="77"/>
      <c r="H449" s="81"/>
      <c r="I449" s="82"/>
      <c r="J449" s="82"/>
      <c r="K449" s="51"/>
      <c r="L449" s="83">
        <v>449</v>
      </c>
      <c r="M449" s="83"/>
      <c r="N449" s="84">
        <v>1</v>
      </c>
      <c r="O449" s="98" t="str">
        <f>REPLACE(INDEX(GroupVertices[Group], MATCH(Edges[[#This Row],[Vertex 1]],GroupVertices[Vertex],0)),1,1,"")</f>
        <v>58</v>
      </c>
      <c r="P449" s="98" t="str">
        <f>REPLACE(INDEX(GroupVertices[Group], MATCH(Edges[[#This Row],[Vertex 2]],GroupVertices[Vertex],0)),1,1,"")</f>
        <v>58</v>
      </c>
    </row>
    <row r="450" spans="1:16" ht="13.5" customHeight="1" thickTop="1" thickBot="1" x14ac:dyDescent="0.3">
      <c r="A450" s="76" t="s">
        <v>633</v>
      </c>
      <c r="B450" s="76" t="s">
        <v>634</v>
      </c>
      <c r="C450" s="77"/>
      <c r="D450" s="78">
        <v>1</v>
      </c>
      <c r="E450" s="79"/>
      <c r="F450" s="80"/>
      <c r="G450" s="77"/>
      <c r="H450" s="81"/>
      <c r="I450" s="82"/>
      <c r="J450" s="82"/>
      <c r="K450" s="51"/>
      <c r="L450" s="83">
        <v>450</v>
      </c>
      <c r="M450" s="83"/>
      <c r="N450" s="84">
        <v>1</v>
      </c>
      <c r="O450" s="98" t="str">
        <f>REPLACE(INDEX(GroupVertices[Group], MATCH(Edges[[#This Row],[Vertex 1]],GroupVertices[Vertex],0)),1,1,"")</f>
        <v>88</v>
      </c>
      <c r="P450" s="98" t="str">
        <f>REPLACE(INDEX(GroupVertices[Group], MATCH(Edges[[#This Row],[Vertex 2]],GroupVertices[Vertex],0)),1,1,"")</f>
        <v>88</v>
      </c>
    </row>
    <row r="451" spans="1:16" ht="13.5" customHeight="1" thickTop="1" thickBot="1" x14ac:dyDescent="0.3">
      <c r="A451" s="76" t="s">
        <v>633</v>
      </c>
      <c r="B451" s="76" t="s">
        <v>635</v>
      </c>
      <c r="C451" s="77"/>
      <c r="D451" s="78">
        <v>1</v>
      </c>
      <c r="E451" s="79"/>
      <c r="F451" s="80"/>
      <c r="G451" s="77"/>
      <c r="H451" s="81"/>
      <c r="I451" s="82"/>
      <c r="J451" s="82"/>
      <c r="K451" s="51"/>
      <c r="L451" s="83">
        <v>451</v>
      </c>
      <c r="M451" s="83"/>
      <c r="N451" s="84">
        <v>1</v>
      </c>
      <c r="O451" s="98" t="str">
        <f>REPLACE(INDEX(GroupVertices[Group], MATCH(Edges[[#This Row],[Vertex 1]],GroupVertices[Vertex],0)),1,1,"")</f>
        <v>88</v>
      </c>
      <c r="P451" s="98" t="str">
        <f>REPLACE(INDEX(GroupVertices[Group], MATCH(Edges[[#This Row],[Vertex 2]],GroupVertices[Vertex],0)),1,1,"")</f>
        <v>88</v>
      </c>
    </row>
    <row r="452" spans="1:16" ht="13.5" customHeight="1" thickTop="1" thickBot="1" x14ac:dyDescent="0.3">
      <c r="A452" s="76" t="s">
        <v>636</v>
      </c>
      <c r="B452" s="76" t="s">
        <v>326</v>
      </c>
      <c r="C452" s="77"/>
      <c r="D452" s="78">
        <v>1</v>
      </c>
      <c r="E452" s="79"/>
      <c r="F452" s="80"/>
      <c r="G452" s="77"/>
      <c r="H452" s="81"/>
      <c r="I452" s="82"/>
      <c r="J452" s="82"/>
      <c r="K452" s="51"/>
      <c r="L452" s="83">
        <v>452</v>
      </c>
      <c r="M452" s="83"/>
      <c r="N452" s="84">
        <v>1</v>
      </c>
      <c r="O452" s="98" t="str">
        <f>REPLACE(INDEX(GroupVertices[Group], MATCH(Edges[[#This Row],[Vertex 1]],GroupVertices[Vertex],0)),1,1,"")</f>
        <v>6</v>
      </c>
      <c r="P452" s="98" t="str">
        <f>REPLACE(INDEX(GroupVertices[Group], MATCH(Edges[[#This Row],[Vertex 2]],GroupVertices[Vertex],0)),1,1,"")</f>
        <v>6</v>
      </c>
    </row>
    <row r="453" spans="1:16" ht="13.5" customHeight="1" thickTop="1" thickBot="1" x14ac:dyDescent="0.3">
      <c r="A453" s="76" t="s">
        <v>194</v>
      </c>
      <c r="B453" s="76" t="s">
        <v>195</v>
      </c>
      <c r="C453" s="77"/>
      <c r="D453" s="78">
        <v>1</v>
      </c>
      <c r="E453" s="79"/>
      <c r="F453" s="80"/>
      <c r="G453" s="77"/>
      <c r="H453" s="81"/>
      <c r="I453" s="82"/>
      <c r="J453" s="82"/>
      <c r="K453" s="51"/>
      <c r="L453" s="83">
        <v>453</v>
      </c>
      <c r="M453" s="83"/>
      <c r="N453" s="84">
        <v>1</v>
      </c>
      <c r="O453" s="98" t="str">
        <f>REPLACE(INDEX(GroupVertices[Group], MATCH(Edges[[#This Row],[Vertex 1]],GroupVertices[Vertex],0)),1,1,"")</f>
        <v>114</v>
      </c>
      <c r="P453" s="98" t="str">
        <f>REPLACE(INDEX(GroupVertices[Group], MATCH(Edges[[#This Row],[Vertex 2]],GroupVertices[Vertex],0)),1,1,"")</f>
        <v>114</v>
      </c>
    </row>
    <row r="454" spans="1:16" ht="13.5" customHeight="1" thickTop="1" thickBot="1" x14ac:dyDescent="0.3">
      <c r="A454" s="76" t="s">
        <v>198</v>
      </c>
      <c r="B454" s="76" t="s">
        <v>551</v>
      </c>
      <c r="C454" s="77"/>
      <c r="D454" s="78">
        <v>3.25</v>
      </c>
      <c r="E454" s="79"/>
      <c r="F454" s="80"/>
      <c r="G454" s="77"/>
      <c r="H454" s="81"/>
      <c r="I454" s="82"/>
      <c r="J454" s="82"/>
      <c r="K454" s="51"/>
      <c r="L454" s="83">
        <v>454</v>
      </c>
      <c r="M454" s="83"/>
      <c r="N454" s="84">
        <v>2</v>
      </c>
      <c r="O454" s="98" t="str">
        <f>REPLACE(INDEX(GroupVertices[Group], MATCH(Edges[[#This Row],[Vertex 1]],GroupVertices[Vertex],0)),1,1,"")</f>
        <v>15</v>
      </c>
      <c r="P454" s="98" t="str">
        <f>REPLACE(INDEX(GroupVertices[Group], MATCH(Edges[[#This Row],[Vertex 2]],GroupVertices[Vertex],0)),1,1,"")</f>
        <v>15</v>
      </c>
    </row>
    <row r="455" spans="1:16" ht="13.5" customHeight="1" thickTop="1" thickBot="1" x14ac:dyDescent="0.3">
      <c r="A455" s="76" t="s">
        <v>198</v>
      </c>
      <c r="B455" s="76" t="s">
        <v>199</v>
      </c>
      <c r="C455" s="77"/>
      <c r="D455" s="78">
        <v>3.25</v>
      </c>
      <c r="E455" s="79"/>
      <c r="F455" s="80"/>
      <c r="G455" s="77"/>
      <c r="H455" s="81"/>
      <c r="I455" s="82"/>
      <c r="J455" s="82"/>
      <c r="K455" s="51"/>
      <c r="L455" s="83">
        <v>455</v>
      </c>
      <c r="M455" s="83"/>
      <c r="N455" s="84">
        <v>2</v>
      </c>
      <c r="O455" s="98" t="str">
        <f>REPLACE(INDEX(GroupVertices[Group], MATCH(Edges[[#This Row],[Vertex 1]],GroupVertices[Vertex],0)),1,1,"")</f>
        <v>15</v>
      </c>
      <c r="P455" s="98" t="str">
        <f>REPLACE(INDEX(GroupVertices[Group], MATCH(Edges[[#This Row],[Vertex 2]],GroupVertices[Vertex],0)),1,1,"")</f>
        <v>15</v>
      </c>
    </row>
    <row r="456" spans="1:16" ht="13.5" customHeight="1" thickTop="1" thickBot="1" x14ac:dyDescent="0.3">
      <c r="A456" s="76" t="s">
        <v>198</v>
      </c>
      <c r="B456" s="76" t="s">
        <v>200</v>
      </c>
      <c r="C456" s="77"/>
      <c r="D456" s="78">
        <v>1</v>
      </c>
      <c r="E456" s="79"/>
      <c r="F456" s="80"/>
      <c r="G456" s="77"/>
      <c r="H456" s="81"/>
      <c r="I456" s="82"/>
      <c r="J456" s="82"/>
      <c r="K456" s="51"/>
      <c r="L456" s="83">
        <v>456</v>
      </c>
      <c r="M456" s="83"/>
      <c r="N456" s="84">
        <v>1</v>
      </c>
      <c r="O456" s="98" t="str">
        <f>REPLACE(INDEX(GroupVertices[Group], MATCH(Edges[[#This Row],[Vertex 1]],GroupVertices[Vertex],0)),1,1,"")</f>
        <v>15</v>
      </c>
      <c r="P456" s="98" t="str">
        <f>REPLACE(INDEX(GroupVertices[Group], MATCH(Edges[[#This Row],[Vertex 2]],GroupVertices[Vertex],0)),1,1,"")</f>
        <v>15</v>
      </c>
    </row>
    <row r="457" spans="1:16" ht="13.5" customHeight="1" thickTop="1" thickBot="1" x14ac:dyDescent="0.3">
      <c r="A457" s="76" t="s">
        <v>627</v>
      </c>
      <c r="B457" s="76" t="s">
        <v>628</v>
      </c>
      <c r="C457" s="77"/>
      <c r="D457" s="78">
        <v>1</v>
      </c>
      <c r="E457" s="79"/>
      <c r="F457" s="80"/>
      <c r="G457" s="77"/>
      <c r="H457" s="81"/>
      <c r="I457" s="82"/>
      <c r="J457" s="82"/>
      <c r="K457" s="51"/>
      <c r="L457" s="83">
        <v>457</v>
      </c>
      <c r="M457" s="83"/>
      <c r="N457" s="84">
        <v>1</v>
      </c>
      <c r="O457" s="98" t="str">
        <f>REPLACE(INDEX(GroupVertices[Group], MATCH(Edges[[#This Row],[Vertex 1]],GroupVertices[Vertex],0)),1,1,"")</f>
        <v>89</v>
      </c>
      <c r="P457" s="98" t="str">
        <f>REPLACE(INDEX(GroupVertices[Group], MATCH(Edges[[#This Row],[Vertex 2]],GroupVertices[Vertex],0)),1,1,"")</f>
        <v>89</v>
      </c>
    </row>
    <row r="458" spans="1:16" ht="13.5" customHeight="1" thickTop="1" thickBot="1" x14ac:dyDescent="0.3">
      <c r="A458" s="76" t="s">
        <v>637</v>
      </c>
      <c r="B458" s="76" t="s">
        <v>638</v>
      </c>
      <c r="C458" s="77"/>
      <c r="D458" s="78">
        <v>1</v>
      </c>
      <c r="E458" s="79"/>
      <c r="F458" s="80"/>
      <c r="G458" s="77"/>
      <c r="H458" s="81"/>
      <c r="I458" s="82"/>
      <c r="J458" s="82"/>
      <c r="K458" s="51"/>
      <c r="L458" s="83">
        <v>458</v>
      </c>
      <c r="M458" s="83"/>
      <c r="N458" s="84">
        <v>1</v>
      </c>
      <c r="O458" s="98" t="str">
        <f>REPLACE(INDEX(GroupVertices[Group], MATCH(Edges[[#This Row],[Vertex 1]],GroupVertices[Vertex],0)),1,1,"")</f>
        <v>199</v>
      </c>
      <c r="P458" s="98" t="str">
        <f>REPLACE(INDEX(GroupVertices[Group], MATCH(Edges[[#This Row],[Vertex 2]],GroupVertices[Vertex],0)),1,1,"")</f>
        <v>199</v>
      </c>
    </row>
    <row r="459" spans="1:16" ht="13.5" customHeight="1" thickTop="1" thickBot="1" x14ac:dyDescent="0.3">
      <c r="A459" s="76" t="s">
        <v>639</v>
      </c>
      <c r="B459" s="76" t="s">
        <v>640</v>
      </c>
      <c r="C459" s="77"/>
      <c r="D459" s="78">
        <v>1</v>
      </c>
      <c r="E459" s="79"/>
      <c r="F459" s="80"/>
      <c r="G459" s="77"/>
      <c r="H459" s="81"/>
      <c r="I459" s="82"/>
      <c r="J459" s="82"/>
      <c r="K459" s="51"/>
      <c r="L459" s="83">
        <v>459</v>
      </c>
      <c r="M459" s="83"/>
      <c r="N459" s="84">
        <v>1</v>
      </c>
      <c r="O459" s="98" t="str">
        <f>REPLACE(INDEX(GroupVertices[Group], MATCH(Edges[[#This Row],[Vertex 1]],GroupVertices[Vertex],0)),1,1,"")</f>
        <v>56</v>
      </c>
      <c r="P459" s="98" t="str">
        <f>REPLACE(INDEX(GroupVertices[Group], MATCH(Edges[[#This Row],[Vertex 2]],GroupVertices[Vertex],0)),1,1,"")</f>
        <v>56</v>
      </c>
    </row>
    <row r="460" spans="1:16" ht="13.5" customHeight="1" thickTop="1" thickBot="1" x14ac:dyDescent="0.3">
      <c r="A460" s="76" t="s">
        <v>639</v>
      </c>
      <c r="B460" s="76" t="s">
        <v>641</v>
      </c>
      <c r="C460" s="77"/>
      <c r="D460" s="78">
        <v>1</v>
      </c>
      <c r="E460" s="79"/>
      <c r="F460" s="80"/>
      <c r="G460" s="77"/>
      <c r="H460" s="81"/>
      <c r="I460" s="82"/>
      <c r="J460" s="82"/>
      <c r="K460" s="51"/>
      <c r="L460" s="83">
        <v>460</v>
      </c>
      <c r="M460" s="83"/>
      <c r="N460" s="84">
        <v>1</v>
      </c>
      <c r="O460" s="98" t="str">
        <f>REPLACE(INDEX(GroupVertices[Group], MATCH(Edges[[#This Row],[Vertex 1]],GroupVertices[Vertex],0)),1,1,"")</f>
        <v>56</v>
      </c>
      <c r="P460" s="98" t="str">
        <f>REPLACE(INDEX(GroupVertices[Group], MATCH(Edges[[#This Row],[Vertex 2]],GroupVertices[Vertex],0)),1,1,"")</f>
        <v>56</v>
      </c>
    </row>
    <row r="461" spans="1:16" ht="13.5" customHeight="1" thickTop="1" thickBot="1" x14ac:dyDescent="0.3">
      <c r="A461" s="76" t="s">
        <v>639</v>
      </c>
      <c r="B461" s="76" t="s">
        <v>642</v>
      </c>
      <c r="C461" s="77"/>
      <c r="D461" s="78">
        <v>1</v>
      </c>
      <c r="E461" s="79"/>
      <c r="F461" s="80"/>
      <c r="G461" s="77"/>
      <c r="H461" s="81"/>
      <c r="I461" s="82"/>
      <c r="J461" s="82"/>
      <c r="K461" s="51"/>
      <c r="L461" s="83">
        <v>461</v>
      </c>
      <c r="M461" s="83"/>
      <c r="N461" s="84">
        <v>1</v>
      </c>
      <c r="O461" s="98" t="str">
        <f>REPLACE(INDEX(GroupVertices[Group], MATCH(Edges[[#This Row],[Vertex 1]],GroupVertices[Vertex],0)),1,1,"")</f>
        <v>56</v>
      </c>
      <c r="P461" s="98" t="str">
        <f>REPLACE(INDEX(GroupVertices[Group], MATCH(Edges[[#This Row],[Vertex 2]],GroupVertices[Vertex],0)),1,1,"")</f>
        <v>56</v>
      </c>
    </row>
    <row r="462" spans="1:16" ht="13.5" customHeight="1" thickTop="1" thickBot="1" x14ac:dyDescent="0.3">
      <c r="A462" s="76" t="s">
        <v>178</v>
      </c>
      <c r="B462" s="76" t="s">
        <v>643</v>
      </c>
      <c r="C462" s="77"/>
      <c r="D462" s="78">
        <v>3.25</v>
      </c>
      <c r="E462" s="79"/>
      <c r="F462" s="80"/>
      <c r="G462" s="77"/>
      <c r="H462" s="81"/>
      <c r="I462" s="82"/>
      <c r="J462" s="82"/>
      <c r="K462" s="51"/>
      <c r="L462" s="83">
        <v>462</v>
      </c>
      <c r="M462" s="83"/>
      <c r="N462" s="84">
        <v>2</v>
      </c>
      <c r="O462" s="98" t="str">
        <f>REPLACE(INDEX(GroupVertices[Group], MATCH(Edges[[#This Row],[Vertex 1]],GroupVertices[Vertex],0)),1,1,"")</f>
        <v>46</v>
      </c>
      <c r="P462" s="98" t="str">
        <f>REPLACE(INDEX(GroupVertices[Group], MATCH(Edges[[#This Row],[Vertex 2]],GroupVertices[Vertex],0)),1,1,"")</f>
        <v>46</v>
      </c>
    </row>
    <row r="463" spans="1:16" ht="13.5" customHeight="1" thickTop="1" thickBot="1" x14ac:dyDescent="0.3">
      <c r="A463" s="76" t="s">
        <v>178</v>
      </c>
      <c r="B463" s="76" t="s">
        <v>644</v>
      </c>
      <c r="C463" s="77"/>
      <c r="D463" s="78">
        <v>1</v>
      </c>
      <c r="E463" s="79"/>
      <c r="F463" s="80"/>
      <c r="G463" s="77"/>
      <c r="H463" s="81"/>
      <c r="I463" s="82"/>
      <c r="J463" s="82"/>
      <c r="K463" s="51"/>
      <c r="L463" s="83">
        <v>463</v>
      </c>
      <c r="M463" s="83"/>
      <c r="N463" s="84">
        <v>1</v>
      </c>
      <c r="O463" s="98" t="str">
        <f>REPLACE(INDEX(GroupVertices[Group], MATCH(Edges[[#This Row],[Vertex 1]],GroupVertices[Vertex],0)),1,1,"")</f>
        <v>46</v>
      </c>
      <c r="P463" s="98" t="str">
        <f>REPLACE(INDEX(GroupVertices[Group], MATCH(Edges[[#This Row],[Vertex 2]],GroupVertices[Vertex],0)),1,1,"")</f>
        <v>46</v>
      </c>
    </row>
    <row r="464" spans="1:16" ht="13.5" customHeight="1" thickTop="1" thickBot="1" x14ac:dyDescent="0.3">
      <c r="A464" s="76" t="s">
        <v>260</v>
      </c>
      <c r="B464" s="76" t="s">
        <v>211</v>
      </c>
      <c r="C464" s="77"/>
      <c r="D464" s="78">
        <v>1</v>
      </c>
      <c r="E464" s="79"/>
      <c r="F464" s="80"/>
      <c r="G464" s="77"/>
      <c r="H464" s="81"/>
      <c r="I464" s="82"/>
      <c r="J464" s="82"/>
      <c r="K464" s="51"/>
      <c r="L464" s="83">
        <v>464</v>
      </c>
      <c r="M464" s="83"/>
      <c r="N464" s="84">
        <v>1</v>
      </c>
      <c r="O464" s="98" t="str">
        <f>REPLACE(INDEX(GroupVertices[Group], MATCH(Edges[[#This Row],[Vertex 1]],GroupVertices[Vertex],0)),1,1,"")</f>
        <v>3</v>
      </c>
      <c r="P464" s="98" t="str">
        <f>REPLACE(INDEX(GroupVertices[Group], MATCH(Edges[[#This Row],[Vertex 2]],GroupVertices[Vertex],0)),1,1,"")</f>
        <v>3</v>
      </c>
    </row>
    <row r="465" spans="1:16" ht="13.5" customHeight="1" thickTop="1" thickBot="1" x14ac:dyDescent="0.3">
      <c r="A465" s="76" t="s">
        <v>645</v>
      </c>
      <c r="B465" s="76" t="s">
        <v>646</v>
      </c>
      <c r="C465" s="77"/>
      <c r="D465" s="78">
        <v>1</v>
      </c>
      <c r="E465" s="79"/>
      <c r="F465" s="80"/>
      <c r="G465" s="77"/>
      <c r="H465" s="81"/>
      <c r="I465" s="82"/>
      <c r="J465" s="82"/>
      <c r="K465" s="51"/>
      <c r="L465" s="83">
        <v>465</v>
      </c>
      <c r="M465" s="83"/>
      <c r="N465" s="84">
        <v>1</v>
      </c>
      <c r="O465" s="98" t="str">
        <f>REPLACE(INDEX(GroupVertices[Group], MATCH(Edges[[#This Row],[Vertex 1]],GroupVertices[Vertex],0)),1,1,"")</f>
        <v>8</v>
      </c>
      <c r="P465" s="98" t="str">
        <f>REPLACE(INDEX(GroupVertices[Group], MATCH(Edges[[#This Row],[Vertex 2]],GroupVertices[Vertex],0)),1,1,"")</f>
        <v>8</v>
      </c>
    </row>
    <row r="466" spans="1:16" ht="13.5" customHeight="1" thickTop="1" thickBot="1" x14ac:dyDescent="0.3">
      <c r="A466" s="76" t="s">
        <v>645</v>
      </c>
      <c r="B466" s="76" t="s">
        <v>647</v>
      </c>
      <c r="C466" s="77"/>
      <c r="D466" s="78">
        <v>1</v>
      </c>
      <c r="E466" s="79"/>
      <c r="F466" s="80"/>
      <c r="G466" s="77"/>
      <c r="H466" s="81"/>
      <c r="I466" s="82"/>
      <c r="J466" s="82"/>
      <c r="K466" s="51"/>
      <c r="L466" s="83">
        <v>466</v>
      </c>
      <c r="M466" s="83"/>
      <c r="N466" s="84">
        <v>1</v>
      </c>
      <c r="O466" s="98" t="str">
        <f>REPLACE(INDEX(GroupVertices[Group], MATCH(Edges[[#This Row],[Vertex 1]],GroupVertices[Vertex],0)),1,1,"")</f>
        <v>8</v>
      </c>
      <c r="P466" s="98" t="str">
        <f>REPLACE(INDEX(GroupVertices[Group], MATCH(Edges[[#This Row],[Vertex 2]],GroupVertices[Vertex],0)),1,1,"")</f>
        <v>8</v>
      </c>
    </row>
    <row r="467" spans="1:16" ht="13.5" customHeight="1" thickTop="1" thickBot="1" x14ac:dyDescent="0.3">
      <c r="A467" s="76" t="s">
        <v>648</v>
      </c>
      <c r="B467" s="76" t="s">
        <v>649</v>
      </c>
      <c r="C467" s="77"/>
      <c r="D467" s="78">
        <v>1</v>
      </c>
      <c r="E467" s="79"/>
      <c r="F467" s="80"/>
      <c r="G467" s="77"/>
      <c r="H467" s="81"/>
      <c r="I467" s="82"/>
      <c r="J467" s="82"/>
      <c r="K467" s="51"/>
      <c r="L467" s="83">
        <v>467</v>
      </c>
      <c r="M467" s="83"/>
      <c r="N467" s="84">
        <v>1</v>
      </c>
      <c r="O467" s="98" t="str">
        <f>REPLACE(INDEX(GroupVertices[Group], MATCH(Edges[[#This Row],[Vertex 1]],GroupVertices[Vertex],0)),1,1,"")</f>
        <v>8</v>
      </c>
      <c r="P467" s="98" t="str">
        <f>REPLACE(INDEX(GroupVertices[Group], MATCH(Edges[[#This Row],[Vertex 2]],GroupVertices[Vertex],0)),1,1,"")</f>
        <v>8</v>
      </c>
    </row>
    <row r="468" spans="1:16" ht="13.5" customHeight="1" thickTop="1" thickBot="1" x14ac:dyDescent="0.3">
      <c r="A468" s="76" t="s">
        <v>648</v>
      </c>
      <c r="B468" s="76" t="s">
        <v>650</v>
      </c>
      <c r="C468" s="77"/>
      <c r="D468" s="78">
        <v>1</v>
      </c>
      <c r="E468" s="79"/>
      <c r="F468" s="80"/>
      <c r="G468" s="77"/>
      <c r="H468" s="81"/>
      <c r="I468" s="82"/>
      <c r="J468" s="82"/>
      <c r="K468" s="51"/>
      <c r="L468" s="83">
        <v>468</v>
      </c>
      <c r="M468" s="83"/>
      <c r="N468" s="84">
        <v>1</v>
      </c>
      <c r="O468" s="98" t="str">
        <f>REPLACE(INDEX(GroupVertices[Group], MATCH(Edges[[#This Row],[Vertex 1]],GroupVertices[Vertex],0)),1,1,"")</f>
        <v>8</v>
      </c>
      <c r="P468" s="98" t="str">
        <f>REPLACE(INDEX(GroupVertices[Group], MATCH(Edges[[#This Row],[Vertex 2]],GroupVertices[Vertex],0)),1,1,"")</f>
        <v>8</v>
      </c>
    </row>
    <row r="469" spans="1:16" ht="13.5" customHeight="1" thickTop="1" thickBot="1" x14ac:dyDescent="0.3">
      <c r="A469" s="76"/>
      <c r="B469" s="76"/>
      <c r="C469" s="77"/>
      <c r="D469" s="78"/>
      <c r="E469" s="79"/>
      <c r="F469" s="80"/>
      <c r="G469" s="77"/>
      <c r="H469" s="81"/>
      <c r="I469" s="82"/>
      <c r="J469" s="82"/>
      <c r="K469" s="51"/>
      <c r="L469" s="83">
        <v>469</v>
      </c>
      <c r="M469" s="83"/>
      <c r="N469" s="84"/>
      <c r="O469" s="98" t="e">
        <f>REPLACE(INDEX(GroupVertices[Group], MATCH(Edges[[#This Row],[Vertex 1]],GroupVertices[Vertex],0)),1,1,"")</f>
        <v>#N/A</v>
      </c>
      <c r="P469" s="98" t="e">
        <f>REPLACE(INDEX(GroupVertices[Group], MATCH(Edges[[#This Row],[Vertex 2]],GroupVertices[Vertex],0)),1,1,"")</f>
        <v>#N/A</v>
      </c>
    </row>
    <row r="470" spans="1:16" ht="13.5" customHeight="1" thickTop="1" thickBot="1" x14ac:dyDescent="0.3">
      <c r="A470" s="76" t="s">
        <v>652</v>
      </c>
      <c r="B470" s="76" t="s">
        <v>653</v>
      </c>
      <c r="C470" s="77"/>
      <c r="D470" s="78">
        <v>1</v>
      </c>
      <c r="E470" s="79"/>
      <c r="F470" s="80"/>
      <c r="G470" s="77"/>
      <c r="H470" s="81"/>
      <c r="I470" s="82"/>
      <c r="J470" s="82"/>
      <c r="K470" s="51"/>
      <c r="L470" s="83">
        <v>470</v>
      </c>
      <c r="M470" s="83"/>
      <c r="N470" s="84">
        <v>1</v>
      </c>
      <c r="O470" s="98" t="str">
        <f>REPLACE(INDEX(GroupVertices[Group], MATCH(Edges[[#This Row],[Vertex 1]],GroupVertices[Vertex],0)),1,1,"")</f>
        <v>93</v>
      </c>
      <c r="P470" s="98" t="str">
        <f>REPLACE(INDEX(GroupVertices[Group], MATCH(Edges[[#This Row],[Vertex 2]],GroupVertices[Vertex],0)),1,1,"")</f>
        <v>93</v>
      </c>
    </row>
    <row r="471" spans="1:16" ht="13.5" customHeight="1" thickTop="1" thickBot="1" x14ac:dyDescent="0.3">
      <c r="A471" s="76" t="s">
        <v>652</v>
      </c>
      <c r="B471" s="76" t="s">
        <v>654</v>
      </c>
      <c r="C471" s="77"/>
      <c r="D471" s="78">
        <v>1</v>
      </c>
      <c r="E471" s="79"/>
      <c r="F471" s="80"/>
      <c r="G471" s="77"/>
      <c r="H471" s="81"/>
      <c r="I471" s="82"/>
      <c r="J471" s="82"/>
      <c r="K471" s="51"/>
      <c r="L471" s="83">
        <v>471</v>
      </c>
      <c r="M471" s="83"/>
      <c r="N471" s="84">
        <v>1</v>
      </c>
      <c r="O471" s="98" t="str">
        <f>REPLACE(INDEX(GroupVertices[Group], MATCH(Edges[[#This Row],[Vertex 1]],GroupVertices[Vertex],0)),1,1,"")</f>
        <v>93</v>
      </c>
      <c r="P471" s="98" t="str">
        <f>REPLACE(INDEX(GroupVertices[Group], MATCH(Edges[[#This Row],[Vertex 2]],GroupVertices[Vertex],0)),1,1,"")</f>
        <v>93</v>
      </c>
    </row>
    <row r="472" spans="1:16" ht="13.5" customHeight="1" thickTop="1" thickBot="1" x14ac:dyDescent="0.3">
      <c r="A472" s="76" t="s">
        <v>211</v>
      </c>
      <c r="B472" s="76" t="s">
        <v>655</v>
      </c>
      <c r="C472" s="77"/>
      <c r="D472" s="78">
        <v>1</v>
      </c>
      <c r="E472" s="79"/>
      <c r="F472" s="80"/>
      <c r="G472" s="77"/>
      <c r="H472" s="81"/>
      <c r="I472" s="82"/>
      <c r="J472" s="82"/>
      <c r="K472" s="51"/>
      <c r="L472" s="83">
        <v>472</v>
      </c>
      <c r="M472" s="83"/>
      <c r="N472" s="84">
        <v>1</v>
      </c>
      <c r="O472" s="98" t="str">
        <f>REPLACE(INDEX(GroupVertices[Group], MATCH(Edges[[#This Row],[Vertex 1]],GroupVertices[Vertex],0)),1,1,"")</f>
        <v>3</v>
      </c>
      <c r="P472" s="98" t="str">
        <f>REPLACE(INDEX(GroupVertices[Group], MATCH(Edges[[#This Row],[Vertex 2]],GroupVertices[Vertex],0)),1,1,"")</f>
        <v>3</v>
      </c>
    </row>
    <row r="473" spans="1:16" ht="13.5" customHeight="1" thickTop="1" thickBot="1" x14ac:dyDescent="0.3">
      <c r="A473" s="76" t="s">
        <v>211</v>
      </c>
      <c r="B473" s="76" t="s">
        <v>656</v>
      </c>
      <c r="C473" s="77"/>
      <c r="D473" s="78">
        <v>1</v>
      </c>
      <c r="E473" s="79"/>
      <c r="F473" s="80"/>
      <c r="G473" s="77"/>
      <c r="H473" s="81"/>
      <c r="I473" s="82"/>
      <c r="J473" s="82"/>
      <c r="K473" s="51"/>
      <c r="L473" s="83">
        <v>473</v>
      </c>
      <c r="M473" s="83"/>
      <c r="N473" s="84">
        <v>1</v>
      </c>
      <c r="O473" s="98" t="str">
        <f>REPLACE(INDEX(GroupVertices[Group], MATCH(Edges[[#This Row],[Vertex 1]],GroupVertices[Vertex],0)),1,1,"")</f>
        <v>3</v>
      </c>
      <c r="P473" s="98" t="str">
        <f>REPLACE(INDEX(GroupVertices[Group], MATCH(Edges[[#This Row],[Vertex 2]],GroupVertices[Vertex],0)),1,1,"")</f>
        <v>3</v>
      </c>
    </row>
    <row r="474" spans="1:16" ht="13.5" customHeight="1" thickTop="1" thickBot="1" x14ac:dyDescent="0.3">
      <c r="A474" s="76" t="s">
        <v>211</v>
      </c>
      <c r="B474" s="76" t="s">
        <v>657</v>
      </c>
      <c r="C474" s="77"/>
      <c r="D474" s="78">
        <v>1</v>
      </c>
      <c r="E474" s="79"/>
      <c r="F474" s="80"/>
      <c r="G474" s="77"/>
      <c r="H474" s="81"/>
      <c r="I474" s="82"/>
      <c r="J474" s="82"/>
      <c r="K474" s="51"/>
      <c r="L474" s="83">
        <v>474</v>
      </c>
      <c r="M474" s="83"/>
      <c r="N474" s="84">
        <v>1</v>
      </c>
      <c r="O474" s="98" t="str">
        <f>REPLACE(INDEX(GroupVertices[Group], MATCH(Edges[[#This Row],[Vertex 1]],GroupVertices[Vertex],0)),1,1,"")</f>
        <v>3</v>
      </c>
      <c r="P474" s="98" t="str">
        <f>REPLACE(INDEX(GroupVertices[Group], MATCH(Edges[[#This Row],[Vertex 2]],GroupVertices[Vertex],0)),1,1,"")</f>
        <v>3</v>
      </c>
    </row>
    <row r="475" spans="1:16" ht="13.5" customHeight="1" thickTop="1" thickBot="1" x14ac:dyDescent="0.3">
      <c r="A475" s="76" t="s">
        <v>211</v>
      </c>
      <c r="B475" s="76" t="s">
        <v>658</v>
      </c>
      <c r="C475" s="77"/>
      <c r="D475" s="78">
        <v>1</v>
      </c>
      <c r="E475" s="79"/>
      <c r="F475" s="80"/>
      <c r="G475" s="77"/>
      <c r="H475" s="81"/>
      <c r="I475" s="82"/>
      <c r="J475" s="82"/>
      <c r="K475" s="51"/>
      <c r="L475" s="83">
        <v>475</v>
      </c>
      <c r="M475" s="83"/>
      <c r="N475" s="84">
        <v>1</v>
      </c>
      <c r="O475" s="98" t="str">
        <f>REPLACE(INDEX(GroupVertices[Group], MATCH(Edges[[#This Row],[Vertex 1]],GroupVertices[Vertex],0)),1,1,"")</f>
        <v>3</v>
      </c>
      <c r="P475" s="98" t="str">
        <f>REPLACE(INDEX(GroupVertices[Group], MATCH(Edges[[#This Row],[Vertex 2]],GroupVertices[Vertex],0)),1,1,"")</f>
        <v>3</v>
      </c>
    </row>
    <row r="476" spans="1:16" ht="13.5" customHeight="1" thickTop="1" thickBot="1" x14ac:dyDescent="0.3">
      <c r="A476" s="76" t="s">
        <v>211</v>
      </c>
      <c r="B476" s="76" t="s">
        <v>212</v>
      </c>
      <c r="C476" s="77"/>
      <c r="D476" s="78">
        <v>1</v>
      </c>
      <c r="E476" s="79"/>
      <c r="F476" s="80"/>
      <c r="G476" s="77"/>
      <c r="H476" s="81"/>
      <c r="I476" s="82"/>
      <c r="J476" s="82"/>
      <c r="K476" s="51"/>
      <c r="L476" s="83">
        <v>476</v>
      </c>
      <c r="M476" s="83"/>
      <c r="N476" s="84">
        <v>1</v>
      </c>
      <c r="O476" s="98" t="str">
        <f>REPLACE(INDEX(GroupVertices[Group], MATCH(Edges[[#This Row],[Vertex 1]],GroupVertices[Vertex],0)),1,1,"")</f>
        <v>3</v>
      </c>
      <c r="P476" s="98" t="str">
        <f>REPLACE(INDEX(GroupVertices[Group], MATCH(Edges[[#This Row],[Vertex 2]],GroupVertices[Vertex],0)),1,1,"")</f>
        <v>3</v>
      </c>
    </row>
    <row r="477" spans="1:16" ht="13.5" customHeight="1" thickTop="1" thickBot="1" x14ac:dyDescent="0.3">
      <c r="A477" s="76" t="s">
        <v>211</v>
      </c>
      <c r="B477" s="76" t="s">
        <v>213</v>
      </c>
      <c r="C477" s="77"/>
      <c r="D477" s="78">
        <v>3.25</v>
      </c>
      <c r="E477" s="79"/>
      <c r="F477" s="80"/>
      <c r="G477" s="77"/>
      <c r="H477" s="81"/>
      <c r="I477" s="82"/>
      <c r="J477" s="82"/>
      <c r="K477" s="51"/>
      <c r="L477" s="83">
        <v>477</v>
      </c>
      <c r="M477" s="83"/>
      <c r="N477" s="84">
        <v>2</v>
      </c>
      <c r="O477" s="98" t="str">
        <f>REPLACE(INDEX(GroupVertices[Group], MATCH(Edges[[#This Row],[Vertex 1]],GroupVertices[Vertex],0)),1,1,"")</f>
        <v>3</v>
      </c>
      <c r="P477" s="98" t="str">
        <f>REPLACE(INDEX(GroupVertices[Group], MATCH(Edges[[#This Row],[Vertex 2]],GroupVertices[Vertex],0)),1,1,"")</f>
        <v>3</v>
      </c>
    </row>
    <row r="478" spans="1:16" ht="13.5" customHeight="1" thickTop="1" thickBot="1" x14ac:dyDescent="0.3">
      <c r="A478" s="76" t="s">
        <v>211</v>
      </c>
      <c r="B478" s="76" t="s">
        <v>659</v>
      </c>
      <c r="C478" s="77"/>
      <c r="D478" s="78">
        <v>1</v>
      </c>
      <c r="E478" s="79"/>
      <c r="F478" s="80"/>
      <c r="G478" s="77"/>
      <c r="H478" s="81"/>
      <c r="I478" s="82"/>
      <c r="J478" s="82"/>
      <c r="K478" s="51"/>
      <c r="L478" s="83">
        <v>478</v>
      </c>
      <c r="M478" s="83"/>
      <c r="N478" s="84">
        <v>1</v>
      </c>
      <c r="O478" s="98" t="str">
        <f>REPLACE(INDEX(GroupVertices[Group], MATCH(Edges[[#This Row],[Vertex 1]],GroupVertices[Vertex],0)),1,1,"")</f>
        <v>3</v>
      </c>
      <c r="P478" s="98" t="str">
        <f>REPLACE(INDEX(GroupVertices[Group], MATCH(Edges[[#This Row],[Vertex 2]],GroupVertices[Vertex],0)),1,1,"")</f>
        <v>3</v>
      </c>
    </row>
    <row r="479" spans="1:16" ht="13.5" customHeight="1" thickTop="1" thickBot="1" x14ac:dyDescent="0.3">
      <c r="A479" s="76" t="s">
        <v>211</v>
      </c>
      <c r="B479" s="76" t="s">
        <v>214</v>
      </c>
      <c r="C479" s="77"/>
      <c r="D479" s="78">
        <v>1</v>
      </c>
      <c r="E479" s="79"/>
      <c r="F479" s="80"/>
      <c r="G479" s="77"/>
      <c r="H479" s="81"/>
      <c r="I479" s="82"/>
      <c r="J479" s="82"/>
      <c r="K479" s="51"/>
      <c r="L479" s="83">
        <v>479</v>
      </c>
      <c r="M479" s="83"/>
      <c r="N479" s="84">
        <v>1</v>
      </c>
      <c r="O479" s="98" t="str">
        <f>REPLACE(INDEX(GroupVertices[Group], MATCH(Edges[[#This Row],[Vertex 1]],GroupVertices[Vertex],0)),1,1,"")</f>
        <v>3</v>
      </c>
      <c r="P479" s="98" t="str">
        <f>REPLACE(INDEX(GroupVertices[Group], MATCH(Edges[[#This Row],[Vertex 2]],GroupVertices[Vertex],0)),1,1,"")</f>
        <v>3</v>
      </c>
    </row>
    <row r="480" spans="1:16" ht="13.5" customHeight="1" thickTop="1" thickBot="1" x14ac:dyDescent="0.3">
      <c r="A480" s="76" t="s">
        <v>211</v>
      </c>
      <c r="B480" s="76" t="s">
        <v>215</v>
      </c>
      <c r="C480" s="77"/>
      <c r="D480" s="78">
        <v>1</v>
      </c>
      <c r="E480" s="79"/>
      <c r="F480" s="80"/>
      <c r="G480" s="77"/>
      <c r="H480" s="81"/>
      <c r="I480" s="82"/>
      <c r="J480" s="82"/>
      <c r="K480" s="51"/>
      <c r="L480" s="83">
        <v>480</v>
      </c>
      <c r="M480" s="83"/>
      <c r="N480" s="84">
        <v>1</v>
      </c>
      <c r="O480" s="98" t="str">
        <f>REPLACE(INDEX(GroupVertices[Group], MATCH(Edges[[#This Row],[Vertex 1]],GroupVertices[Vertex],0)),1,1,"")</f>
        <v>3</v>
      </c>
      <c r="P480" s="98" t="str">
        <f>REPLACE(INDEX(GroupVertices[Group], MATCH(Edges[[#This Row],[Vertex 2]],GroupVertices[Vertex],0)),1,1,"")</f>
        <v>3</v>
      </c>
    </row>
    <row r="481" spans="1:16" ht="13.5" customHeight="1" thickTop="1" thickBot="1" x14ac:dyDescent="0.3">
      <c r="A481" s="76" t="s">
        <v>356</v>
      </c>
      <c r="B481" s="76" t="s">
        <v>358</v>
      </c>
      <c r="C481" s="77"/>
      <c r="D481" s="78">
        <v>1</v>
      </c>
      <c r="E481" s="79"/>
      <c r="F481" s="80"/>
      <c r="G481" s="77"/>
      <c r="H481" s="81"/>
      <c r="I481" s="82"/>
      <c r="J481" s="82"/>
      <c r="K481" s="51"/>
      <c r="L481" s="83">
        <v>481</v>
      </c>
      <c r="M481" s="83"/>
      <c r="N481" s="84">
        <v>1</v>
      </c>
      <c r="O481" s="98" t="str">
        <f>REPLACE(INDEX(GroupVertices[Group], MATCH(Edges[[#This Row],[Vertex 1]],GroupVertices[Vertex],0)),1,1,"")</f>
        <v>22</v>
      </c>
      <c r="P481" s="98" t="str">
        <f>REPLACE(INDEX(GroupVertices[Group], MATCH(Edges[[#This Row],[Vertex 2]],GroupVertices[Vertex],0)),1,1,"")</f>
        <v>22</v>
      </c>
    </row>
    <row r="482" spans="1:16" ht="13.5" customHeight="1" thickTop="1" thickBot="1" x14ac:dyDescent="0.3">
      <c r="A482" s="76" t="s">
        <v>356</v>
      </c>
      <c r="B482" s="76" t="s">
        <v>359</v>
      </c>
      <c r="C482" s="77"/>
      <c r="D482" s="78">
        <v>1</v>
      </c>
      <c r="E482" s="79"/>
      <c r="F482" s="80"/>
      <c r="G482" s="77"/>
      <c r="H482" s="81"/>
      <c r="I482" s="82"/>
      <c r="J482" s="82"/>
      <c r="K482" s="51"/>
      <c r="L482" s="83">
        <v>482</v>
      </c>
      <c r="M482" s="83"/>
      <c r="N482" s="84">
        <v>1</v>
      </c>
      <c r="O482" s="98" t="str">
        <f>REPLACE(INDEX(GroupVertices[Group], MATCH(Edges[[#This Row],[Vertex 1]],GroupVertices[Vertex],0)),1,1,"")</f>
        <v>22</v>
      </c>
      <c r="P482" s="98" t="str">
        <f>REPLACE(INDEX(GroupVertices[Group], MATCH(Edges[[#This Row],[Vertex 2]],GroupVertices[Vertex],0)),1,1,"")</f>
        <v>22</v>
      </c>
    </row>
    <row r="483" spans="1:16" ht="13.5" customHeight="1" thickTop="1" thickBot="1" x14ac:dyDescent="0.3">
      <c r="A483" s="76" t="s">
        <v>548</v>
      </c>
      <c r="B483" s="76" t="s">
        <v>660</v>
      </c>
      <c r="C483" s="77"/>
      <c r="D483" s="78">
        <v>1</v>
      </c>
      <c r="E483" s="79"/>
      <c r="F483" s="80"/>
      <c r="G483" s="77"/>
      <c r="H483" s="81"/>
      <c r="I483" s="82"/>
      <c r="J483" s="82"/>
      <c r="K483" s="51"/>
      <c r="L483" s="83">
        <v>483</v>
      </c>
      <c r="M483" s="83"/>
      <c r="N483" s="84">
        <v>1</v>
      </c>
      <c r="O483" s="98" t="str">
        <f>REPLACE(INDEX(GroupVertices[Group], MATCH(Edges[[#This Row],[Vertex 1]],GroupVertices[Vertex],0)),1,1,"")</f>
        <v>2</v>
      </c>
      <c r="P483" s="98" t="str">
        <f>REPLACE(INDEX(GroupVertices[Group], MATCH(Edges[[#This Row],[Vertex 2]],GroupVertices[Vertex],0)),1,1,"")</f>
        <v>2</v>
      </c>
    </row>
    <row r="484" spans="1:16" ht="13.5" customHeight="1" thickTop="1" thickBot="1" x14ac:dyDescent="0.3">
      <c r="A484" s="76" t="s">
        <v>548</v>
      </c>
      <c r="B484" s="76" t="s">
        <v>206</v>
      </c>
      <c r="C484" s="77"/>
      <c r="D484" s="78">
        <v>1</v>
      </c>
      <c r="E484" s="79"/>
      <c r="F484" s="80"/>
      <c r="G484" s="77"/>
      <c r="H484" s="81"/>
      <c r="I484" s="82"/>
      <c r="J484" s="82"/>
      <c r="K484" s="51"/>
      <c r="L484" s="83">
        <v>484</v>
      </c>
      <c r="M484" s="83"/>
      <c r="N484" s="84">
        <v>1</v>
      </c>
      <c r="O484" s="98" t="str">
        <f>REPLACE(INDEX(GroupVertices[Group], MATCH(Edges[[#This Row],[Vertex 1]],GroupVertices[Vertex],0)),1,1,"")</f>
        <v>2</v>
      </c>
      <c r="P484" s="98" t="str">
        <f>REPLACE(INDEX(GroupVertices[Group], MATCH(Edges[[#This Row],[Vertex 2]],GroupVertices[Vertex],0)),1,1,"")</f>
        <v>2</v>
      </c>
    </row>
    <row r="485" spans="1:16" ht="13.5" customHeight="1" thickTop="1" thickBot="1" x14ac:dyDescent="0.3">
      <c r="A485" s="76" t="s">
        <v>548</v>
      </c>
      <c r="B485" s="76" t="s">
        <v>661</v>
      </c>
      <c r="C485" s="77"/>
      <c r="D485" s="78">
        <v>1</v>
      </c>
      <c r="E485" s="79"/>
      <c r="F485" s="80"/>
      <c r="G485" s="77"/>
      <c r="H485" s="81"/>
      <c r="I485" s="82"/>
      <c r="J485" s="82"/>
      <c r="K485" s="51"/>
      <c r="L485" s="83">
        <v>485</v>
      </c>
      <c r="M485" s="83"/>
      <c r="N485" s="84">
        <v>1</v>
      </c>
      <c r="O485" s="98" t="str">
        <f>REPLACE(INDEX(GroupVertices[Group], MATCH(Edges[[#This Row],[Vertex 1]],GroupVertices[Vertex],0)),1,1,"")</f>
        <v>2</v>
      </c>
      <c r="P485" s="98" t="str">
        <f>REPLACE(INDEX(GroupVertices[Group], MATCH(Edges[[#This Row],[Vertex 2]],GroupVertices[Vertex],0)),1,1,"")</f>
        <v>2</v>
      </c>
    </row>
    <row r="486" spans="1:16" ht="13.5" customHeight="1" thickTop="1" thickBot="1" x14ac:dyDescent="0.3">
      <c r="A486" s="76" t="s">
        <v>548</v>
      </c>
      <c r="B486" s="76" t="s">
        <v>549</v>
      </c>
      <c r="C486" s="77"/>
      <c r="D486" s="78">
        <v>5.5</v>
      </c>
      <c r="E486" s="79"/>
      <c r="F486" s="80"/>
      <c r="G486" s="77"/>
      <c r="H486" s="81"/>
      <c r="I486" s="82"/>
      <c r="J486" s="82"/>
      <c r="K486" s="51"/>
      <c r="L486" s="83">
        <v>486</v>
      </c>
      <c r="M486" s="83"/>
      <c r="N486" s="84">
        <v>3</v>
      </c>
      <c r="O486" s="98" t="str">
        <f>REPLACE(INDEX(GroupVertices[Group], MATCH(Edges[[#This Row],[Vertex 1]],GroupVertices[Vertex],0)),1,1,"")</f>
        <v>2</v>
      </c>
      <c r="P486" s="98" t="str">
        <f>REPLACE(INDEX(GroupVertices[Group], MATCH(Edges[[#This Row],[Vertex 2]],GroupVertices[Vertex],0)),1,1,"")</f>
        <v>2</v>
      </c>
    </row>
    <row r="487" spans="1:16" ht="13.5" customHeight="1" thickTop="1" thickBot="1" x14ac:dyDescent="0.3">
      <c r="A487" s="76"/>
      <c r="B487" s="76"/>
      <c r="C487" s="77"/>
      <c r="D487" s="78"/>
      <c r="E487" s="79"/>
      <c r="F487" s="80"/>
      <c r="G487" s="77"/>
      <c r="H487" s="81"/>
      <c r="I487" s="82"/>
      <c r="J487" s="82"/>
      <c r="K487" s="51"/>
      <c r="L487" s="83">
        <v>487</v>
      </c>
      <c r="M487" s="83"/>
      <c r="N487" s="84"/>
      <c r="O487" s="98" t="e">
        <f>REPLACE(INDEX(GroupVertices[Group], MATCH(Edges[[#This Row],[Vertex 1]],GroupVertices[Vertex],0)),1,1,"")</f>
        <v>#N/A</v>
      </c>
      <c r="P487" s="98" t="e">
        <f>REPLACE(INDEX(GroupVertices[Group], MATCH(Edges[[#This Row],[Vertex 2]],GroupVertices[Vertex],0)),1,1,"")</f>
        <v>#N/A</v>
      </c>
    </row>
    <row r="488" spans="1:16" ht="13.5" customHeight="1" thickTop="1" thickBot="1" x14ac:dyDescent="0.3">
      <c r="A488" s="76" t="s">
        <v>663</v>
      </c>
      <c r="B488" s="76" t="s">
        <v>664</v>
      </c>
      <c r="C488" s="77"/>
      <c r="D488" s="78">
        <v>1</v>
      </c>
      <c r="E488" s="79"/>
      <c r="F488" s="80"/>
      <c r="G488" s="77"/>
      <c r="H488" s="81"/>
      <c r="I488" s="82"/>
      <c r="J488" s="82"/>
      <c r="K488" s="51"/>
      <c r="L488" s="83">
        <v>488</v>
      </c>
      <c r="M488" s="83"/>
      <c r="N488" s="84">
        <v>1</v>
      </c>
      <c r="O488" s="98" t="str">
        <f>REPLACE(INDEX(GroupVertices[Group], MATCH(Edges[[#This Row],[Vertex 1]],GroupVertices[Vertex],0)),1,1,"")</f>
        <v>200</v>
      </c>
      <c r="P488" s="98" t="str">
        <f>REPLACE(INDEX(GroupVertices[Group], MATCH(Edges[[#This Row],[Vertex 2]],GroupVertices[Vertex],0)),1,1,"")</f>
        <v>200</v>
      </c>
    </row>
    <row r="489" spans="1:16" ht="13.5" customHeight="1" thickTop="1" thickBot="1" x14ac:dyDescent="0.3">
      <c r="A489" s="76"/>
      <c r="B489" s="76"/>
      <c r="C489" s="77"/>
      <c r="D489" s="78"/>
      <c r="E489" s="79"/>
      <c r="F489" s="80"/>
      <c r="G489" s="77"/>
      <c r="H489" s="81"/>
      <c r="I489" s="82"/>
      <c r="J489" s="82"/>
      <c r="K489" s="51"/>
      <c r="L489" s="83">
        <v>489</v>
      </c>
      <c r="M489" s="83"/>
      <c r="N489" s="84"/>
      <c r="O489" s="98" t="e">
        <f>REPLACE(INDEX(GroupVertices[Group], MATCH(Edges[[#This Row],[Vertex 1]],GroupVertices[Vertex],0)),1,1,"")</f>
        <v>#N/A</v>
      </c>
      <c r="P489" s="98" t="e">
        <f>REPLACE(INDEX(GroupVertices[Group], MATCH(Edges[[#This Row],[Vertex 2]],GroupVertices[Vertex],0)),1,1,"")</f>
        <v>#N/A</v>
      </c>
    </row>
    <row r="490" spans="1:16" ht="13.5" customHeight="1" thickTop="1" thickBot="1" x14ac:dyDescent="0.3">
      <c r="A490" s="76"/>
      <c r="B490" s="76"/>
      <c r="C490" s="77"/>
      <c r="D490" s="78"/>
      <c r="E490" s="79"/>
      <c r="F490" s="80"/>
      <c r="G490" s="77"/>
      <c r="H490" s="81"/>
      <c r="I490" s="82"/>
      <c r="J490" s="82"/>
      <c r="K490" s="51"/>
      <c r="L490" s="83">
        <v>490</v>
      </c>
      <c r="M490" s="83"/>
      <c r="N490" s="84"/>
      <c r="O490" s="98" t="e">
        <f>REPLACE(INDEX(GroupVertices[Group], MATCH(Edges[[#This Row],[Vertex 1]],GroupVertices[Vertex],0)),1,1,"")</f>
        <v>#N/A</v>
      </c>
      <c r="P490" s="98" t="e">
        <f>REPLACE(INDEX(GroupVertices[Group], MATCH(Edges[[#This Row],[Vertex 2]],GroupVertices[Vertex],0)),1,1,"")</f>
        <v>#N/A</v>
      </c>
    </row>
    <row r="491" spans="1:16" ht="13.5" customHeight="1" thickTop="1" thickBot="1" x14ac:dyDescent="0.3">
      <c r="A491" s="76" t="s">
        <v>667</v>
      </c>
      <c r="B491" s="76" t="s">
        <v>668</v>
      </c>
      <c r="C491" s="77"/>
      <c r="D491" s="78">
        <v>3.25</v>
      </c>
      <c r="E491" s="79"/>
      <c r="F491" s="80"/>
      <c r="G491" s="77"/>
      <c r="H491" s="81"/>
      <c r="I491" s="82"/>
      <c r="J491" s="82"/>
      <c r="K491" s="51"/>
      <c r="L491" s="83">
        <v>491</v>
      </c>
      <c r="M491" s="83"/>
      <c r="N491" s="84">
        <v>2</v>
      </c>
      <c r="O491" s="98" t="str">
        <f>REPLACE(INDEX(GroupVertices[Group], MATCH(Edges[[#This Row],[Vertex 1]],GroupVertices[Vertex],0)),1,1,"")</f>
        <v>92</v>
      </c>
      <c r="P491" s="98" t="str">
        <f>REPLACE(INDEX(GroupVertices[Group], MATCH(Edges[[#This Row],[Vertex 2]],GroupVertices[Vertex],0)),1,1,"")</f>
        <v>92</v>
      </c>
    </row>
    <row r="492" spans="1:16" ht="13.5" customHeight="1" thickTop="1" thickBot="1" x14ac:dyDescent="0.3">
      <c r="A492" s="76" t="s">
        <v>667</v>
      </c>
      <c r="B492" s="76" t="s">
        <v>669</v>
      </c>
      <c r="C492" s="77"/>
      <c r="D492" s="78">
        <v>3.25</v>
      </c>
      <c r="E492" s="79"/>
      <c r="F492" s="80"/>
      <c r="G492" s="77"/>
      <c r="H492" s="81"/>
      <c r="I492" s="82"/>
      <c r="J492" s="82"/>
      <c r="K492" s="51"/>
      <c r="L492" s="83">
        <v>492</v>
      </c>
      <c r="M492" s="83"/>
      <c r="N492" s="84">
        <v>2</v>
      </c>
      <c r="O492" s="98" t="str">
        <f>REPLACE(INDEX(GroupVertices[Group], MATCH(Edges[[#This Row],[Vertex 1]],GroupVertices[Vertex],0)),1,1,"")</f>
        <v>92</v>
      </c>
      <c r="P492" s="98" t="str">
        <f>REPLACE(INDEX(GroupVertices[Group], MATCH(Edges[[#This Row],[Vertex 2]],GroupVertices[Vertex],0)),1,1,"")</f>
        <v>92</v>
      </c>
    </row>
    <row r="493" spans="1:16" ht="13.5" customHeight="1" thickTop="1" thickBot="1" x14ac:dyDescent="0.3">
      <c r="A493" s="76" t="s">
        <v>287</v>
      </c>
      <c r="B493" s="76" t="s">
        <v>288</v>
      </c>
      <c r="C493" s="77"/>
      <c r="D493" s="78">
        <v>1</v>
      </c>
      <c r="E493" s="79"/>
      <c r="F493" s="80"/>
      <c r="G493" s="77"/>
      <c r="H493" s="81"/>
      <c r="I493" s="82"/>
      <c r="J493" s="82"/>
      <c r="K493" s="51"/>
      <c r="L493" s="83">
        <v>493</v>
      </c>
      <c r="M493" s="83"/>
      <c r="N493" s="84">
        <v>1</v>
      </c>
      <c r="O493" s="98" t="str">
        <f>REPLACE(INDEX(GroupVertices[Group], MATCH(Edges[[#This Row],[Vertex 1]],GroupVertices[Vertex],0)),1,1,"")</f>
        <v>106</v>
      </c>
      <c r="P493" s="98" t="str">
        <f>REPLACE(INDEX(GroupVertices[Group], MATCH(Edges[[#This Row],[Vertex 2]],GroupVertices[Vertex],0)),1,1,"")</f>
        <v>106</v>
      </c>
    </row>
    <row r="494" spans="1:16" ht="13.5" customHeight="1" thickTop="1" thickBot="1" x14ac:dyDescent="0.3">
      <c r="A494" s="76" t="s">
        <v>649</v>
      </c>
      <c r="B494" s="76" t="s">
        <v>670</v>
      </c>
      <c r="C494" s="77"/>
      <c r="D494" s="78">
        <v>1</v>
      </c>
      <c r="E494" s="79"/>
      <c r="F494" s="80"/>
      <c r="G494" s="77"/>
      <c r="H494" s="81"/>
      <c r="I494" s="82"/>
      <c r="J494" s="82"/>
      <c r="K494" s="51"/>
      <c r="L494" s="83">
        <v>494</v>
      </c>
      <c r="M494" s="83"/>
      <c r="N494" s="84">
        <v>1</v>
      </c>
      <c r="O494" s="98" t="str">
        <f>REPLACE(INDEX(GroupVertices[Group], MATCH(Edges[[#This Row],[Vertex 1]],GroupVertices[Vertex],0)),1,1,"")</f>
        <v>8</v>
      </c>
      <c r="P494" s="98" t="str">
        <f>REPLACE(INDEX(GroupVertices[Group], MATCH(Edges[[#This Row],[Vertex 2]],GroupVertices[Vertex],0)),1,1,"")</f>
        <v>8</v>
      </c>
    </row>
    <row r="495" spans="1:16" ht="13.5" customHeight="1" thickTop="1" thickBot="1" x14ac:dyDescent="0.3">
      <c r="A495" s="76" t="s">
        <v>649</v>
      </c>
      <c r="B495" s="76" t="s">
        <v>650</v>
      </c>
      <c r="C495" s="77"/>
      <c r="D495" s="78">
        <v>1</v>
      </c>
      <c r="E495" s="79"/>
      <c r="F495" s="80"/>
      <c r="G495" s="77"/>
      <c r="H495" s="81"/>
      <c r="I495" s="82"/>
      <c r="J495" s="82"/>
      <c r="K495" s="51"/>
      <c r="L495" s="83">
        <v>495</v>
      </c>
      <c r="M495" s="83"/>
      <c r="N495" s="84">
        <v>1</v>
      </c>
      <c r="O495" s="98" t="str">
        <f>REPLACE(INDEX(GroupVertices[Group], MATCH(Edges[[#This Row],[Vertex 1]],GroupVertices[Vertex],0)),1,1,"")</f>
        <v>8</v>
      </c>
      <c r="P495" s="98" t="str">
        <f>REPLACE(INDEX(GroupVertices[Group], MATCH(Edges[[#This Row],[Vertex 2]],GroupVertices[Vertex],0)),1,1,"")</f>
        <v>8</v>
      </c>
    </row>
    <row r="496" spans="1:16" ht="13.5" customHeight="1" thickTop="1" thickBot="1" x14ac:dyDescent="0.3">
      <c r="A496" s="76" t="s">
        <v>649</v>
      </c>
      <c r="B496" s="76" t="s">
        <v>646</v>
      </c>
      <c r="C496" s="77"/>
      <c r="D496" s="78">
        <v>3.25</v>
      </c>
      <c r="E496" s="79"/>
      <c r="F496" s="80"/>
      <c r="G496" s="77"/>
      <c r="H496" s="81"/>
      <c r="I496" s="82"/>
      <c r="J496" s="82"/>
      <c r="K496" s="51"/>
      <c r="L496" s="83">
        <v>496</v>
      </c>
      <c r="M496" s="83"/>
      <c r="N496" s="84">
        <v>2</v>
      </c>
      <c r="O496" s="98" t="str">
        <f>REPLACE(INDEX(GroupVertices[Group], MATCH(Edges[[#This Row],[Vertex 1]],GroupVertices[Vertex],0)),1,1,"")</f>
        <v>8</v>
      </c>
      <c r="P496" s="98" t="str">
        <f>REPLACE(INDEX(GroupVertices[Group], MATCH(Edges[[#This Row],[Vertex 2]],GroupVertices[Vertex],0)),1,1,"")</f>
        <v>8</v>
      </c>
    </row>
    <row r="497" spans="1:16" ht="13.5" customHeight="1" thickTop="1" thickBot="1" x14ac:dyDescent="0.3">
      <c r="A497" s="76" t="s">
        <v>649</v>
      </c>
      <c r="B497" s="76" t="s">
        <v>671</v>
      </c>
      <c r="C497" s="77"/>
      <c r="D497" s="78">
        <v>1</v>
      </c>
      <c r="E497" s="79"/>
      <c r="F497" s="80"/>
      <c r="G497" s="77"/>
      <c r="H497" s="81"/>
      <c r="I497" s="82"/>
      <c r="J497" s="82"/>
      <c r="K497" s="51"/>
      <c r="L497" s="83">
        <v>497</v>
      </c>
      <c r="M497" s="83"/>
      <c r="N497" s="84">
        <v>1</v>
      </c>
      <c r="O497" s="98" t="str">
        <f>REPLACE(INDEX(GroupVertices[Group], MATCH(Edges[[#This Row],[Vertex 1]],GroupVertices[Vertex],0)),1,1,"")</f>
        <v>8</v>
      </c>
      <c r="P497" s="98" t="str">
        <f>REPLACE(INDEX(GroupVertices[Group], MATCH(Edges[[#This Row],[Vertex 2]],GroupVertices[Vertex],0)),1,1,"")</f>
        <v>8</v>
      </c>
    </row>
    <row r="498" spans="1:16" ht="13.5" customHeight="1" thickTop="1" thickBot="1" x14ac:dyDescent="0.3">
      <c r="A498" s="76" t="s">
        <v>304</v>
      </c>
      <c r="B498" s="76" t="s">
        <v>672</v>
      </c>
      <c r="C498" s="77"/>
      <c r="D498" s="78">
        <v>1</v>
      </c>
      <c r="E498" s="79"/>
      <c r="F498" s="80"/>
      <c r="G498" s="77"/>
      <c r="H498" s="81"/>
      <c r="I498" s="82"/>
      <c r="J498" s="82"/>
      <c r="K498" s="51"/>
      <c r="L498" s="83">
        <v>498</v>
      </c>
      <c r="M498" s="83"/>
      <c r="N498" s="84">
        <v>1</v>
      </c>
      <c r="O498" s="98" t="str">
        <f>REPLACE(INDEX(GroupVertices[Group], MATCH(Edges[[#This Row],[Vertex 1]],GroupVertices[Vertex],0)),1,1,"")</f>
        <v>21</v>
      </c>
      <c r="P498" s="98" t="str">
        <f>REPLACE(INDEX(GroupVertices[Group], MATCH(Edges[[#This Row],[Vertex 2]],GroupVertices[Vertex],0)),1,1,"")</f>
        <v>21</v>
      </c>
    </row>
    <row r="499" spans="1:16" ht="13.5" customHeight="1" thickTop="1" thickBot="1" x14ac:dyDescent="0.3">
      <c r="A499" s="76" t="s">
        <v>304</v>
      </c>
      <c r="B499" s="76" t="s">
        <v>673</v>
      </c>
      <c r="C499" s="77"/>
      <c r="D499" s="78">
        <v>1</v>
      </c>
      <c r="E499" s="79"/>
      <c r="F499" s="80"/>
      <c r="G499" s="77"/>
      <c r="H499" s="81"/>
      <c r="I499" s="82"/>
      <c r="J499" s="82"/>
      <c r="K499" s="51"/>
      <c r="L499" s="83">
        <v>499</v>
      </c>
      <c r="M499" s="83"/>
      <c r="N499" s="84">
        <v>1</v>
      </c>
      <c r="O499" s="98" t="str">
        <f>REPLACE(INDEX(GroupVertices[Group], MATCH(Edges[[#This Row],[Vertex 1]],GroupVertices[Vertex],0)),1,1,"")</f>
        <v>21</v>
      </c>
      <c r="P499" s="98" t="str">
        <f>REPLACE(INDEX(GroupVertices[Group], MATCH(Edges[[#This Row],[Vertex 2]],GroupVertices[Vertex],0)),1,1,"")</f>
        <v>21</v>
      </c>
    </row>
    <row r="500" spans="1:16" ht="13.5" customHeight="1" thickTop="1" thickBot="1" x14ac:dyDescent="0.3">
      <c r="A500" s="76" t="s">
        <v>304</v>
      </c>
      <c r="B500" s="76" t="s">
        <v>305</v>
      </c>
      <c r="C500" s="77"/>
      <c r="D500" s="78">
        <v>5.5</v>
      </c>
      <c r="E500" s="79"/>
      <c r="F500" s="80"/>
      <c r="G500" s="77"/>
      <c r="H500" s="81"/>
      <c r="I500" s="82"/>
      <c r="J500" s="82"/>
      <c r="K500" s="51"/>
      <c r="L500" s="83">
        <v>500</v>
      </c>
      <c r="M500" s="83"/>
      <c r="N500" s="84">
        <v>3</v>
      </c>
      <c r="O500" s="98" t="str">
        <f>REPLACE(INDEX(GroupVertices[Group], MATCH(Edges[[#This Row],[Vertex 1]],GroupVertices[Vertex],0)),1,1,"")</f>
        <v>21</v>
      </c>
      <c r="P500" s="98" t="str">
        <f>REPLACE(INDEX(GroupVertices[Group], MATCH(Edges[[#This Row],[Vertex 2]],GroupVertices[Vertex],0)),1,1,"")</f>
        <v>21</v>
      </c>
    </row>
    <row r="501" spans="1:16" ht="13.5" customHeight="1" thickTop="1" thickBot="1" x14ac:dyDescent="0.3">
      <c r="A501" s="76" t="s">
        <v>304</v>
      </c>
      <c r="B501" s="76" t="s">
        <v>674</v>
      </c>
      <c r="C501" s="77"/>
      <c r="D501" s="78">
        <v>1</v>
      </c>
      <c r="E501" s="79"/>
      <c r="F501" s="80"/>
      <c r="G501" s="77"/>
      <c r="H501" s="81"/>
      <c r="I501" s="82"/>
      <c r="J501" s="82"/>
      <c r="K501" s="51"/>
      <c r="L501" s="83">
        <v>501</v>
      </c>
      <c r="M501" s="83"/>
      <c r="N501" s="84">
        <v>1</v>
      </c>
      <c r="O501" s="98" t="str">
        <f>REPLACE(INDEX(GroupVertices[Group], MATCH(Edges[[#This Row],[Vertex 1]],GroupVertices[Vertex],0)),1,1,"")</f>
        <v>21</v>
      </c>
      <c r="P501" s="98" t="str">
        <f>REPLACE(INDEX(GroupVertices[Group], MATCH(Edges[[#This Row],[Vertex 2]],GroupVertices[Vertex],0)),1,1,"")</f>
        <v>21</v>
      </c>
    </row>
    <row r="502" spans="1:16" ht="13.5" customHeight="1" thickTop="1" thickBot="1" x14ac:dyDescent="0.3">
      <c r="A502" s="76" t="s">
        <v>283</v>
      </c>
      <c r="B502" s="76" t="s">
        <v>284</v>
      </c>
      <c r="C502" s="77"/>
      <c r="D502" s="78">
        <v>1</v>
      </c>
      <c r="E502" s="79"/>
      <c r="F502" s="80"/>
      <c r="G502" s="77"/>
      <c r="H502" s="81"/>
      <c r="I502" s="82"/>
      <c r="J502" s="82"/>
      <c r="K502" s="51"/>
      <c r="L502" s="83">
        <v>502</v>
      </c>
      <c r="M502" s="83"/>
      <c r="N502" s="84">
        <v>1</v>
      </c>
      <c r="O502" s="98" t="str">
        <f>REPLACE(INDEX(GroupVertices[Group], MATCH(Edges[[#This Row],[Vertex 1]],GroupVertices[Vertex],0)),1,1,"")</f>
        <v>13</v>
      </c>
      <c r="P502" s="98" t="str">
        <f>REPLACE(INDEX(GroupVertices[Group], MATCH(Edges[[#This Row],[Vertex 2]],GroupVertices[Vertex],0)),1,1,"")</f>
        <v>13</v>
      </c>
    </row>
    <row r="503" spans="1:16" ht="13.5" customHeight="1" thickTop="1" thickBot="1" x14ac:dyDescent="0.3">
      <c r="A503" s="76" t="s">
        <v>283</v>
      </c>
      <c r="B503" s="76" t="s">
        <v>285</v>
      </c>
      <c r="C503" s="77"/>
      <c r="D503" s="78">
        <v>1</v>
      </c>
      <c r="E503" s="79"/>
      <c r="F503" s="80"/>
      <c r="G503" s="77"/>
      <c r="H503" s="81"/>
      <c r="I503" s="82"/>
      <c r="J503" s="82"/>
      <c r="K503" s="51"/>
      <c r="L503" s="83">
        <v>503</v>
      </c>
      <c r="M503" s="83"/>
      <c r="N503" s="84">
        <v>1</v>
      </c>
      <c r="O503" s="98" t="str">
        <f>REPLACE(INDEX(GroupVertices[Group], MATCH(Edges[[#This Row],[Vertex 1]],GroupVertices[Vertex],0)),1,1,"")</f>
        <v>13</v>
      </c>
      <c r="P503" s="98" t="str">
        <f>REPLACE(INDEX(GroupVertices[Group], MATCH(Edges[[#This Row],[Vertex 2]],GroupVertices[Vertex],0)),1,1,"")</f>
        <v>13</v>
      </c>
    </row>
    <row r="504" spans="1:16" ht="13.5" customHeight="1" thickTop="1" thickBot="1" x14ac:dyDescent="0.3">
      <c r="A504" s="76" t="s">
        <v>539</v>
      </c>
      <c r="B504" s="76" t="s">
        <v>540</v>
      </c>
      <c r="C504" s="77"/>
      <c r="D504" s="78">
        <v>1</v>
      </c>
      <c r="E504" s="79"/>
      <c r="F504" s="80"/>
      <c r="G504" s="77"/>
      <c r="H504" s="81"/>
      <c r="I504" s="82"/>
      <c r="J504" s="82"/>
      <c r="K504" s="51"/>
      <c r="L504" s="83">
        <v>504</v>
      </c>
      <c r="M504" s="83"/>
      <c r="N504" s="84">
        <v>1</v>
      </c>
      <c r="O504" s="98" t="str">
        <f>REPLACE(INDEX(GroupVertices[Group], MATCH(Edges[[#This Row],[Vertex 1]],GroupVertices[Vertex],0)),1,1,"")</f>
        <v>68</v>
      </c>
      <c r="P504" s="98" t="str">
        <f>REPLACE(INDEX(GroupVertices[Group], MATCH(Edges[[#This Row],[Vertex 2]],GroupVertices[Vertex],0)),1,1,"")</f>
        <v>68</v>
      </c>
    </row>
    <row r="505" spans="1:16" ht="13.5" customHeight="1" thickTop="1" thickBot="1" x14ac:dyDescent="0.3">
      <c r="A505" s="76" t="s">
        <v>675</v>
      </c>
      <c r="B505" s="76" t="s">
        <v>676</v>
      </c>
      <c r="C505" s="77"/>
      <c r="D505" s="78">
        <v>1</v>
      </c>
      <c r="E505" s="79"/>
      <c r="F505" s="80"/>
      <c r="G505" s="77"/>
      <c r="H505" s="81"/>
      <c r="I505" s="82"/>
      <c r="J505" s="82"/>
      <c r="K505" s="51"/>
      <c r="L505" s="83">
        <v>505</v>
      </c>
      <c r="M505" s="83"/>
      <c r="N505" s="84">
        <v>1</v>
      </c>
      <c r="O505" s="98" t="str">
        <f>REPLACE(INDEX(GroupVertices[Group], MATCH(Edges[[#This Row],[Vertex 1]],GroupVertices[Vertex],0)),1,1,"")</f>
        <v>82</v>
      </c>
      <c r="P505" s="98" t="str">
        <f>REPLACE(INDEX(GroupVertices[Group], MATCH(Edges[[#This Row],[Vertex 2]],GroupVertices[Vertex],0)),1,1,"")</f>
        <v>82</v>
      </c>
    </row>
    <row r="506" spans="1:16" ht="13.5" customHeight="1" thickTop="1" thickBot="1" x14ac:dyDescent="0.3">
      <c r="A506" s="76" t="s">
        <v>675</v>
      </c>
      <c r="B506" s="76" t="s">
        <v>677</v>
      </c>
      <c r="C506" s="77"/>
      <c r="D506" s="78">
        <v>1</v>
      </c>
      <c r="E506" s="79"/>
      <c r="F506" s="80"/>
      <c r="G506" s="77"/>
      <c r="H506" s="81"/>
      <c r="I506" s="82"/>
      <c r="J506" s="82"/>
      <c r="K506" s="51"/>
      <c r="L506" s="83">
        <v>506</v>
      </c>
      <c r="M506" s="83"/>
      <c r="N506" s="84">
        <v>1</v>
      </c>
      <c r="O506" s="98" t="str">
        <f>REPLACE(INDEX(GroupVertices[Group], MATCH(Edges[[#This Row],[Vertex 1]],GroupVertices[Vertex],0)),1,1,"")</f>
        <v>82</v>
      </c>
      <c r="P506" s="98" t="str">
        <f>REPLACE(INDEX(GroupVertices[Group], MATCH(Edges[[#This Row],[Vertex 2]],GroupVertices[Vertex],0)),1,1,"")</f>
        <v>82</v>
      </c>
    </row>
    <row r="507" spans="1:16" ht="13.5" customHeight="1" thickTop="1" thickBot="1" x14ac:dyDescent="0.3">
      <c r="A507" s="76" t="s">
        <v>678</v>
      </c>
      <c r="B507" s="76" t="s">
        <v>679</v>
      </c>
      <c r="C507" s="77"/>
      <c r="D507" s="78">
        <v>1</v>
      </c>
      <c r="E507" s="79"/>
      <c r="F507" s="80"/>
      <c r="G507" s="77"/>
      <c r="H507" s="81"/>
      <c r="I507" s="82"/>
      <c r="J507" s="82"/>
      <c r="K507" s="51"/>
      <c r="L507" s="83">
        <v>507</v>
      </c>
      <c r="M507" s="83"/>
      <c r="N507" s="84">
        <v>1</v>
      </c>
      <c r="O507" s="98" t="str">
        <f>REPLACE(INDEX(GroupVertices[Group], MATCH(Edges[[#This Row],[Vertex 1]],GroupVertices[Vertex],0)),1,1,"")</f>
        <v>47</v>
      </c>
      <c r="P507" s="98" t="str">
        <f>REPLACE(INDEX(GroupVertices[Group], MATCH(Edges[[#This Row],[Vertex 2]],GroupVertices[Vertex],0)),1,1,"")</f>
        <v>47</v>
      </c>
    </row>
    <row r="508" spans="1:16" ht="13.5" customHeight="1" thickTop="1" thickBot="1" x14ac:dyDescent="0.3">
      <c r="A508" s="76" t="s">
        <v>678</v>
      </c>
      <c r="B508" s="76" t="s">
        <v>680</v>
      </c>
      <c r="C508" s="77"/>
      <c r="D508" s="78">
        <v>1</v>
      </c>
      <c r="E508" s="79"/>
      <c r="F508" s="80"/>
      <c r="G508" s="77"/>
      <c r="H508" s="81"/>
      <c r="I508" s="82"/>
      <c r="J508" s="82"/>
      <c r="K508" s="51"/>
      <c r="L508" s="83">
        <v>508</v>
      </c>
      <c r="M508" s="83"/>
      <c r="N508" s="84">
        <v>1</v>
      </c>
      <c r="O508" s="98" t="str">
        <f>REPLACE(INDEX(GroupVertices[Group], MATCH(Edges[[#This Row],[Vertex 1]],GroupVertices[Vertex],0)),1,1,"")</f>
        <v>47</v>
      </c>
      <c r="P508" s="98" t="str">
        <f>REPLACE(INDEX(GroupVertices[Group], MATCH(Edges[[#This Row],[Vertex 2]],GroupVertices[Vertex],0)),1,1,"")</f>
        <v>47</v>
      </c>
    </row>
    <row r="509" spans="1:16" ht="13.5" customHeight="1" thickTop="1" thickBot="1" x14ac:dyDescent="0.3">
      <c r="A509" s="76" t="s">
        <v>678</v>
      </c>
      <c r="B509" s="76" t="s">
        <v>681</v>
      </c>
      <c r="C509" s="77"/>
      <c r="D509" s="78">
        <v>1</v>
      </c>
      <c r="E509" s="79"/>
      <c r="F509" s="80"/>
      <c r="G509" s="77"/>
      <c r="H509" s="81"/>
      <c r="I509" s="82"/>
      <c r="J509" s="82"/>
      <c r="K509" s="51"/>
      <c r="L509" s="83">
        <v>509</v>
      </c>
      <c r="M509" s="83"/>
      <c r="N509" s="84">
        <v>1</v>
      </c>
      <c r="O509" s="98" t="str">
        <f>REPLACE(INDEX(GroupVertices[Group], MATCH(Edges[[#This Row],[Vertex 1]],GroupVertices[Vertex],0)),1,1,"")</f>
        <v>47</v>
      </c>
      <c r="P509" s="98" t="str">
        <f>REPLACE(INDEX(GroupVertices[Group], MATCH(Edges[[#This Row],[Vertex 2]],GroupVertices[Vertex],0)),1,1,"")</f>
        <v>47</v>
      </c>
    </row>
    <row r="510" spans="1:16" ht="13.5" customHeight="1" thickTop="1" thickBot="1" x14ac:dyDescent="0.3">
      <c r="A510" s="76" t="s">
        <v>379</v>
      </c>
      <c r="B510" s="76" t="s">
        <v>380</v>
      </c>
      <c r="C510" s="77"/>
      <c r="D510" s="78">
        <v>1</v>
      </c>
      <c r="E510" s="79"/>
      <c r="F510" s="80"/>
      <c r="G510" s="77"/>
      <c r="H510" s="81"/>
      <c r="I510" s="82"/>
      <c r="J510" s="82"/>
      <c r="K510" s="51"/>
      <c r="L510" s="83">
        <v>510</v>
      </c>
      <c r="M510" s="83"/>
      <c r="N510" s="84">
        <v>1</v>
      </c>
      <c r="O510" s="98" t="str">
        <f>REPLACE(INDEX(GroupVertices[Group], MATCH(Edges[[#This Row],[Vertex 1]],GroupVertices[Vertex],0)),1,1,"")</f>
        <v>97</v>
      </c>
      <c r="P510" s="98" t="str">
        <f>REPLACE(INDEX(GroupVertices[Group], MATCH(Edges[[#This Row],[Vertex 2]],GroupVertices[Vertex],0)),1,1,"")</f>
        <v>97</v>
      </c>
    </row>
    <row r="511" spans="1:16" ht="13.5" customHeight="1" thickTop="1" thickBot="1" x14ac:dyDescent="0.3">
      <c r="A511" s="76" t="s">
        <v>430</v>
      </c>
      <c r="B511" s="76" t="s">
        <v>228</v>
      </c>
      <c r="C511" s="77"/>
      <c r="D511" s="78">
        <v>1</v>
      </c>
      <c r="E511" s="79"/>
      <c r="F511" s="80"/>
      <c r="G511" s="77"/>
      <c r="H511" s="81"/>
      <c r="I511" s="82"/>
      <c r="J511" s="82"/>
      <c r="K511" s="51"/>
      <c r="L511" s="83">
        <v>511</v>
      </c>
      <c r="M511" s="83"/>
      <c r="N511" s="84">
        <v>1</v>
      </c>
      <c r="O511" s="98" t="str">
        <f>REPLACE(INDEX(GroupVertices[Group], MATCH(Edges[[#This Row],[Vertex 1]],GroupVertices[Vertex],0)),1,1,"")</f>
        <v>4</v>
      </c>
      <c r="P511" s="98" t="str">
        <f>REPLACE(INDEX(GroupVertices[Group], MATCH(Edges[[#This Row],[Vertex 2]],GroupVertices[Vertex],0)),1,1,"")</f>
        <v>4</v>
      </c>
    </row>
    <row r="512" spans="1:16" ht="13.5" customHeight="1" thickTop="1" thickBot="1" x14ac:dyDescent="0.3">
      <c r="A512" s="76" t="s">
        <v>430</v>
      </c>
      <c r="B512" s="76" t="s">
        <v>682</v>
      </c>
      <c r="C512" s="77"/>
      <c r="D512" s="78">
        <v>1</v>
      </c>
      <c r="E512" s="79"/>
      <c r="F512" s="80"/>
      <c r="G512" s="77"/>
      <c r="H512" s="81"/>
      <c r="I512" s="82"/>
      <c r="J512" s="82"/>
      <c r="K512" s="51"/>
      <c r="L512" s="83">
        <v>512</v>
      </c>
      <c r="M512" s="83"/>
      <c r="N512" s="84">
        <v>1</v>
      </c>
      <c r="O512" s="98" t="str">
        <f>REPLACE(INDEX(GroupVertices[Group], MATCH(Edges[[#This Row],[Vertex 1]],GroupVertices[Vertex],0)),1,1,"")</f>
        <v>4</v>
      </c>
      <c r="P512" s="98" t="str">
        <f>REPLACE(INDEX(GroupVertices[Group], MATCH(Edges[[#This Row],[Vertex 2]],GroupVertices[Vertex],0)),1,1,"")</f>
        <v>4</v>
      </c>
    </row>
    <row r="513" spans="1:16" ht="13.5" customHeight="1" thickTop="1" thickBot="1" x14ac:dyDescent="0.3">
      <c r="A513" s="76" t="s">
        <v>430</v>
      </c>
      <c r="B513" s="76" t="s">
        <v>683</v>
      </c>
      <c r="C513" s="77"/>
      <c r="D513" s="78">
        <v>1</v>
      </c>
      <c r="E513" s="79"/>
      <c r="F513" s="80"/>
      <c r="G513" s="77"/>
      <c r="H513" s="81"/>
      <c r="I513" s="82"/>
      <c r="J513" s="82"/>
      <c r="K513" s="51"/>
      <c r="L513" s="83">
        <v>513</v>
      </c>
      <c r="M513" s="83"/>
      <c r="N513" s="84">
        <v>1</v>
      </c>
      <c r="O513" s="98" t="str">
        <f>REPLACE(INDEX(GroupVertices[Group], MATCH(Edges[[#This Row],[Vertex 1]],GroupVertices[Vertex],0)),1,1,"")</f>
        <v>4</v>
      </c>
      <c r="P513" s="98" t="str">
        <f>REPLACE(INDEX(GroupVertices[Group], MATCH(Edges[[#This Row],[Vertex 2]],GroupVertices[Vertex],0)),1,1,"")</f>
        <v>4</v>
      </c>
    </row>
    <row r="514" spans="1:16" ht="13.5" customHeight="1" thickTop="1" thickBot="1" x14ac:dyDescent="0.3">
      <c r="A514" s="76" t="s">
        <v>684</v>
      </c>
      <c r="B514" s="76" t="s">
        <v>457</v>
      </c>
      <c r="C514" s="77"/>
      <c r="D514" s="78">
        <v>1</v>
      </c>
      <c r="E514" s="79"/>
      <c r="F514" s="80"/>
      <c r="G514" s="77"/>
      <c r="H514" s="81"/>
      <c r="I514" s="82"/>
      <c r="J514" s="82"/>
      <c r="K514" s="51"/>
      <c r="L514" s="83">
        <v>514</v>
      </c>
      <c r="M514" s="83"/>
      <c r="N514" s="84">
        <v>1</v>
      </c>
      <c r="O514" s="98" t="str">
        <f>REPLACE(INDEX(GroupVertices[Group], MATCH(Edges[[#This Row],[Vertex 1]],GroupVertices[Vertex],0)),1,1,"")</f>
        <v>2</v>
      </c>
      <c r="P514" s="98" t="str">
        <f>REPLACE(INDEX(GroupVertices[Group], MATCH(Edges[[#This Row],[Vertex 2]],GroupVertices[Vertex],0)),1,1,"")</f>
        <v>2</v>
      </c>
    </row>
    <row r="515" spans="1:16" ht="13.5" customHeight="1" thickTop="1" thickBot="1" x14ac:dyDescent="0.3">
      <c r="A515" s="76" t="s">
        <v>685</v>
      </c>
      <c r="B515" s="76" t="s">
        <v>686</v>
      </c>
      <c r="C515" s="77"/>
      <c r="D515" s="78">
        <v>1</v>
      </c>
      <c r="E515" s="79"/>
      <c r="F515" s="80"/>
      <c r="G515" s="77"/>
      <c r="H515" s="81"/>
      <c r="I515" s="82"/>
      <c r="J515" s="82"/>
      <c r="K515" s="51"/>
      <c r="L515" s="83">
        <v>515</v>
      </c>
      <c r="M515" s="83"/>
      <c r="N515" s="84">
        <v>1</v>
      </c>
      <c r="O515" s="98" t="str">
        <f>REPLACE(INDEX(GroupVertices[Group], MATCH(Edges[[#This Row],[Vertex 1]],GroupVertices[Vertex],0)),1,1,"")</f>
        <v>81</v>
      </c>
      <c r="P515" s="98" t="str">
        <f>REPLACE(INDEX(GroupVertices[Group], MATCH(Edges[[#This Row],[Vertex 2]],GroupVertices[Vertex],0)),1,1,"")</f>
        <v>81</v>
      </c>
    </row>
    <row r="516" spans="1:16" ht="13.5" customHeight="1" thickTop="1" thickBot="1" x14ac:dyDescent="0.3">
      <c r="A516" s="76" t="s">
        <v>685</v>
      </c>
      <c r="B516" s="76" t="s">
        <v>687</v>
      </c>
      <c r="C516" s="77"/>
      <c r="D516" s="78">
        <v>1</v>
      </c>
      <c r="E516" s="79"/>
      <c r="F516" s="80"/>
      <c r="G516" s="77"/>
      <c r="H516" s="81"/>
      <c r="I516" s="82"/>
      <c r="J516" s="82"/>
      <c r="K516" s="51"/>
      <c r="L516" s="83">
        <v>516</v>
      </c>
      <c r="M516" s="83"/>
      <c r="N516" s="84">
        <v>1</v>
      </c>
      <c r="O516" s="98" t="str">
        <f>REPLACE(INDEX(GroupVertices[Group], MATCH(Edges[[#This Row],[Vertex 1]],GroupVertices[Vertex],0)),1,1,"")</f>
        <v>81</v>
      </c>
      <c r="P516" s="98" t="str">
        <f>REPLACE(INDEX(GroupVertices[Group], MATCH(Edges[[#This Row],[Vertex 2]],GroupVertices[Vertex],0)),1,1,"")</f>
        <v>81</v>
      </c>
    </row>
    <row r="517" spans="1:16" ht="13.5" customHeight="1" thickTop="1" thickBot="1" x14ac:dyDescent="0.3">
      <c r="A517" s="76"/>
      <c r="B517" s="76"/>
      <c r="C517" s="77"/>
      <c r="D517" s="78"/>
      <c r="E517" s="79"/>
      <c r="F517" s="80"/>
      <c r="G517" s="77"/>
      <c r="H517" s="81"/>
      <c r="I517" s="82"/>
      <c r="J517" s="82"/>
      <c r="K517" s="51"/>
      <c r="L517" s="83">
        <v>517</v>
      </c>
      <c r="M517" s="83"/>
      <c r="N517" s="84"/>
      <c r="O517" s="98" t="e">
        <f>REPLACE(INDEX(GroupVertices[Group], MATCH(Edges[[#This Row],[Vertex 1]],GroupVertices[Vertex],0)),1,1,"")</f>
        <v>#N/A</v>
      </c>
      <c r="P517" s="98" t="e">
        <f>REPLACE(INDEX(GroupVertices[Group], MATCH(Edges[[#This Row],[Vertex 2]],GroupVertices[Vertex],0)),1,1,"")</f>
        <v>#N/A</v>
      </c>
    </row>
    <row r="518" spans="1:16" ht="13.5" customHeight="1" thickTop="1" thickBot="1" x14ac:dyDescent="0.3">
      <c r="A518" s="76" t="s">
        <v>230</v>
      </c>
      <c r="B518" s="76" t="s">
        <v>231</v>
      </c>
      <c r="C518" s="77"/>
      <c r="D518" s="78">
        <v>1</v>
      </c>
      <c r="E518" s="79"/>
      <c r="F518" s="80"/>
      <c r="G518" s="77"/>
      <c r="H518" s="81"/>
      <c r="I518" s="82"/>
      <c r="J518" s="82"/>
      <c r="K518" s="51"/>
      <c r="L518" s="83">
        <v>518</v>
      </c>
      <c r="M518" s="83"/>
      <c r="N518" s="84">
        <v>1</v>
      </c>
      <c r="O518" s="98" t="str">
        <f>REPLACE(INDEX(GroupVertices[Group], MATCH(Edges[[#This Row],[Vertex 1]],GroupVertices[Vertex],0)),1,1,"")</f>
        <v>113</v>
      </c>
      <c r="P518" s="98" t="str">
        <f>REPLACE(INDEX(GroupVertices[Group], MATCH(Edges[[#This Row],[Vertex 2]],GroupVertices[Vertex],0)),1,1,"")</f>
        <v>113</v>
      </c>
    </row>
    <row r="519" spans="1:16" ht="13.5" customHeight="1" thickTop="1" thickBot="1" x14ac:dyDescent="0.3">
      <c r="A519" s="76" t="s">
        <v>689</v>
      </c>
      <c r="B519" s="76" t="s">
        <v>537</v>
      </c>
      <c r="C519" s="77"/>
      <c r="D519" s="78">
        <v>1</v>
      </c>
      <c r="E519" s="79"/>
      <c r="F519" s="80"/>
      <c r="G519" s="77"/>
      <c r="H519" s="81"/>
      <c r="I519" s="82"/>
      <c r="J519" s="82"/>
      <c r="K519" s="51"/>
      <c r="L519" s="83">
        <v>519</v>
      </c>
      <c r="M519" s="83"/>
      <c r="N519" s="84">
        <v>1</v>
      </c>
      <c r="O519" s="98" t="str">
        <f>REPLACE(INDEX(GroupVertices[Group], MATCH(Edges[[#This Row],[Vertex 1]],GroupVertices[Vertex],0)),1,1,"")</f>
        <v>48</v>
      </c>
      <c r="P519" s="98" t="str">
        <f>REPLACE(INDEX(GroupVertices[Group], MATCH(Edges[[#This Row],[Vertex 2]],GroupVertices[Vertex],0)),1,1,"")</f>
        <v>48</v>
      </c>
    </row>
    <row r="520" spans="1:16" ht="13.5" customHeight="1" thickTop="1" thickBot="1" x14ac:dyDescent="0.3">
      <c r="A520" s="76" t="s">
        <v>690</v>
      </c>
      <c r="B520" s="76" t="s">
        <v>561</v>
      </c>
      <c r="C520" s="77"/>
      <c r="D520" s="78">
        <v>1</v>
      </c>
      <c r="E520" s="79"/>
      <c r="F520" s="80"/>
      <c r="G520" s="77"/>
      <c r="H520" s="81"/>
      <c r="I520" s="82"/>
      <c r="J520" s="82"/>
      <c r="K520" s="51"/>
      <c r="L520" s="83">
        <v>520</v>
      </c>
      <c r="M520" s="83"/>
      <c r="N520" s="84">
        <v>1</v>
      </c>
      <c r="O520" s="98" t="str">
        <f>REPLACE(INDEX(GroupVertices[Group], MATCH(Edges[[#This Row],[Vertex 1]],GroupVertices[Vertex],0)),1,1,"")</f>
        <v>1</v>
      </c>
      <c r="P520" s="98" t="str">
        <f>REPLACE(INDEX(GroupVertices[Group], MATCH(Edges[[#This Row],[Vertex 2]],GroupVertices[Vertex],0)),1,1,"")</f>
        <v>1</v>
      </c>
    </row>
    <row r="521" spans="1:16" ht="13.5" customHeight="1" thickTop="1" thickBot="1" x14ac:dyDescent="0.3">
      <c r="A521" s="76" t="s">
        <v>690</v>
      </c>
      <c r="B521" s="76" t="s">
        <v>691</v>
      </c>
      <c r="C521" s="77"/>
      <c r="D521" s="78">
        <v>1</v>
      </c>
      <c r="E521" s="79"/>
      <c r="F521" s="80"/>
      <c r="G521" s="77"/>
      <c r="H521" s="81"/>
      <c r="I521" s="82"/>
      <c r="J521" s="82"/>
      <c r="K521" s="51"/>
      <c r="L521" s="83">
        <v>521</v>
      </c>
      <c r="M521" s="83"/>
      <c r="N521" s="84">
        <v>1</v>
      </c>
      <c r="O521" s="98" t="str">
        <f>REPLACE(INDEX(GroupVertices[Group], MATCH(Edges[[#This Row],[Vertex 1]],GroupVertices[Vertex],0)),1,1,"")</f>
        <v>1</v>
      </c>
      <c r="P521" s="98" t="str">
        <f>REPLACE(INDEX(GroupVertices[Group], MATCH(Edges[[#This Row],[Vertex 2]],GroupVertices[Vertex],0)),1,1,"")</f>
        <v>1</v>
      </c>
    </row>
    <row r="522" spans="1:16" ht="13.5" customHeight="1" thickTop="1" thickBot="1" x14ac:dyDescent="0.3">
      <c r="A522" s="76" t="s">
        <v>221</v>
      </c>
      <c r="B522" s="76" t="s">
        <v>222</v>
      </c>
      <c r="C522" s="77"/>
      <c r="D522" s="78">
        <v>1</v>
      </c>
      <c r="E522" s="79"/>
      <c r="F522" s="80"/>
      <c r="G522" s="77"/>
      <c r="H522" s="81"/>
      <c r="I522" s="82"/>
      <c r="J522" s="82"/>
      <c r="K522" s="51"/>
      <c r="L522" s="83">
        <v>522</v>
      </c>
      <c r="M522" s="83"/>
      <c r="N522" s="84">
        <v>1</v>
      </c>
      <c r="O522" s="98" t="str">
        <f>REPLACE(INDEX(GroupVertices[Group], MATCH(Edges[[#This Row],[Vertex 1]],GroupVertices[Vertex],0)),1,1,"")</f>
        <v>37</v>
      </c>
      <c r="P522" s="98" t="str">
        <f>REPLACE(INDEX(GroupVertices[Group], MATCH(Edges[[#This Row],[Vertex 2]],GroupVertices[Vertex],0)),1,1,"")</f>
        <v>37</v>
      </c>
    </row>
    <row r="523" spans="1:16" ht="13.5" customHeight="1" thickTop="1" thickBot="1" x14ac:dyDescent="0.3">
      <c r="A523" s="76" t="s">
        <v>221</v>
      </c>
      <c r="B523" s="76" t="s">
        <v>223</v>
      </c>
      <c r="C523" s="77"/>
      <c r="D523" s="78">
        <v>1</v>
      </c>
      <c r="E523" s="79"/>
      <c r="F523" s="80"/>
      <c r="G523" s="77"/>
      <c r="H523" s="81"/>
      <c r="I523" s="82"/>
      <c r="J523" s="82"/>
      <c r="K523" s="51"/>
      <c r="L523" s="83">
        <v>523</v>
      </c>
      <c r="M523" s="83"/>
      <c r="N523" s="84">
        <v>1</v>
      </c>
      <c r="O523" s="98" t="str">
        <f>REPLACE(INDEX(GroupVertices[Group], MATCH(Edges[[#This Row],[Vertex 1]],GroupVertices[Vertex],0)),1,1,"")</f>
        <v>37</v>
      </c>
      <c r="P523" s="98" t="str">
        <f>REPLACE(INDEX(GroupVertices[Group], MATCH(Edges[[#This Row],[Vertex 2]],GroupVertices[Vertex],0)),1,1,"")</f>
        <v>37</v>
      </c>
    </row>
    <row r="524" spans="1:16" ht="13.5" customHeight="1" thickTop="1" thickBot="1" x14ac:dyDescent="0.3">
      <c r="A524" s="76" t="s">
        <v>692</v>
      </c>
      <c r="B524" s="76" t="s">
        <v>339</v>
      </c>
      <c r="C524" s="77"/>
      <c r="D524" s="78">
        <v>5.5</v>
      </c>
      <c r="E524" s="79"/>
      <c r="F524" s="80"/>
      <c r="G524" s="77"/>
      <c r="H524" s="81"/>
      <c r="I524" s="82"/>
      <c r="J524" s="82"/>
      <c r="K524" s="51"/>
      <c r="L524" s="83">
        <v>524</v>
      </c>
      <c r="M524" s="83"/>
      <c r="N524" s="84">
        <v>3</v>
      </c>
      <c r="O524" s="98" t="str">
        <f>REPLACE(INDEX(GroupVertices[Group], MATCH(Edges[[#This Row],[Vertex 1]],GroupVertices[Vertex],0)),1,1,"")</f>
        <v>5</v>
      </c>
      <c r="P524" s="98" t="str">
        <f>REPLACE(INDEX(GroupVertices[Group], MATCH(Edges[[#This Row],[Vertex 2]],GroupVertices[Vertex],0)),1,1,"")</f>
        <v>5</v>
      </c>
    </row>
    <row r="525" spans="1:16" ht="13.5" customHeight="1" thickTop="1" thickBot="1" x14ac:dyDescent="0.3">
      <c r="A525" s="76" t="s">
        <v>341</v>
      </c>
      <c r="B525" s="76" t="s">
        <v>342</v>
      </c>
      <c r="C525" s="77"/>
      <c r="D525" s="78">
        <v>1</v>
      </c>
      <c r="E525" s="79"/>
      <c r="F525" s="80"/>
      <c r="G525" s="77"/>
      <c r="H525" s="81"/>
      <c r="I525" s="82"/>
      <c r="J525" s="82"/>
      <c r="K525" s="51"/>
      <c r="L525" s="83">
        <v>525</v>
      </c>
      <c r="M525" s="83"/>
      <c r="N525" s="84">
        <v>1</v>
      </c>
      <c r="O525" s="98" t="str">
        <f>REPLACE(INDEX(GroupVertices[Group], MATCH(Edges[[#This Row],[Vertex 1]],GroupVertices[Vertex],0)),1,1,"")</f>
        <v>17</v>
      </c>
      <c r="P525" s="98" t="str">
        <f>REPLACE(INDEX(GroupVertices[Group], MATCH(Edges[[#This Row],[Vertex 2]],GroupVertices[Vertex],0)),1,1,"")</f>
        <v>17</v>
      </c>
    </row>
    <row r="526" spans="1:16" ht="13.5" customHeight="1" thickTop="1" thickBot="1" x14ac:dyDescent="0.3">
      <c r="A526" s="76" t="s">
        <v>341</v>
      </c>
      <c r="B526" s="76" t="s">
        <v>343</v>
      </c>
      <c r="C526" s="77"/>
      <c r="D526" s="78">
        <v>1</v>
      </c>
      <c r="E526" s="79"/>
      <c r="F526" s="80"/>
      <c r="G526" s="77"/>
      <c r="H526" s="81"/>
      <c r="I526" s="82"/>
      <c r="J526" s="82"/>
      <c r="K526" s="51"/>
      <c r="L526" s="83">
        <v>526</v>
      </c>
      <c r="M526" s="83"/>
      <c r="N526" s="84">
        <v>1</v>
      </c>
      <c r="O526" s="98" t="str">
        <f>REPLACE(INDEX(GroupVertices[Group], MATCH(Edges[[#This Row],[Vertex 1]],GroupVertices[Vertex],0)),1,1,"")</f>
        <v>17</v>
      </c>
      <c r="P526" s="98" t="str">
        <f>REPLACE(INDEX(GroupVertices[Group], MATCH(Edges[[#This Row],[Vertex 2]],GroupVertices[Vertex],0)),1,1,"")</f>
        <v>17</v>
      </c>
    </row>
    <row r="527" spans="1:16" ht="13.5" customHeight="1" thickTop="1" thickBot="1" x14ac:dyDescent="0.3">
      <c r="A527" s="76" t="s">
        <v>341</v>
      </c>
      <c r="B527" s="76" t="s">
        <v>344</v>
      </c>
      <c r="C527" s="77"/>
      <c r="D527" s="78">
        <v>1</v>
      </c>
      <c r="E527" s="79"/>
      <c r="F527" s="80"/>
      <c r="G527" s="77"/>
      <c r="H527" s="81"/>
      <c r="I527" s="82"/>
      <c r="J527" s="82"/>
      <c r="K527" s="51"/>
      <c r="L527" s="83">
        <v>527</v>
      </c>
      <c r="M527" s="83"/>
      <c r="N527" s="84">
        <v>1</v>
      </c>
      <c r="O527" s="98" t="str">
        <f>REPLACE(INDEX(GroupVertices[Group], MATCH(Edges[[#This Row],[Vertex 1]],GroupVertices[Vertex],0)),1,1,"")</f>
        <v>17</v>
      </c>
      <c r="P527" s="98" t="str">
        <f>REPLACE(INDEX(GroupVertices[Group], MATCH(Edges[[#This Row],[Vertex 2]],GroupVertices[Vertex],0)),1,1,"")</f>
        <v>17</v>
      </c>
    </row>
    <row r="528" spans="1:16" ht="13.5" customHeight="1" thickTop="1" thickBot="1" x14ac:dyDescent="0.3">
      <c r="A528" s="76" t="s">
        <v>341</v>
      </c>
      <c r="B528" s="76" t="s">
        <v>345</v>
      </c>
      <c r="C528" s="77"/>
      <c r="D528" s="78">
        <v>1</v>
      </c>
      <c r="E528" s="79"/>
      <c r="F528" s="80"/>
      <c r="G528" s="77"/>
      <c r="H528" s="81"/>
      <c r="I528" s="82"/>
      <c r="J528" s="82"/>
      <c r="K528" s="51"/>
      <c r="L528" s="83">
        <v>528</v>
      </c>
      <c r="M528" s="83"/>
      <c r="N528" s="84">
        <v>1</v>
      </c>
      <c r="O528" s="98" t="str">
        <f>REPLACE(INDEX(GroupVertices[Group], MATCH(Edges[[#This Row],[Vertex 1]],GroupVertices[Vertex],0)),1,1,"")</f>
        <v>17</v>
      </c>
      <c r="P528" s="98" t="str">
        <f>REPLACE(INDEX(GroupVertices[Group], MATCH(Edges[[#This Row],[Vertex 2]],GroupVertices[Vertex],0)),1,1,"")</f>
        <v>17</v>
      </c>
    </row>
    <row r="529" spans="1:16" ht="13.5" customHeight="1" thickTop="1" thickBot="1" x14ac:dyDescent="0.3">
      <c r="A529" s="76"/>
      <c r="B529" s="76"/>
      <c r="C529" s="77"/>
      <c r="D529" s="78"/>
      <c r="E529" s="79"/>
      <c r="F529" s="80"/>
      <c r="G529" s="77"/>
      <c r="H529" s="81"/>
      <c r="I529" s="82"/>
      <c r="J529" s="82"/>
      <c r="K529" s="51"/>
      <c r="L529" s="83">
        <v>529</v>
      </c>
      <c r="M529" s="83"/>
      <c r="N529" s="84"/>
      <c r="O529" s="98" t="e">
        <f>REPLACE(INDEX(GroupVertices[Group], MATCH(Edges[[#This Row],[Vertex 1]],GroupVertices[Vertex],0)),1,1,"")</f>
        <v>#N/A</v>
      </c>
      <c r="P529" s="98" t="e">
        <f>REPLACE(INDEX(GroupVertices[Group], MATCH(Edges[[#This Row],[Vertex 2]],GroupVertices[Vertex],0)),1,1,"")</f>
        <v>#N/A</v>
      </c>
    </row>
    <row r="530" spans="1:16" ht="13.5" customHeight="1" thickTop="1" thickBot="1" x14ac:dyDescent="0.3">
      <c r="A530" s="76" t="s">
        <v>694</v>
      </c>
      <c r="B530" s="76" t="s">
        <v>695</v>
      </c>
      <c r="C530" s="77"/>
      <c r="D530" s="78">
        <v>1</v>
      </c>
      <c r="E530" s="79"/>
      <c r="F530" s="80"/>
      <c r="G530" s="77"/>
      <c r="H530" s="81"/>
      <c r="I530" s="82"/>
      <c r="J530" s="82"/>
      <c r="K530" s="51"/>
      <c r="L530" s="83">
        <v>530</v>
      </c>
      <c r="M530" s="83"/>
      <c r="N530" s="84">
        <v>1</v>
      </c>
      <c r="O530" s="98" t="str">
        <f>REPLACE(INDEX(GroupVertices[Group], MATCH(Edges[[#This Row],[Vertex 1]],GroupVertices[Vertex],0)),1,1,"")</f>
        <v>195</v>
      </c>
      <c r="P530" s="98" t="str">
        <f>REPLACE(INDEX(GroupVertices[Group], MATCH(Edges[[#This Row],[Vertex 2]],GroupVertices[Vertex],0)),1,1,"")</f>
        <v>195</v>
      </c>
    </row>
    <row r="531" spans="1:16" ht="13.5" customHeight="1" thickTop="1" thickBot="1" x14ac:dyDescent="0.3">
      <c r="A531" s="76"/>
      <c r="B531" s="76"/>
      <c r="C531" s="77"/>
      <c r="D531" s="78"/>
      <c r="E531" s="79"/>
      <c r="F531" s="80"/>
      <c r="G531" s="77"/>
      <c r="H531" s="81"/>
      <c r="I531" s="82"/>
      <c r="J531" s="82"/>
      <c r="K531" s="51"/>
      <c r="L531" s="83">
        <v>531</v>
      </c>
      <c r="M531" s="83"/>
      <c r="N531" s="84"/>
      <c r="O531" s="98" t="e">
        <f>REPLACE(INDEX(GroupVertices[Group], MATCH(Edges[[#This Row],[Vertex 1]],GroupVertices[Vertex],0)),1,1,"")</f>
        <v>#N/A</v>
      </c>
      <c r="P531" s="98" t="e">
        <f>REPLACE(INDEX(GroupVertices[Group], MATCH(Edges[[#This Row],[Vertex 2]],GroupVertices[Vertex],0)),1,1,"")</f>
        <v>#N/A</v>
      </c>
    </row>
    <row r="532" spans="1:16" ht="13.5" customHeight="1" thickTop="1" thickBot="1" x14ac:dyDescent="0.3">
      <c r="A532" s="76" t="s">
        <v>475</v>
      </c>
      <c r="B532" s="76" t="s">
        <v>476</v>
      </c>
      <c r="C532" s="77"/>
      <c r="D532" s="78">
        <v>1</v>
      </c>
      <c r="E532" s="79"/>
      <c r="F532" s="80"/>
      <c r="G532" s="77"/>
      <c r="H532" s="81"/>
      <c r="I532" s="82"/>
      <c r="J532" s="82"/>
      <c r="K532" s="51"/>
      <c r="L532" s="83">
        <v>532</v>
      </c>
      <c r="M532" s="83"/>
      <c r="N532" s="84">
        <v>1</v>
      </c>
      <c r="O532" s="98" t="str">
        <f>REPLACE(INDEX(GroupVertices[Group], MATCH(Edges[[#This Row],[Vertex 1]],GroupVertices[Vertex],0)),1,1,"")</f>
        <v>1</v>
      </c>
      <c r="P532" s="98" t="str">
        <f>REPLACE(INDEX(GroupVertices[Group], MATCH(Edges[[#This Row],[Vertex 2]],GroupVertices[Vertex],0)),1,1,"")</f>
        <v>1</v>
      </c>
    </row>
    <row r="533" spans="1:16" ht="13.5" customHeight="1" thickTop="1" thickBot="1" x14ac:dyDescent="0.3">
      <c r="A533" s="76" t="s">
        <v>697</v>
      </c>
      <c r="B533" s="76" t="s">
        <v>660</v>
      </c>
      <c r="C533" s="77"/>
      <c r="D533" s="78">
        <v>1</v>
      </c>
      <c r="E533" s="79"/>
      <c r="F533" s="80"/>
      <c r="G533" s="77"/>
      <c r="H533" s="81"/>
      <c r="I533" s="82"/>
      <c r="J533" s="82"/>
      <c r="K533" s="51"/>
      <c r="L533" s="83">
        <v>533</v>
      </c>
      <c r="M533" s="83"/>
      <c r="N533" s="84">
        <v>1</v>
      </c>
      <c r="O533" s="98" t="str">
        <f>REPLACE(INDEX(GroupVertices[Group], MATCH(Edges[[#This Row],[Vertex 1]],GroupVertices[Vertex],0)),1,1,"")</f>
        <v>2</v>
      </c>
      <c r="P533" s="98" t="str">
        <f>REPLACE(INDEX(GroupVertices[Group], MATCH(Edges[[#This Row],[Vertex 2]],GroupVertices[Vertex],0)),1,1,"")</f>
        <v>2</v>
      </c>
    </row>
    <row r="534" spans="1:16" ht="13.5" customHeight="1" thickTop="1" thickBot="1" x14ac:dyDescent="0.3">
      <c r="A534" s="76" t="s">
        <v>697</v>
      </c>
      <c r="B534" s="76" t="s">
        <v>698</v>
      </c>
      <c r="C534" s="77"/>
      <c r="D534" s="78">
        <v>1</v>
      </c>
      <c r="E534" s="79"/>
      <c r="F534" s="80"/>
      <c r="G534" s="77"/>
      <c r="H534" s="81"/>
      <c r="I534" s="82"/>
      <c r="J534" s="82"/>
      <c r="K534" s="51"/>
      <c r="L534" s="83">
        <v>534</v>
      </c>
      <c r="M534" s="83"/>
      <c r="N534" s="84">
        <v>1</v>
      </c>
      <c r="O534" s="98" t="str">
        <f>REPLACE(INDEX(GroupVertices[Group], MATCH(Edges[[#This Row],[Vertex 1]],GroupVertices[Vertex],0)),1,1,"")</f>
        <v>2</v>
      </c>
      <c r="P534" s="98" t="str">
        <f>REPLACE(INDEX(GroupVertices[Group], MATCH(Edges[[#This Row],[Vertex 2]],GroupVertices[Vertex],0)),1,1,"")</f>
        <v>2</v>
      </c>
    </row>
    <row r="535" spans="1:16" ht="13.5" customHeight="1" thickTop="1" thickBot="1" x14ac:dyDescent="0.3">
      <c r="A535" s="76" t="s">
        <v>699</v>
      </c>
      <c r="B535" s="76" t="s">
        <v>700</v>
      </c>
      <c r="C535" s="77"/>
      <c r="D535" s="78">
        <v>1</v>
      </c>
      <c r="E535" s="79"/>
      <c r="F535" s="80"/>
      <c r="G535" s="77"/>
      <c r="H535" s="81"/>
      <c r="I535" s="82"/>
      <c r="J535" s="82"/>
      <c r="K535" s="51"/>
      <c r="L535" s="83">
        <v>535</v>
      </c>
      <c r="M535" s="83"/>
      <c r="N535" s="84">
        <v>1</v>
      </c>
      <c r="O535" s="98" t="str">
        <f>REPLACE(INDEX(GroupVertices[Group], MATCH(Edges[[#This Row],[Vertex 1]],GroupVertices[Vertex],0)),1,1,"")</f>
        <v>1</v>
      </c>
      <c r="P535" s="98" t="str">
        <f>REPLACE(INDEX(GroupVertices[Group], MATCH(Edges[[#This Row],[Vertex 2]],GroupVertices[Vertex],0)),1,1,"")</f>
        <v>1</v>
      </c>
    </row>
    <row r="536" spans="1:16" ht="13.5" customHeight="1" thickTop="1" thickBot="1" x14ac:dyDescent="0.3">
      <c r="A536" s="76" t="s">
        <v>699</v>
      </c>
      <c r="B536" s="76" t="s">
        <v>624</v>
      </c>
      <c r="C536" s="77"/>
      <c r="D536" s="78">
        <v>5.5</v>
      </c>
      <c r="E536" s="79"/>
      <c r="F536" s="80"/>
      <c r="G536" s="77"/>
      <c r="H536" s="81"/>
      <c r="I536" s="82"/>
      <c r="J536" s="82"/>
      <c r="K536" s="51"/>
      <c r="L536" s="83">
        <v>536</v>
      </c>
      <c r="M536" s="83"/>
      <c r="N536" s="84">
        <v>3</v>
      </c>
      <c r="O536" s="98" t="str">
        <f>REPLACE(INDEX(GroupVertices[Group], MATCH(Edges[[#This Row],[Vertex 1]],GroupVertices[Vertex],0)),1,1,"")</f>
        <v>1</v>
      </c>
      <c r="P536" s="98" t="str">
        <f>REPLACE(INDEX(GroupVertices[Group], MATCH(Edges[[#This Row],[Vertex 2]],GroupVertices[Vertex],0)),1,1,"")</f>
        <v>1</v>
      </c>
    </row>
    <row r="537" spans="1:16" ht="13.5" customHeight="1" thickTop="1" thickBot="1" x14ac:dyDescent="0.3">
      <c r="A537" s="76" t="s">
        <v>699</v>
      </c>
      <c r="B537" s="76" t="s">
        <v>701</v>
      </c>
      <c r="C537" s="77"/>
      <c r="D537" s="78">
        <v>1</v>
      </c>
      <c r="E537" s="79"/>
      <c r="F537" s="80"/>
      <c r="G537" s="77"/>
      <c r="H537" s="81"/>
      <c r="I537" s="82"/>
      <c r="J537" s="82"/>
      <c r="K537" s="51"/>
      <c r="L537" s="83">
        <v>537</v>
      </c>
      <c r="M537" s="83"/>
      <c r="N537" s="84">
        <v>1</v>
      </c>
      <c r="O537" s="98" t="str">
        <f>REPLACE(INDEX(GroupVertices[Group], MATCH(Edges[[#This Row],[Vertex 1]],GroupVertices[Vertex],0)),1,1,"")</f>
        <v>1</v>
      </c>
      <c r="P537" s="98" t="str">
        <f>REPLACE(INDEX(GroupVertices[Group], MATCH(Edges[[#This Row],[Vertex 2]],GroupVertices[Vertex],0)),1,1,"")</f>
        <v>1</v>
      </c>
    </row>
    <row r="538" spans="1:16" ht="13.5" customHeight="1" thickTop="1" thickBot="1" x14ac:dyDescent="0.3">
      <c r="A538" s="76" t="s">
        <v>699</v>
      </c>
      <c r="B538" s="76" t="s">
        <v>702</v>
      </c>
      <c r="C538" s="77"/>
      <c r="D538" s="78">
        <v>1</v>
      </c>
      <c r="E538" s="79"/>
      <c r="F538" s="80"/>
      <c r="G538" s="77"/>
      <c r="H538" s="81"/>
      <c r="I538" s="82"/>
      <c r="J538" s="82"/>
      <c r="K538" s="51"/>
      <c r="L538" s="83">
        <v>538</v>
      </c>
      <c r="M538" s="83"/>
      <c r="N538" s="84">
        <v>1</v>
      </c>
      <c r="O538" s="98" t="str">
        <f>REPLACE(INDEX(GroupVertices[Group], MATCH(Edges[[#This Row],[Vertex 1]],GroupVertices[Vertex],0)),1,1,"")</f>
        <v>1</v>
      </c>
      <c r="P538" s="98" t="str">
        <f>REPLACE(INDEX(GroupVertices[Group], MATCH(Edges[[#This Row],[Vertex 2]],GroupVertices[Vertex],0)),1,1,"")</f>
        <v>1</v>
      </c>
    </row>
    <row r="539" spans="1:16" ht="13.5" customHeight="1" thickTop="1" thickBot="1" x14ac:dyDescent="0.3">
      <c r="A539" s="76"/>
      <c r="B539" s="76"/>
      <c r="C539" s="77"/>
      <c r="D539" s="78"/>
      <c r="E539" s="79"/>
      <c r="F539" s="80"/>
      <c r="G539" s="77"/>
      <c r="H539" s="81"/>
      <c r="I539" s="82"/>
      <c r="J539" s="82"/>
      <c r="K539" s="51"/>
      <c r="L539" s="83">
        <v>539</v>
      </c>
      <c r="M539" s="83"/>
      <c r="N539" s="84"/>
      <c r="O539" s="98" t="e">
        <f>REPLACE(INDEX(GroupVertices[Group], MATCH(Edges[[#This Row],[Vertex 1]],GroupVertices[Vertex],0)),1,1,"")</f>
        <v>#N/A</v>
      </c>
      <c r="P539" s="98" t="e">
        <f>REPLACE(INDEX(GroupVertices[Group], MATCH(Edges[[#This Row],[Vertex 2]],GroupVertices[Vertex],0)),1,1,"")</f>
        <v>#N/A</v>
      </c>
    </row>
    <row r="540" spans="1:16" ht="13.5" customHeight="1" thickTop="1" thickBot="1" x14ac:dyDescent="0.3">
      <c r="A540" s="76" t="s">
        <v>470</v>
      </c>
      <c r="B540" s="76" t="s">
        <v>471</v>
      </c>
      <c r="C540" s="77"/>
      <c r="D540" s="78">
        <v>1</v>
      </c>
      <c r="E540" s="79"/>
      <c r="F540" s="80"/>
      <c r="G540" s="77"/>
      <c r="H540" s="81"/>
      <c r="I540" s="82"/>
      <c r="J540" s="82"/>
      <c r="K540" s="51"/>
      <c r="L540" s="83">
        <v>540</v>
      </c>
      <c r="M540" s="83"/>
      <c r="N540" s="84">
        <v>1</v>
      </c>
      <c r="O540" s="98" t="str">
        <f>REPLACE(INDEX(GroupVertices[Group], MATCH(Edges[[#This Row],[Vertex 1]],GroupVertices[Vertex],0)),1,1,"")</f>
        <v>33</v>
      </c>
      <c r="P540" s="98" t="str">
        <f>REPLACE(INDEX(GroupVertices[Group], MATCH(Edges[[#This Row],[Vertex 2]],GroupVertices[Vertex],0)),1,1,"")</f>
        <v>33</v>
      </c>
    </row>
    <row r="541" spans="1:16" ht="13.5" customHeight="1" thickTop="1" thickBot="1" x14ac:dyDescent="0.3">
      <c r="A541" s="76" t="s">
        <v>470</v>
      </c>
      <c r="B541" s="76" t="s">
        <v>472</v>
      </c>
      <c r="C541" s="77"/>
      <c r="D541" s="78">
        <v>1</v>
      </c>
      <c r="E541" s="79"/>
      <c r="F541" s="80"/>
      <c r="G541" s="77"/>
      <c r="H541" s="81"/>
      <c r="I541" s="82"/>
      <c r="J541" s="82"/>
      <c r="K541" s="51"/>
      <c r="L541" s="83">
        <v>541</v>
      </c>
      <c r="M541" s="83"/>
      <c r="N541" s="84">
        <v>1</v>
      </c>
      <c r="O541" s="98" t="str">
        <f>REPLACE(INDEX(GroupVertices[Group], MATCH(Edges[[#This Row],[Vertex 1]],GroupVertices[Vertex],0)),1,1,"")</f>
        <v>33</v>
      </c>
      <c r="P541" s="98" t="str">
        <f>REPLACE(INDEX(GroupVertices[Group], MATCH(Edges[[#This Row],[Vertex 2]],GroupVertices[Vertex],0)),1,1,"")</f>
        <v>33</v>
      </c>
    </row>
    <row r="542" spans="1:16" ht="13.5" customHeight="1" thickTop="1" thickBot="1" x14ac:dyDescent="0.3">
      <c r="A542" s="76" t="s">
        <v>670</v>
      </c>
      <c r="B542" s="76" t="s">
        <v>646</v>
      </c>
      <c r="C542" s="77"/>
      <c r="D542" s="78">
        <v>1</v>
      </c>
      <c r="E542" s="79"/>
      <c r="F542" s="80"/>
      <c r="G542" s="77"/>
      <c r="H542" s="81"/>
      <c r="I542" s="82"/>
      <c r="J542" s="82"/>
      <c r="K542" s="51"/>
      <c r="L542" s="83">
        <v>542</v>
      </c>
      <c r="M542" s="83"/>
      <c r="N542" s="84">
        <v>1</v>
      </c>
      <c r="O542" s="98" t="str">
        <f>REPLACE(INDEX(GroupVertices[Group], MATCH(Edges[[#This Row],[Vertex 1]],GroupVertices[Vertex],0)),1,1,"")</f>
        <v>8</v>
      </c>
      <c r="P542" s="98" t="str">
        <f>REPLACE(INDEX(GroupVertices[Group], MATCH(Edges[[#This Row],[Vertex 2]],GroupVertices[Vertex],0)),1,1,"")</f>
        <v>8</v>
      </c>
    </row>
    <row r="543" spans="1:16" ht="13.5" customHeight="1" thickTop="1" thickBot="1" x14ac:dyDescent="0.3">
      <c r="A543" s="76" t="s">
        <v>670</v>
      </c>
      <c r="B543" s="76" t="s">
        <v>671</v>
      </c>
      <c r="C543" s="77"/>
      <c r="D543" s="78">
        <v>1</v>
      </c>
      <c r="E543" s="79"/>
      <c r="F543" s="80"/>
      <c r="G543" s="77"/>
      <c r="H543" s="81"/>
      <c r="I543" s="82"/>
      <c r="J543" s="82"/>
      <c r="K543" s="51"/>
      <c r="L543" s="83">
        <v>543</v>
      </c>
      <c r="M543" s="83"/>
      <c r="N543" s="84">
        <v>1</v>
      </c>
      <c r="O543" s="98" t="str">
        <f>REPLACE(INDEX(GroupVertices[Group], MATCH(Edges[[#This Row],[Vertex 1]],GroupVertices[Vertex],0)),1,1,"")</f>
        <v>8</v>
      </c>
      <c r="P543" s="98" t="str">
        <f>REPLACE(INDEX(GroupVertices[Group], MATCH(Edges[[#This Row],[Vertex 2]],GroupVertices[Vertex],0)),1,1,"")</f>
        <v>8</v>
      </c>
    </row>
    <row r="544" spans="1:16" ht="13.5" customHeight="1" thickTop="1" thickBot="1" x14ac:dyDescent="0.3">
      <c r="A544" s="76" t="s">
        <v>704</v>
      </c>
      <c r="B544" s="76" t="s">
        <v>218</v>
      </c>
      <c r="C544" s="77"/>
      <c r="D544" s="78">
        <v>1</v>
      </c>
      <c r="E544" s="79"/>
      <c r="F544" s="80"/>
      <c r="G544" s="77"/>
      <c r="H544" s="81"/>
      <c r="I544" s="82"/>
      <c r="J544" s="82"/>
      <c r="K544" s="51"/>
      <c r="L544" s="83">
        <v>544</v>
      </c>
      <c r="M544" s="83"/>
      <c r="N544" s="84">
        <v>1</v>
      </c>
      <c r="O544" s="98" t="str">
        <f>REPLACE(INDEX(GroupVertices[Group], MATCH(Edges[[#This Row],[Vertex 1]],GroupVertices[Vertex],0)),1,1,"")</f>
        <v>41</v>
      </c>
      <c r="P544" s="98" t="str">
        <f>REPLACE(INDEX(GroupVertices[Group], MATCH(Edges[[#This Row],[Vertex 2]],GroupVertices[Vertex],0)),1,1,"")</f>
        <v>41</v>
      </c>
    </row>
    <row r="545" spans="1:16" ht="13.5" customHeight="1" thickTop="1" thickBot="1" x14ac:dyDescent="0.3">
      <c r="A545" s="76" t="s">
        <v>704</v>
      </c>
      <c r="B545" s="76" t="s">
        <v>705</v>
      </c>
      <c r="C545" s="77"/>
      <c r="D545" s="78">
        <v>1</v>
      </c>
      <c r="E545" s="79"/>
      <c r="F545" s="80"/>
      <c r="G545" s="77"/>
      <c r="H545" s="81"/>
      <c r="I545" s="82"/>
      <c r="J545" s="82"/>
      <c r="K545" s="51"/>
      <c r="L545" s="83">
        <v>545</v>
      </c>
      <c r="M545" s="83"/>
      <c r="N545" s="84">
        <v>1</v>
      </c>
      <c r="O545" s="98" t="str">
        <f>REPLACE(INDEX(GroupVertices[Group], MATCH(Edges[[#This Row],[Vertex 1]],GroupVertices[Vertex],0)),1,1,"")</f>
        <v>41</v>
      </c>
      <c r="P545" s="98" t="str">
        <f>REPLACE(INDEX(GroupVertices[Group], MATCH(Edges[[#This Row],[Vertex 2]],GroupVertices[Vertex],0)),1,1,"")</f>
        <v>41</v>
      </c>
    </row>
    <row r="546" spans="1:16" ht="13.5" customHeight="1" thickTop="1" thickBot="1" x14ac:dyDescent="0.3">
      <c r="A546" s="76" t="s">
        <v>706</v>
      </c>
      <c r="B546" s="76" t="s">
        <v>660</v>
      </c>
      <c r="C546" s="77"/>
      <c r="D546" s="78">
        <v>1</v>
      </c>
      <c r="E546" s="79"/>
      <c r="F546" s="80"/>
      <c r="G546" s="77"/>
      <c r="H546" s="81"/>
      <c r="I546" s="82"/>
      <c r="J546" s="82"/>
      <c r="K546" s="51"/>
      <c r="L546" s="83">
        <v>546</v>
      </c>
      <c r="M546" s="83"/>
      <c r="N546" s="84">
        <v>1</v>
      </c>
      <c r="O546" s="98" t="str">
        <f>REPLACE(INDEX(GroupVertices[Group], MATCH(Edges[[#This Row],[Vertex 1]],GroupVertices[Vertex],0)),1,1,"")</f>
        <v>2</v>
      </c>
      <c r="P546" s="98" t="str">
        <f>REPLACE(INDEX(GroupVertices[Group], MATCH(Edges[[#This Row],[Vertex 2]],GroupVertices[Vertex],0)),1,1,"")</f>
        <v>2</v>
      </c>
    </row>
    <row r="547" spans="1:16" ht="13.5" customHeight="1" thickTop="1" thickBot="1" x14ac:dyDescent="0.3">
      <c r="A547" s="76" t="s">
        <v>706</v>
      </c>
      <c r="B547" s="76" t="s">
        <v>206</v>
      </c>
      <c r="C547" s="77"/>
      <c r="D547" s="78">
        <v>1</v>
      </c>
      <c r="E547" s="79"/>
      <c r="F547" s="80"/>
      <c r="G547" s="77"/>
      <c r="H547" s="81"/>
      <c r="I547" s="82"/>
      <c r="J547" s="82"/>
      <c r="K547" s="51"/>
      <c r="L547" s="83">
        <v>547</v>
      </c>
      <c r="M547" s="83"/>
      <c r="N547" s="84">
        <v>1</v>
      </c>
      <c r="O547" s="98" t="str">
        <f>REPLACE(INDEX(GroupVertices[Group], MATCH(Edges[[#This Row],[Vertex 1]],GroupVertices[Vertex],0)),1,1,"")</f>
        <v>2</v>
      </c>
      <c r="P547" s="98" t="str">
        <f>REPLACE(INDEX(GroupVertices[Group], MATCH(Edges[[#This Row],[Vertex 2]],GroupVertices[Vertex],0)),1,1,"")</f>
        <v>2</v>
      </c>
    </row>
    <row r="548" spans="1:16" ht="13.5" customHeight="1" thickTop="1" thickBot="1" x14ac:dyDescent="0.3">
      <c r="A548" s="76" t="s">
        <v>707</v>
      </c>
      <c r="B548" s="76" t="s">
        <v>708</v>
      </c>
      <c r="C548" s="77"/>
      <c r="D548" s="78">
        <v>1</v>
      </c>
      <c r="E548" s="79"/>
      <c r="F548" s="80"/>
      <c r="G548" s="77"/>
      <c r="H548" s="81"/>
      <c r="I548" s="82"/>
      <c r="J548" s="82"/>
      <c r="K548" s="51"/>
      <c r="L548" s="83">
        <v>548</v>
      </c>
      <c r="M548" s="83"/>
      <c r="N548" s="84">
        <v>1</v>
      </c>
      <c r="O548" s="98" t="str">
        <f>REPLACE(INDEX(GroupVertices[Group], MATCH(Edges[[#This Row],[Vertex 1]],GroupVertices[Vertex],0)),1,1,"")</f>
        <v>72</v>
      </c>
      <c r="P548" s="98" t="str">
        <f>REPLACE(INDEX(GroupVertices[Group], MATCH(Edges[[#This Row],[Vertex 2]],GroupVertices[Vertex],0)),1,1,"")</f>
        <v>72</v>
      </c>
    </row>
    <row r="549" spans="1:16" ht="13.5" customHeight="1" thickTop="1" thickBot="1" x14ac:dyDescent="0.3">
      <c r="A549" s="76" t="s">
        <v>707</v>
      </c>
      <c r="B549" s="76" t="s">
        <v>709</v>
      </c>
      <c r="C549" s="77"/>
      <c r="D549" s="78">
        <v>1</v>
      </c>
      <c r="E549" s="79"/>
      <c r="F549" s="80"/>
      <c r="G549" s="77"/>
      <c r="H549" s="81"/>
      <c r="I549" s="82"/>
      <c r="J549" s="82"/>
      <c r="K549" s="51"/>
      <c r="L549" s="83">
        <v>549</v>
      </c>
      <c r="M549" s="83"/>
      <c r="N549" s="84">
        <v>1</v>
      </c>
      <c r="O549" s="98" t="str">
        <f>REPLACE(INDEX(GroupVertices[Group], MATCH(Edges[[#This Row],[Vertex 1]],GroupVertices[Vertex],0)),1,1,"")</f>
        <v>72</v>
      </c>
      <c r="P549" s="98" t="str">
        <f>REPLACE(INDEX(GroupVertices[Group], MATCH(Edges[[#This Row],[Vertex 2]],GroupVertices[Vertex],0)),1,1,"")</f>
        <v>72</v>
      </c>
    </row>
    <row r="550" spans="1:16" ht="13.5" customHeight="1" thickTop="1" thickBot="1" x14ac:dyDescent="0.3">
      <c r="A550" s="76" t="s">
        <v>707</v>
      </c>
      <c r="B550" s="76" t="s">
        <v>710</v>
      </c>
      <c r="C550" s="77"/>
      <c r="D550" s="78">
        <v>1</v>
      </c>
      <c r="E550" s="79"/>
      <c r="F550" s="80"/>
      <c r="G550" s="77"/>
      <c r="H550" s="81"/>
      <c r="I550" s="82"/>
      <c r="J550" s="82"/>
      <c r="K550" s="51"/>
      <c r="L550" s="83">
        <v>550</v>
      </c>
      <c r="M550" s="83"/>
      <c r="N550" s="84">
        <v>1</v>
      </c>
      <c r="O550" s="98" t="str">
        <f>REPLACE(INDEX(GroupVertices[Group], MATCH(Edges[[#This Row],[Vertex 1]],GroupVertices[Vertex],0)),1,1,"")</f>
        <v>72</v>
      </c>
      <c r="P550" s="98" t="str">
        <f>REPLACE(INDEX(GroupVertices[Group], MATCH(Edges[[#This Row],[Vertex 2]],GroupVertices[Vertex],0)),1,1,"")</f>
        <v>72</v>
      </c>
    </row>
    <row r="551" spans="1:16" ht="13.5" customHeight="1" thickTop="1" thickBot="1" x14ac:dyDescent="0.3">
      <c r="A551" s="76" t="s">
        <v>646</v>
      </c>
      <c r="B551" s="76" t="s">
        <v>647</v>
      </c>
      <c r="C551" s="77"/>
      <c r="D551" s="78">
        <v>1</v>
      </c>
      <c r="E551" s="79"/>
      <c r="F551" s="80"/>
      <c r="G551" s="77"/>
      <c r="H551" s="81"/>
      <c r="I551" s="82"/>
      <c r="J551" s="82"/>
      <c r="K551" s="51"/>
      <c r="L551" s="83">
        <v>551</v>
      </c>
      <c r="M551" s="83"/>
      <c r="N551" s="84">
        <v>1</v>
      </c>
      <c r="O551" s="98" t="str">
        <f>REPLACE(INDEX(GroupVertices[Group], MATCH(Edges[[#This Row],[Vertex 1]],GroupVertices[Vertex],0)),1,1,"")</f>
        <v>8</v>
      </c>
      <c r="P551" s="98" t="str">
        <f>REPLACE(INDEX(GroupVertices[Group], MATCH(Edges[[#This Row],[Vertex 2]],GroupVertices[Vertex],0)),1,1,"")</f>
        <v>8</v>
      </c>
    </row>
    <row r="552" spans="1:16" ht="13.5" customHeight="1" thickTop="1" thickBot="1" x14ac:dyDescent="0.3">
      <c r="A552" s="76" t="s">
        <v>646</v>
      </c>
      <c r="B552" s="76" t="s">
        <v>671</v>
      </c>
      <c r="C552" s="77"/>
      <c r="D552" s="78">
        <v>1</v>
      </c>
      <c r="E552" s="79"/>
      <c r="F552" s="80"/>
      <c r="G552" s="77"/>
      <c r="H552" s="81"/>
      <c r="I552" s="82"/>
      <c r="J552" s="82"/>
      <c r="K552" s="51"/>
      <c r="L552" s="83">
        <v>552</v>
      </c>
      <c r="M552" s="83"/>
      <c r="N552" s="84">
        <v>1</v>
      </c>
      <c r="O552" s="98" t="str">
        <f>REPLACE(INDEX(GroupVertices[Group], MATCH(Edges[[#This Row],[Vertex 1]],GroupVertices[Vertex],0)),1,1,"")</f>
        <v>8</v>
      </c>
      <c r="P552" s="98" t="str">
        <f>REPLACE(INDEX(GroupVertices[Group], MATCH(Edges[[#This Row],[Vertex 2]],GroupVertices[Vertex],0)),1,1,"")</f>
        <v>8</v>
      </c>
    </row>
    <row r="553" spans="1:16" ht="13.5" customHeight="1" thickTop="1" thickBot="1" x14ac:dyDescent="0.3">
      <c r="A553" s="76" t="s">
        <v>711</v>
      </c>
      <c r="B553" s="76" t="s">
        <v>712</v>
      </c>
      <c r="C553" s="77"/>
      <c r="D553" s="78">
        <v>1</v>
      </c>
      <c r="E553" s="79"/>
      <c r="F553" s="80"/>
      <c r="G553" s="77"/>
      <c r="H553" s="81"/>
      <c r="I553" s="82"/>
      <c r="J553" s="82"/>
      <c r="K553" s="51"/>
      <c r="L553" s="83">
        <v>553</v>
      </c>
      <c r="M553" s="83"/>
      <c r="N553" s="84">
        <v>1</v>
      </c>
      <c r="O553" s="98" t="str">
        <f>REPLACE(INDEX(GroupVertices[Group], MATCH(Edges[[#This Row],[Vertex 1]],GroupVertices[Vertex],0)),1,1,"")</f>
        <v>86</v>
      </c>
      <c r="P553" s="98" t="str">
        <f>REPLACE(INDEX(GroupVertices[Group], MATCH(Edges[[#This Row],[Vertex 2]],GroupVertices[Vertex],0)),1,1,"")</f>
        <v>86</v>
      </c>
    </row>
    <row r="554" spans="1:16" ht="13.5" customHeight="1" thickTop="1" thickBot="1" x14ac:dyDescent="0.3">
      <c r="A554" s="76" t="s">
        <v>711</v>
      </c>
      <c r="B554" s="76" t="s">
        <v>713</v>
      </c>
      <c r="C554" s="77"/>
      <c r="D554" s="78">
        <v>1</v>
      </c>
      <c r="E554" s="79"/>
      <c r="F554" s="80"/>
      <c r="G554" s="77"/>
      <c r="H554" s="81"/>
      <c r="I554" s="82"/>
      <c r="J554" s="82"/>
      <c r="K554" s="51"/>
      <c r="L554" s="83">
        <v>554</v>
      </c>
      <c r="M554" s="83"/>
      <c r="N554" s="84">
        <v>1</v>
      </c>
      <c r="O554" s="98" t="str">
        <f>REPLACE(INDEX(GroupVertices[Group], MATCH(Edges[[#This Row],[Vertex 1]],GroupVertices[Vertex],0)),1,1,"")</f>
        <v>86</v>
      </c>
      <c r="P554" s="98" t="str">
        <f>REPLACE(INDEX(GroupVertices[Group], MATCH(Edges[[#This Row],[Vertex 2]],GroupVertices[Vertex],0)),1,1,"")</f>
        <v>86</v>
      </c>
    </row>
    <row r="555" spans="1:16" ht="13.5" customHeight="1" thickTop="1" thickBot="1" x14ac:dyDescent="0.3">
      <c r="A555" s="76" t="s">
        <v>672</v>
      </c>
      <c r="B555" s="76" t="s">
        <v>305</v>
      </c>
      <c r="C555" s="77"/>
      <c r="D555" s="78">
        <v>1</v>
      </c>
      <c r="E555" s="79"/>
      <c r="F555" s="80"/>
      <c r="G555" s="77"/>
      <c r="H555" s="81"/>
      <c r="I555" s="82"/>
      <c r="J555" s="82"/>
      <c r="K555" s="51"/>
      <c r="L555" s="83">
        <v>555</v>
      </c>
      <c r="M555" s="83"/>
      <c r="N555" s="84">
        <v>1</v>
      </c>
      <c r="O555" s="98" t="str">
        <f>REPLACE(INDEX(GroupVertices[Group], MATCH(Edges[[#This Row],[Vertex 1]],GroupVertices[Vertex],0)),1,1,"")</f>
        <v>21</v>
      </c>
      <c r="P555" s="98" t="str">
        <f>REPLACE(INDEX(GroupVertices[Group], MATCH(Edges[[#This Row],[Vertex 2]],GroupVertices[Vertex],0)),1,1,"")</f>
        <v>21</v>
      </c>
    </row>
    <row r="556" spans="1:16" ht="13.5" customHeight="1" thickTop="1" thickBot="1" x14ac:dyDescent="0.3">
      <c r="A556" s="76" t="s">
        <v>714</v>
      </c>
      <c r="B556" s="76" t="s">
        <v>715</v>
      </c>
      <c r="C556" s="77"/>
      <c r="D556" s="78">
        <v>1</v>
      </c>
      <c r="E556" s="79"/>
      <c r="F556" s="80"/>
      <c r="G556" s="77"/>
      <c r="H556" s="81"/>
      <c r="I556" s="82"/>
      <c r="J556" s="82"/>
      <c r="K556" s="51"/>
      <c r="L556" s="83">
        <v>556</v>
      </c>
      <c r="M556" s="83"/>
      <c r="N556" s="84">
        <v>1</v>
      </c>
      <c r="O556" s="98" t="str">
        <f>REPLACE(INDEX(GroupVertices[Group], MATCH(Edges[[#This Row],[Vertex 1]],GroupVertices[Vertex],0)),1,1,"")</f>
        <v>85</v>
      </c>
      <c r="P556" s="98" t="str">
        <f>REPLACE(INDEX(GroupVertices[Group], MATCH(Edges[[#This Row],[Vertex 2]],GroupVertices[Vertex],0)),1,1,"")</f>
        <v>85</v>
      </c>
    </row>
    <row r="557" spans="1:16" ht="13.5" customHeight="1" thickTop="1" thickBot="1" x14ac:dyDescent="0.3">
      <c r="A557" s="76" t="s">
        <v>714</v>
      </c>
      <c r="B557" s="76" t="s">
        <v>716</v>
      </c>
      <c r="C557" s="77"/>
      <c r="D557" s="78">
        <v>1</v>
      </c>
      <c r="E557" s="79"/>
      <c r="F557" s="80"/>
      <c r="G557" s="77"/>
      <c r="H557" s="81"/>
      <c r="I557" s="82"/>
      <c r="J557" s="82"/>
      <c r="K557" s="51"/>
      <c r="L557" s="83">
        <v>557</v>
      </c>
      <c r="M557" s="83"/>
      <c r="N557" s="84">
        <v>1</v>
      </c>
      <c r="O557" s="98" t="str">
        <f>REPLACE(INDEX(GroupVertices[Group], MATCH(Edges[[#This Row],[Vertex 1]],GroupVertices[Vertex],0)),1,1,"")</f>
        <v>85</v>
      </c>
      <c r="P557" s="98" t="str">
        <f>REPLACE(INDEX(GroupVertices[Group], MATCH(Edges[[#This Row],[Vertex 2]],GroupVertices[Vertex],0)),1,1,"")</f>
        <v>85</v>
      </c>
    </row>
    <row r="558" spans="1:16" ht="13.5" customHeight="1" thickTop="1" thickBot="1" x14ac:dyDescent="0.3">
      <c r="A558" s="76"/>
      <c r="B558" s="76"/>
      <c r="C558" s="77"/>
      <c r="D558" s="78"/>
      <c r="E558" s="79"/>
      <c r="F558" s="80"/>
      <c r="G558" s="77"/>
      <c r="H558" s="81"/>
      <c r="I558" s="82"/>
      <c r="J558" s="82"/>
      <c r="K558" s="51"/>
      <c r="L558" s="83">
        <v>558</v>
      </c>
      <c r="M558" s="83"/>
      <c r="N558" s="84"/>
      <c r="O558" s="98" t="e">
        <f>REPLACE(INDEX(GroupVertices[Group], MATCH(Edges[[#This Row],[Vertex 1]],GroupVertices[Vertex],0)),1,1,"")</f>
        <v>#N/A</v>
      </c>
      <c r="P558" s="98" t="e">
        <f>REPLACE(INDEX(GroupVertices[Group], MATCH(Edges[[#This Row],[Vertex 2]],GroupVertices[Vertex],0)),1,1,"")</f>
        <v>#N/A</v>
      </c>
    </row>
    <row r="559" spans="1:16" ht="13.5" customHeight="1" thickTop="1" thickBot="1" x14ac:dyDescent="0.3">
      <c r="A559" s="76" t="s">
        <v>351</v>
      </c>
      <c r="B559" s="76" t="s">
        <v>352</v>
      </c>
      <c r="C559" s="77"/>
      <c r="D559" s="78">
        <v>1</v>
      </c>
      <c r="E559" s="79"/>
      <c r="F559" s="80"/>
      <c r="G559" s="77"/>
      <c r="H559" s="81"/>
      <c r="I559" s="82"/>
      <c r="J559" s="82"/>
      <c r="K559" s="51"/>
      <c r="L559" s="83">
        <v>559</v>
      </c>
      <c r="M559" s="83"/>
      <c r="N559" s="84">
        <v>1</v>
      </c>
      <c r="O559" s="98" t="str">
        <f>REPLACE(INDEX(GroupVertices[Group], MATCH(Edges[[#This Row],[Vertex 1]],GroupVertices[Vertex],0)),1,1,"")</f>
        <v>58</v>
      </c>
      <c r="P559" s="98" t="str">
        <f>REPLACE(INDEX(GroupVertices[Group], MATCH(Edges[[#This Row],[Vertex 2]],GroupVertices[Vertex],0)),1,1,"")</f>
        <v>58</v>
      </c>
    </row>
    <row r="560" spans="1:16" ht="13.5" customHeight="1" thickTop="1" thickBot="1" x14ac:dyDescent="0.3">
      <c r="A560" s="76" t="s">
        <v>717</v>
      </c>
      <c r="B560" s="76" t="s">
        <v>718</v>
      </c>
      <c r="C560" s="77"/>
      <c r="D560" s="78">
        <v>1</v>
      </c>
      <c r="E560" s="79"/>
      <c r="F560" s="80"/>
      <c r="G560" s="77"/>
      <c r="H560" s="81"/>
      <c r="I560" s="82"/>
      <c r="J560" s="82"/>
      <c r="K560" s="51"/>
      <c r="L560" s="83">
        <v>560</v>
      </c>
      <c r="M560" s="83"/>
      <c r="N560" s="84">
        <v>1</v>
      </c>
      <c r="O560" s="98" t="str">
        <f>REPLACE(INDEX(GroupVertices[Group], MATCH(Edges[[#This Row],[Vertex 1]],GroupVertices[Vertex],0)),1,1,"")</f>
        <v>14</v>
      </c>
      <c r="P560" s="98" t="str">
        <f>REPLACE(INDEX(GroupVertices[Group], MATCH(Edges[[#This Row],[Vertex 2]],GroupVertices[Vertex],0)),1,1,"")</f>
        <v>14</v>
      </c>
    </row>
    <row r="561" spans="1:16" ht="13.5" customHeight="1" thickTop="1" thickBot="1" x14ac:dyDescent="0.3">
      <c r="A561" s="76" t="s">
        <v>717</v>
      </c>
      <c r="B561" s="76" t="s">
        <v>719</v>
      </c>
      <c r="C561" s="77"/>
      <c r="D561" s="78">
        <v>3.25</v>
      </c>
      <c r="E561" s="79"/>
      <c r="F561" s="80"/>
      <c r="G561" s="77"/>
      <c r="H561" s="81"/>
      <c r="I561" s="82"/>
      <c r="J561" s="82"/>
      <c r="K561" s="51"/>
      <c r="L561" s="83">
        <v>561</v>
      </c>
      <c r="M561" s="83"/>
      <c r="N561" s="84">
        <v>2</v>
      </c>
      <c r="O561" s="98" t="str">
        <f>REPLACE(INDEX(GroupVertices[Group], MATCH(Edges[[#This Row],[Vertex 1]],GroupVertices[Vertex],0)),1,1,"")</f>
        <v>14</v>
      </c>
      <c r="P561" s="98" t="str">
        <f>REPLACE(INDEX(GroupVertices[Group], MATCH(Edges[[#This Row],[Vertex 2]],GroupVertices[Vertex],0)),1,1,"")</f>
        <v>14</v>
      </c>
    </row>
    <row r="562" spans="1:16" ht="13.5" customHeight="1" thickTop="1" thickBot="1" x14ac:dyDescent="0.3">
      <c r="A562" s="76" t="s">
        <v>717</v>
      </c>
      <c r="B562" s="76" t="s">
        <v>720</v>
      </c>
      <c r="C562" s="77"/>
      <c r="D562" s="78">
        <v>3.25</v>
      </c>
      <c r="E562" s="79"/>
      <c r="F562" s="80"/>
      <c r="G562" s="77"/>
      <c r="H562" s="81"/>
      <c r="I562" s="82"/>
      <c r="J562" s="82"/>
      <c r="K562" s="51"/>
      <c r="L562" s="83">
        <v>562</v>
      </c>
      <c r="M562" s="83"/>
      <c r="N562" s="84">
        <v>2</v>
      </c>
      <c r="O562" s="98" t="str">
        <f>REPLACE(INDEX(GroupVertices[Group], MATCH(Edges[[#This Row],[Vertex 1]],GroupVertices[Vertex],0)),1,1,"")</f>
        <v>14</v>
      </c>
      <c r="P562" s="98" t="str">
        <f>REPLACE(INDEX(GroupVertices[Group], MATCH(Edges[[#This Row],[Vertex 2]],GroupVertices[Vertex],0)),1,1,"")</f>
        <v>14</v>
      </c>
    </row>
    <row r="563" spans="1:16" ht="13.5" customHeight="1" thickTop="1" thickBot="1" x14ac:dyDescent="0.3">
      <c r="A563" s="76" t="s">
        <v>721</v>
      </c>
      <c r="B563" s="76" t="s">
        <v>722</v>
      </c>
      <c r="C563" s="77"/>
      <c r="D563" s="78">
        <v>1</v>
      </c>
      <c r="E563" s="79"/>
      <c r="F563" s="80"/>
      <c r="G563" s="77"/>
      <c r="H563" s="81"/>
      <c r="I563" s="82"/>
      <c r="J563" s="82"/>
      <c r="K563" s="51"/>
      <c r="L563" s="83">
        <v>563</v>
      </c>
      <c r="M563" s="83"/>
      <c r="N563" s="84">
        <v>1</v>
      </c>
      <c r="O563" s="98" t="str">
        <f>REPLACE(INDEX(GroupVertices[Group], MATCH(Edges[[#This Row],[Vertex 1]],GroupVertices[Vertex],0)),1,1,"")</f>
        <v>84</v>
      </c>
      <c r="P563" s="98" t="str">
        <f>REPLACE(INDEX(GroupVertices[Group], MATCH(Edges[[#This Row],[Vertex 2]],GroupVertices[Vertex],0)),1,1,"")</f>
        <v>84</v>
      </c>
    </row>
    <row r="564" spans="1:16" ht="13.5" customHeight="1" thickTop="1" thickBot="1" x14ac:dyDescent="0.3">
      <c r="A564" s="76" t="s">
        <v>721</v>
      </c>
      <c r="B564" s="76" t="s">
        <v>723</v>
      </c>
      <c r="C564" s="77"/>
      <c r="D564" s="78">
        <v>1</v>
      </c>
      <c r="E564" s="79"/>
      <c r="F564" s="80"/>
      <c r="G564" s="77"/>
      <c r="H564" s="81"/>
      <c r="I564" s="82"/>
      <c r="J564" s="82"/>
      <c r="K564" s="51"/>
      <c r="L564" s="83">
        <v>564</v>
      </c>
      <c r="M564" s="83"/>
      <c r="N564" s="84">
        <v>1</v>
      </c>
      <c r="O564" s="98" t="str">
        <f>REPLACE(INDEX(GroupVertices[Group], MATCH(Edges[[#This Row],[Vertex 1]],GroupVertices[Vertex],0)),1,1,"")</f>
        <v>84</v>
      </c>
      <c r="P564" s="98" t="str">
        <f>REPLACE(INDEX(GroupVertices[Group], MATCH(Edges[[#This Row],[Vertex 2]],GroupVertices[Vertex],0)),1,1,"")</f>
        <v>84</v>
      </c>
    </row>
    <row r="565" spans="1:16" ht="13.5" customHeight="1" thickTop="1" thickBot="1" x14ac:dyDescent="0.3">
      <c r="A565" s="76" t="s">
        <v>724</v>
      </c>
      <c r="B565" s="76" t="s">
        <v>725</v>
      </c>
      <c r="C565" s="77"/>
      <c r="D565" s="78">
        <v>1</v>
      </c>
      <c r="E565" s="79"/>
      <c r="F565" s="80"/>
      <c r="G565" s="77"/>
      <c r="H565" s="81"/>
      <c r="I565" s="82"/>
      <c r="J565" s="82"/>
      <c r="K565" s="51"/>
      <c r="L565" s="83">
        <v>565</v>
      </c>
      <c r="M565" s="83"/>
      <c r="N565" s="84">
        <v>1</v>
      </c>
      <c r="O565" s="98" t="str">
        <f>REPLACE(INDEX(GroupVertices[Group], MATCH(Edges[[#This Row],[Vertex 1]],GroupVertices[Vertex],0)),1,1,"")</f>
        <v>36</v>
      </c>
      <c r="P565" s="98" t="str">
        <f>REPLACE(INDEX(GroupVertices[Group], MATCH(Edges[[#This Row],[Vertex 2]],GroupVertices[Vertex],0)),1,1,"")</f>
        <v>36</v>
      </c>
    </row>
    <row r="566" spans="1:16" ht="13.5" customHeight="1" thickTop="1" thickBot="1" x14ac:dyDescent="0.3">
      <c r="A566" s="76" t="s">
        <v>724</v>
      </c>
      <c r="B566" s="76" t="s">
        <v>726</v>
      </c>
      <c r="C566" s="77"/>
      <c r="D566" s="78">
        <v>1</v>
      </c>
      <c r="E566" s="79"/>
      <c r="F566" s="80"/>
      <c r="G566" s="77"/>
      <c r="H566" s="81"/>
      <c r="I566" s="82"/>
      <c r="J566" s="82"/>
      <c r="K566" s="51"/>
      <c r="L566" s="83">
        <v>566</v>
      </c>
      <c r="M566" s="83"/>
      <c r="N566" s="84">
        <v>1</v>
      </c>
      <c r="O566" s="98" t="str">
        <f>REPLACE(INDEX(GroupVertices[Group], MATCH(Edges[[#This Row],[Vertex 1]],GroupVertices[Vertex],0)),1,1,"")</f>
        <v>36</v>
      </c>
      <c r="P566" s="98" t="str">
        <f>REPLACE(INDEX(GroupVertices[Group], MATCH(Edges[[#This Row],[Vertex 2]],GroupVertices[Vertex],0)),1,1,"")</f>
        <v>36</v>
      </c>
    </row>
    <row r="567" spans="1:16" ht="13.5" customHeight="1" thickTop="1" thickBot="1" x14ac:dyDescent="0.3">
      <c r="A567" s="76" t="s">
        <v>724</v>
      </c>
      <c r="B567" s="76" t="s">
        <v>727</v>
      </c>
      <c r="C567" s="77"/>
      <c r="D567" s="78">
        <v>1</v>
      </c>
      <c r="E567" s="79"/>
      <c r="F567" s="80"/>
      <c r="G567" s="77"/>
      <c r="H567" s="81"/>
      <c r="I567" s="82"/>
      <c r="J567" s="82"/>
      <c r="K567" s="51"/>
      <c r="L567" s="83">
        <v>567</v>
      </c>
      <c r="M567" s="83"/>
      <c r="N567" s="84">
        <v>1</v>
      </c>
      <c r="O567" s="98" t="str">
        <f>REPLACE(INDEX(GroupVertices[Group], MATCH(Edges[[#This Row],[Vertex 1]],GroupVertices[Vertex],0)),1,1,"")</f>
        <v>36</v>
      </c>
      <c r="P567" s="98" t="str">
        <f>REPLACE(INDEX(GroupVertices[Group], MATCH(Edges[[#This Row],[Vertex 2]],GroupVertices[Vertex],0)),1,1,"")</f>
        <v>36</v>
      </c>
    </row>
    <row r="568" spans="1:16" ht="13.5" customHeight="1" thickTop="1" thickBot="1" x14ac:dyDescent="0.3">
      <c r="A568" s="76" t="s">
        <v>724</v>
      </c>
      <c r="B568" s="76" t="s">
        <v>728</v>
      </c>
      <c r="C568" s="77"/>
      <c r="D568" s="78">
        <v>1</v>
      </c>
      <c r="E568" s="79"/>
      <c r="F568" s="80"/>
      <c r="G568" s="77"/>
      <c r="H568" s="81"/>
      <c r="I568" s="82"/>
      <c r="J568" s="82"/>
      <c r="K568" s="51"/>
      <c r="L568" s="83">
        <v>568</v>
      </c>
      <c r="M568" s="83"/>
      <c r="N568" s="84">
        <v>1</v>
      </c>
      <c r="O568" s="98" t="str">
        <f>REPLACE(INDEX(GroupVertices[Group], MATCH(Edges[[#This Row],[Vertex 1]],GroupVertices[Vertex],0)),1,1,"")</f>
        <v>36</v>
      </c>
      <c r="P568" s="98" t="str">
        <f>REPLACE(INDEX(GroupVertices[Group], MATCH(Edges[[#This Row],[Vertex 2]],GroupVertices[Vertex],0)),1,1,"")</f>
        <v>36</v>
      </c>
    </row>
    <row r="569" spans="1:16" ht="13.5" customHeight="1" thickTop="1" thickBot="1" x14ac:dyDescent="0.3">
      <c r="A569" s="76" t="s">
        <v>290</v>
      </c>
      <c r="B569" s="76" t="s">
        <v>291</v>
      </c>
      <c r="C569" s="77"/>
      <c r="D569" s="78">
        <v>1</v>
      </c>
      <c r="E569" s="79"/>
      <c r="F569" s="80"/>
      <c r="G569" s="77"/>
      <c r="H569" s="81"/>
      <c r="I569" s="82"/>
      <c r="J569" s="82"/>
      <c r="K569" s="51"/>
      <c r="L569" s="83">
        <v>569</v>
      </c>
      <c r="M569" s="83"/>
      <c r="N569" s="84">
        <v>1</v>
      </c>
      <c r="O569" s="98" t="str">
        <f>REPLACE(INDEX(GroupVertices[Group], MATCH(Edges[[#This Row],[Vertex 1]],GroupVertices[Vertex],0)),1,1,"")</f>
        <v>62</v>
      </c>
      <c r="P569" s="98" t="str">
        <f>REPLACE(INDEX(GroupVertices[Group], MATCH(Edges[[#This Row],[Vertex 2]],GroupVertices[Vertex],0)),1,1,"")</f>
        <v>62</v>
      </c>
    </row>
    <row r="570" spans="1:16" ht="13.5" customHeight="1" thickTop="1" thickBot="1" x14ac:dyDescent="0.3">
      <c r="A570" s="76" t="s">
        <v>290</v>
      </c>
      <c r="B570" s="76" t="s">
        <v>292</v>
      </c>
      <c r="C570" s="77"/>
      <c r="D570" s="78">
        <v>1</v>
      </c>
      <c r="E570" s="79"/>
      <c r="F570" s="80"/>
      <c r="G570" s="77"/>
      <c r="H570" s="81"/>
      <c r="I570" s="82"/>
      <c r="J570" s="82"/>
      <c r="K570" s="51"/>
      <c r="L570" s="83">
        <v>570</v>
      </c>
      <c r="M570" s="83"/>
      <c r="N570" s="84">
        <v>1</v>
      </c>
      <c r="O570" s="98" t="str">
        <f>REPLACE(INDEX(GroupVertices[Group], MATCH(Edges[[#This Row],[Vertex 1]],GroupVertices[Vertex],0)),1,1,"")</f>
        <v>62</v>
      </c>
      <c r="P570" s="98" t="str">
        <f>REPLACE(INDEX(GroupVertices[Group], MATCH(Edges[[#This Row],[Vertex 2]],GroupVertices[Vertex],0)),1,1,"")</f>
        <v>62</v>
      </c>
    </row>
    <row r="571" spans="1:16" ht="13.5" customHeight="1" thickTop="1" thickBot="1" x14ac:dyDescent="0.3">
      <c r="A571" s="76" t="s">
        <v>729</v>
      </c>
      <c r="B571" s="76" t="s">
        <v>730</v>
      </c>
      <c r="C571" s="77"/>
      <c r="D571" s="78">
        <v>1</v>
      </c>
      <c r="E571" s="79"/>
      <c r="F571" s="80"/>
      <c r="G571" s="77"/>
      <c r="H571" s="81"/>
      <c r="I571" s="82"/>
      <c r="J571" s="82"/>
      <c r="K571" s="51"/>
      <c r="L571" s="83">
        <v>571</v>
      </c>
      <c r="M571" s="83"/>
      <c r="N571" s="84">
        <v>1</v>
      </c>
      <c r="O571" s="98" t="str">
        <f>REPLACE(INDEX(GroupVertices[Group], MATCH(Edges[[#This Row],[Vertex 1]],GroupVertices[Vertex],0)),1,1,"")</f>
        <v>59</v>
      </c>
      <c r="P571" s="98" t="str">
        <f>REPLACE(INDEX(GroupVertices[Group], MATCH(Edges[[#This Row],[Vertex 2]],GroupVertices[Vertex],0)),1,1,"")</f>
        <v>59</v>
      </c>
    </row>
    <row r="572" spans="1:16" ht="13.5" customHeight="1" thickTop="1" thickBot="1" x14ac:dyDescent="0.3">
      <c r="A572" s="76" t="s">
        <v>729</v>
      </c>
      <c r="B572" s="76" t="s">
        <v>731</v>
      </c>
      <c r="C572" s="77"/>
      <c r="D572" s="78">
        <v>1</v>
      </c>
      <c r="E572" s="79"/>
      <c r="F572" s="80"/>
      <c r="G572" s="77"/>
      <c r="H572" s="81"/>
      <c r="I572" s="82"/>
      <c r="J572" s="82"/>
      <c r="K572" s="51"/>
      <c r="L572" s="83">
        <v>572</v>
      </c>
      <c r="M572" s="83"/>
      <c r="N572" s="84">
        <v>1</v>
      </c>
      <c r="O572" s="98" t="str">
        <f>REPLACE(INDEX(GroupVertices[Group], MATCH(Edges[[#This Row],[Vertex 1]],GroupVertices[Vertex],0)),1,1,"")</f>
        <v>59</v>
      </c>
      <c r="P572" s="98" t="str">
        <f>REPLACE(INDEX(GroupVertices[Group], MATCH(Edges[[#This Row],[Vertex 2]],GroupVertices[Vertex],0)),1,1,"")</f>
        <v>59</v>
      </c>
    </row>
    <row r="573" spans="1:16" ht="13.5" customHeight="1" thickTop="1" thickBot="1" x14ac:dyDescent="0.3">
      <c r="A573" s="76" t="s">
        <v>729</v>
      </c>
      <c r="B573" s="76" t="s">
        <v>732</v>
      </c>
      <c r="C573" s="77"/>
      <c r="D573" s="78">
        <v>1</v>
      </c>
      <c r="E573" s="79"/>
      <c r="F573" s="80"/>
      <c r="G573" s="77"/>
      <c r="H573" s="81"/>
      <c r="I573" s="82"/>
      <c r="J573" s="82"/>
      <c r="K573" s="51"/>
      <c r="L573" s="83">
        <v>573</v>
      </c>
      <c r="M573" s="83"/>
      <c r="N573" s="84">
        <v>1</v>
      </c>
      <c r="O573" s="98" t="str">
        <f>REPLACE(INDEX(GroupVertices[Group], MATCH(Edges[[#This Row],[Vertex 1]],GroupVertices[Vertex],0)),1,1,"")</f>
        <v>59</v>
      </c>
      <c r="P573" s="98" t="str">
        <f>REPLACE(INDEX(GroupVertices[Group], MATCH(Edges[[#This Row],[Vertex 2]],GroupVertices[Vertex],0)),1,1,"")</f>
        <v>59</v>
      </c>
    </row>
    <row r="574" spans="1:16" ht="13.5" customHeight="1" thickTop="1" thickBot="1" x14ac:dyDescent="0.3">
      <c r="A574" s="76" t="s">
        <v>733</v>
      </c>
      <c r="B574" s="76" t="s">
        <v>734</v>
      </c>
      <c r="C574" s="77"/>
      <c r="D574" s="78">
        <v>1</v>
      </c>
      <c r="E574" s="79"/>
      <c r="F574" s="80"/>
      <c r="G574" s="77"/>
      <c r="H574" s="81"/>
      <c r="I574" s="82"/>
      <c r="J574" s="82"/>
      <c r="K574" s="51"/>
      <c r="L574" s="83">
        <v>574</v>
      </c>
      <c r="M574" s="83"/>
      <c r="N574" s="84">
        <v>1</v>
      </c>
      <c r="O574" s="98" t="str">
        <f>REPLACE(INDEX(GroupVertices[Group], MATCH(Edges[[#This Row],[Vertex 1]],GroupVertices[Vertex],0)),1,1,"")</f>
        <v>196</v>
      </c>
      <c r="P574" s="98" t="str">
        <f>REPLACE(INDEX(GroupVertices[Group], MATCH(Edges[[#This Row],[Vertex 2]],GroupVertices[Vertex],0)),1,1,"")</f>
        <v>196</v>
      </c>
    </row>
    <row r="575" spans="1:16" ht="13.5" customHeight="1" thickTop="1" thickBot="1" x14ac:dyDescent="0.3">
      <c r="A575" s="76"/>
      <c r="B575" s="76"/>
      <c r="C575" s="77"/>
      <c r="D575" s="78"/>
      <c r="E575" s="79"/>
      <c r="F575" s="80"/>
      <c r="G575" s="77"/>
      <c r="H575" s="81"/>
      <c r="I575" s="82"/>
      <c r="J575" s="82"/>
      <c r="K575" s="51"/>
      <c r="L575" s="83">
        <v>575</v>
      </c>
      <c r="M575" s="83"/>
      <c r="N575" s="84"/>
      <c r="O575" s="98" t="e">
        <f>REPLACE(INDEX(GroupVertices[Group], MATCH(Edges[[#This Row],[Vertex 1]],GroupVertices[Vertex],0)),1,1,"")</f>
        <v>#N/A</v>
      </c>
      <c r="P575" s="98" t="e">
        <f>REPLACE(INDEX(GroupVertices[Group], MATCH(Edges[[#This Row],[Vertex 2]],GroupVertices[Vertex],0)),1,1,"")</f>
        <v>#N/A</v>
      </c>
    </row>
    <row r="576" spans="1:16" ht="13.5" customHeight="1" thickTop="1" thickBot="1" x14ac:dyDescent="0.3">
      <c r="A576" s="76" t="s">
        <v>735</v>
      </c>
      <c r="B576" s="76" t="s">
        <v>736</v>
      </c>
      <c r="C576" s="77"/>
      <c r="D576" s="78">
        <v>1</v>
      </c>
      <c r="E576" s="79"/>
      <c r="F576" s="80"/>
      <c r="G576" s="77"/>
      <c r="H576" s="81"/>
      <c r="I576" s="82"/>
      <c r="J576" s="82"/>
      <c r="K576" s="51"/>
      <c r="L576" s="83">
        <v>576</v>
      </c>
      <c r="M576" s="83"/>
      <c r="N576" s="84">
        <v>1</v>
      </c>
      <c r="O576" s="98" t="str">
        <f>REPLACE(INDEX(GroupVertices[Group], MATCH(Edges[[#This Row],[Vertex 1]],GroupVertices[Vertex],0)),1,1,"")</f>
        <v>1</v>
      </c>
      <c r="P576" s="98" t="str">
        <f>REPLACE(INDEX(GroupVertices[Group], MATCH(Edges[[#This Row],[Vertex 2]],GroupVertices[Vertex],0)),1,1,"")</f>
        <v>1</v>
      </c>
    </row>
    <row r="577" spans="1:16" ht="13.5" customHeight="1" thickTop="1" thickBot="1" x14ac:dyDescent="0.3">
      <c r="A577" s="76" t="s">
        <v>735</v>
      </c>
      <c r="B577" s="76" t="s">
        <v>737</v>
      </c>
      <c r="C577" s="77"/>
      <c r="D577" s="78">
        <v>1</v>
      </c>
      <c r="E577" s="79"/>
      <c r="F577" s="80"/>
      <c r="G577" s="77"/>
      <c r="H577" s="81"/>
      <c r="I577" s="82"/>
      <c r="J577" s="82"/>
      <c r="K577" s="51"/>
      <c r="L577" s="83">
        <v>577</v>
      </c>
      <c r="M577" s="83"/>
      <c r="N577" s="84">
        <v>1</v>
      </c>
      <c r="O577" s="98" t="str">
        <f>REPLACE(INDEX(GroupVertices[Group], MATCH(Edges[[#This Row],[Vertex 1]],GroupVertices[Vertex],0)),1,1,"")</f>
        <v>1</v>
      </c>
      <c r="P577" s="98" t="str">
        <f>REPLACE(INDEX(GroupVertices[Group], MATCH(Edges[[#This Row],[Vertex 2]],GroupVertices[Vertex],0)),1,1,"")</f>
        <v>1</v>
      </c>
    </row>
    <row r="578" spans="1:16" ht="13.5" customHeight="1" thickTop="1" thickBot="1" x14ac:dyDescent="0.3">
      <c r="A578" s="76" t="s">
        <v>676</v>
      </c>
      <c r="B578" s="76" t="s">
        <v>677</v>
      </c>
      <c r="C578" s="77"/>
      <c r="D578" s="78">
        <v>1</v>
      </c>
      <c r="E578" s="79"/>
      <c r="F578" s="80"/>
      <c r="G578" s="77"/>
      <c r="H578" s="81"/>
      <c r="I578" s="82"/>
      <c r="J578" s="82"/>
      <c r="K578" s="51"/>
      <c r="L578" s="83">
        <v>578</v>
      </c>
      <c r="M578" s="83"/>
      <c r="N578" s="84">
        <v>1</v>
      </c>
      <c r="O578" s="98" t="str">
        <f>REPLACE(INDEX(GroupVertices[Group], MATCH(Edges[[#This Row],[Vertex 1]],GroupVertices[Vertex],0)),1,1,"")</f>
        <v>82</v>
      </c>
      <c r="P578" s="98" t="str">
        <f>REPLACE(INDEX(GroupVertices[Group], MATCH(Edges[[#This Row],[Vertex 2]],GroupVertices[Vertex],0)),1,1,"")</f>
        <v>82</v>
      </c>
    </row>
    <row r="579" spans="1:16" ht="13.5" customHeight="1" thickTop="1" thickBot="1" x14ac:dyDescent="0.3">
      <c r="A579" s="76" t="s">
        <v>738</v>
      </c>
      <c r="B579" s="76" t="s">
        <v>739</v>
      </c>
      <c r="C579" s="77"/>
      <c r="D579" s="78">
        <v>1</v>
      </c>
      <c r="E579" s="79"/>
      <c r="F579" s="80"/>
      <c r="G579" s="77"/>
      <c r="H579" s="81"/>
      <c r="I579" s="82"/>
      <c r="J579" s="82"/>
      <c r="K579" s="51"/>
      <c r="L579" s="83">
        <v>579</v>
      </c>
      <c r="M579" s="83"/>
      <c r="N579" s="84">
        <v>1</v>
      </c>
      <c r="O579" s="98" t="str">
        <f>REPLACE(INDEX(GroupVertices[Group], MATCH(Edges[[#This Row],[Vertex 1]],GroupVertices[Vertex],0)),1,1,"")</f>
        <v>197</v>
      </c>
      <c r="P579" s="98" t="str">
        <f>REPLACE(INDEX(GroupVertices[Group], MATCH(Edges[[#This Row],[Vertex 2]],GroupVertices[Vertex],0)),1,1,"")</f>
        <v>197</v>
      </c>
    </row>
    <row r="580" spans="1:16" ht="13.5" customHeight="1" thickTop="1" thickBot="1" x14ac:dyDescent="0.3">
      <c r="A580" s="76" t="s">
        <v>357</v>
      </c>
      <c r="B580" s="76" t="s">
        <v>359</v>
      </c>
      <c r="C580" s="77"/>
      <c r="D580" s="78">
        <v>1</v>
      </c>
      <c r="E580" s="79"/>
      <c r="F580" s="80"/>
      <c r="G580" s="77"/>
      <c r="H580" s="81"/>
      <c r="I580" s="82"/>
      <c r="J580" s="82"/>
      <c r="K580" s="51"/>
      <c r="L580" s="83">
        <v>580</v>
      </c>
      <c r="M580" s="83"/>
      <c r="N580" s="84">
        <v>1</v>
      </c>
      <c r="O580" s="98" t="str">
        <f>REPLACE(INDEX(GroupVertices[Group], MATCH(Edges[[#This Row],[Vertex 1]],GroupVertices[Vertex],0)),1,1,"")</f>
        <v>22</v>
      </c>
      <c r="P580" s="98" t="str">
        <f>REPLACE(INDEX(GroupVertices[Group], MATCH(Edges[[#This Row],[Vertex 2]],GroupVertices[Vertex],0)),1,1,"")</f>
        <v>22</v>
      </c>
    </row>
    <row r="581" spans="1:16" ht="13.5" customHeight="1" thickTop="1" thickBot="1" x14ac:dyDescent="0.3">
      <c r="A581" s="76" t="s">
        <v>342</v>
      </c>
      <c r="B581" s="76" t="s">
        <v>343</v>
      </c>
      <c r="C581" s="77"/>
      <c r="D581" s="78">
        <v>1</v>
      </c>
      <c r="E581" s="79"/>
      <c r="F581" s="80"/>
      <c r="G581" s="77"/>
      <c r="H581" s="81"/>
      <c r="I581" s="82"/>
      <c r="J581" s="82"/>
      <c r="K581" s="51"/>
      <c r="L581" s="83">
        <v>581</v>
      </c>
      <c r="M581" s="83"/>
      <c r="N581" s="84">
        <v>1</v>
      </c>
      <c r="O581" s="98" t="str">
        <f>REPLACE(INDEX(GroupVertices[Group], MATCH(Edges[[#This Row],[Vertex 1]],GroupVertices[Vertex],0)),1,1,"")</f>
        <v>17</v>
      </c>
      <c r="P581" s="98" t="str">
        <f>REPLACE(INDEX(GroupVertices[Group], MATCH(Edges[[#This Row],[Vertex 2]],GroupVertices[Vertex],0)),1,1,"")</f>
        <v>17</v>
      </c>
    </row>
    <row r="582" spans="1:16" ht="13.5" customHeight="1" thickTop="1" thickBot="1" x14ac:dyDescent="0.3">
      <c r="A582" s="76" t="s">
        <v>342</v>
      </c>
      <c r="B582" s="76" t="s">
        <v>344</v>
      </c>
      <c r="C582" s="77"/>
      <c r="D582" s="78">
        <v>1</v>
      </c>
      <c r="E582" s="79"/>
      <c r="F582" s="80"/>
      <c r="G582" s="77"/>
      <c r="H582" s="81"/>
      <c r="I582" s="82"/>
      <c r="J582" s="82"/>
      <c r="K582" s="51"/>
      <c r="L582" s="83">
        <v>582</v>
      </c>
      <c r="M582" s="83"/>
      <c r="N582" s="84">
        <v>1</v>
      </c>
      <c r="O582" s="98" t="str">
        <f>REPLACE(INDEX(GroupVertices[Group], MATCH(Edges[[#This Row],[Vertex 1]],GroupVertices[Vertex],0)),1,1,"")</f>
        <v>17</v>
      </c>
      <c r="P582" s="98" t="str">
        <f>REPLACE(INDEX(GroupVertices[Group], MATCH(Edges[[#This Row],[Vertex 2]],GroupVertices[Vertex],0)),1,1,"")</f>
        <v>17</v>
      </c>
    </row>
    <row r="583" spans="1:16" ht="13.5" customHeight="1" thickTop="1" thickBot="1" x14ac:dyDescent="0.3">
      <c r="A583" s="76" t="s">
        <v>342</v>
      </c>
      <c r="B583" s="76" t="s">
        <v>345</v>
      </c>
      <c r="C583" s="77"/>
      <c r="D583" s="78">
        <v>1</v>
      </c>
      <c r="E583" s="79"/>
      <c r="F583" s="80"/>
      <c r="G583" s="77"/>
      <c r="H583" s="81"/>
      <c r="I583" s="82"/>
      <c r="J583" s="82"/>
      <c r="K583" s="51"/>
      <c r="L583" s="83">
        <v>583</v>
      </c>
      <c r="M583" s="83"/>
      <c r="N583" s="84">
        <v>1</v>
      </c>
      <c r="O583" s="98" t="str">
        <f>REPLACE(INDEX(GroupVertices[Group], MATCH(Edges[[#This Row],[Vertex 1]],GroupVertices[Vertex],0)),1,1,"")</f>
        <v>17</v>
      </c>
      <c r="P583" s="98" t="str">
        <f>REPLACE(INDEX(GroupVertices[Group], MATCH(Edges[[#This Row],[Vertex 2]],GroupVertices[Vertex],0)),1,1,"")</f>
        <v>17</v>
      </c>
    </row>
    <row r="584" spans="1:16" ht="13.5" customHeight="1" thickTop="1" thickBot="1" x14ac:dyDescent="0.3">
      <c r="A584" s="76" t="s">
        <v>740</v>
      </c>
      <c r="B584" s="76" t="s">
        <v>741</v>
      </c>
      <c r="C584" s="77"/>
      <c r="D584" s="78">
        <v>1</v>
      </c>
      <c r="E584" s="79"/>
      <c r="F584" s="80"/>
      <c r="G584" s="77"/>
      <c r="H584" s="81"/>
      <c r="I584" s="82"/>
      <c r="J584" s="82"/>
      <c r="K584" s="51"/>
      <c r="L584" s="83">
        <v>584</v>
      </c>
      <c r="M584" s="83"/>
      <c r="N584" s="84">
        <v>1</v>
      </c>
      <c r="O584" s="98" t="str">
        <f>REPLACE(INDEX(GroupVertices[Group], MATCH(Edges[[#This Row],[Vertex 1]],GroupVertices[Vertex],0)),1,1,"")</f>
        <v>180</v>
      </c>
      <c r="P584" s="98" t="str">
        <f>REPLACE(INDEX(GroupVertices[Group], MATCH(Edges[[#This Row],[Vertex 2]],GroupVertices[Vertex],0)),1,1,"")</f>
        <v>180</v>
      </c>
    </row>
    <row r="585" spans="1:16" ht="13.5" customHeight="1" thickTop="1" thickBot="1" x14ac:dyDescent="0.3">
      <c r="A585" s="76" t="s">
        <v>742</v>
      </c>
      <c r="B585" s="76" t="s">
        <v>743</v>
      </c>
      <c r="C585" s="77"/>
      <c r="D585" s="78">
        <v>1</v>
      </c>
      <c r="E585" s="79"/>
      <c r="F585" s="80"/>
      <c r="G585" s="77"/>
      <c r="H585" s="81"/>
      <c r="I585" s="82"/>
      <c r="J585" s="82"/>
      <c r="K585" s="51"/>
      <c r="L585" s="83">
        <v>585</v>
      </c>
      <c r="M585" s="83"/>
      <c r="N585" s="84">
        <v>1</v>
      </c>
      <c r="O585" s="98" t="str">
        <f>REPLACE(INDEX(GroupVertices[Group], MATCH(Edges[[#This Row],[Vertex 1]],GroupVertices[Vertex],0)),1,1,"")</f>
        <v>181</v>
      </c>
      <c r="P585" s="98" t="str">
        <f>REPLACE(INDEX(GroupVertices[Group], MATCH(Edges[[#This Row],[Vertex 2]],GroupVertices[Vertex],0)),1,1,"")</f>
        <v>181</v>
      </c>
    </row>
    <row r="586" spans="1:16" ht="13.5" customHeight="1" thickTop="1" thickBot="1" x14ac:dyDescent="0.3">
      <c r="A586" s="76"/>
      <c r="B586" s="76"/>
      <c r="C586" s="77"/>
      <c r="D586" s="78"/>
      <c r="E586" s="79"/>
      <c r="F586" s="80"/>
      <c r="G586" s="77"/>
      <c r="H586" s="81"/>
      <c r="I586" s="82"/>
      <c r="J586" s="82"/>
      <c r="K586" s="51"/>
      <c r="L586" s="83">
        <v>586</v>
      </c>
      <c r="M586" s="83"/>
      <c r="N586" s="84"/>
      <c r="O586" s="98" t="e">
        <f>REPLACE(INDEX(GroupVertices[Group], MATCH(Edges[[#This Row],[Vertex 1]],GroupVertices[Vertex],0)),1,1,"")</f>
        <v>#N/A</v>
      </c>
      <c r="P586" s="98" t="e">
        <f>REPLACE(INDEX(GroupVertices[Group], MATCH(Edges[[#This Row],[Vertex 2]],GroupVertices[Vertex],0)),1,1,"")</f>
        <v>#N/A</v>
      </c>
    </row>
    <row r="587" spans="1:16" ht="13.5" customHeight="1" thickTop="1" thickBot="1" x14ac:dyDescent="0.3">
      <c r="A587" s="76" t="s">
        <v>745</v>
      </c>
      <c r="B587" s="76" t="s">
        <v>746</v>
      </c>
      <c r="C587" s="77"/>
      <c r="D587" s="78">
        <v>3.25</v>
      </c>
      <c r="E587" s="79"/>
      <c r="F587" s="80"/>
      <c r="G587" s="77"/>
      <c r="H587" s="81"/>
      <c r="I587" s="82"/>
      <c r="J587" s="82"/>
      <c r="K587" s="51"/>
      <c r="L587" s="83">
        <v>587</v>
      </c>
      <c r="M587" s="83"/>
      <c r="N587" s="84">
        <v>2</v>
      </c>
      <c r="O587" s="98" t="str">
        <f>REPLACE(INDEX(GroupVertices[Group], MATCH(Edges[[#This Row],[Vertex 1]],GroupVertices[Vertex],0)),1,1,"")</f>
        <v>182</v>
      </c>
      <c r="P587" s="98" t="str">
        <f>REPLACE(INDEX(GroupVertices[Group], MATCH(Edges[[#This Row],[Vertex 2]],GroupVertices[Vertex],0)),1,1,"")</f>
        <v>182</v>
      </c>
    </row>
    <row r="588" spans="1:16" ht="13.5" customHeight="1" thickTop="1" thickBot="1" x14ac:dyDescent="0.3">
      <c r="A588" s="76" t="s">
        <v>747</v>
      </c>
      <c r="B588" s="76" t="s">
        <v>748</v>
      </c>
      <c r="C588" s="77"/>
      <c r="D588" s="78">
        <v>1</v>
      </c>
      <c r="E588" s="79"/>
      <c r="F588" s="80"/>
      <c r="G588" s="77"/>
      <c r="H588" s="81"/>
      <c r="I588" s="82"/>
      <c r="J588" s="82"/>
      <c r="K588" s="51"/>
      <c r="L588" s="83">
        <v>588</v>
      </c>
      <c r="M588" s="83"/>
      <c r="N588" s="84">
        <v>1</v>
      </c>
      <c r="O588" s="98" t="str">
        <f>REPLACE(INDEX(GroupVertices[Group], MATCH(Edges[[#This Row],[Vertex 1]],GroupVertices[Vertex],0)),1,1,"")</f>
        <v>16</v>
      </c>
      <c r="P588" s="98" t="str">
        <f>REPLACE(INDEX(GroupVertices[Group], MATCH(Edges[[#This Row],[Vertex 2]],GroupVertices[Vertex],0)),1,1,"")</f>
        <v>16</v>
      </c>
    </row>
    <row r="589" spans="1:16" ht="13.5" customHeight="1" thickTop="1" thickBot="1" x14ac:dyDescent="0.3">
      <c r="A589" s="76" t="s">
        <v>747</v>
      </c>
      <c r="B589" s="76" t="s">
        <v>749</v>
      </c>
      <c r="C589" s="77"/>
      <c r="D589" s="78">
        <v>1</v>
      </c>
      <c r="E589" s="79"/>
      <c r="F589" s="80"/>
      <c r="G589" s="77"/>
      <c r="H589" s="81"/>
      <c r="I589" s="82"/>
      <c r="J589" s="82"/>
      <c r="K589" s="51"/>
      <c r="L589" s="83">
        <v>589</v>
      </c>
      <c r="M589" s="83"/>
      <c r="N589" s="84">
        <v>1</v>
      </c>
      <c r="O589" s="98" t="str">
        <f>REPLACE(INDEX(GroupVertices[Group], MATCH(Edges[[#This Row],[Vertex 1]],GroupVertices[Vertex],0)),1,1,"")</f>
        <v>16</v>
      </c>
      <c r="P589" s="98" t="str">
        <f>REPLACE(INDEX(GroupVertices[Group], MATCH(Edges[[#This Row],[Vertex 2]],GroupVertices[Vertex],0)),1,1,"")</f>
        <v>16</v>
      </c>
    </row>
    <row r="590" spans="1:16" ht="13.5" customHeight="1" thickTop="1" thickBot="1" x14ac:dyDescent="0.3">
      <c r="A590" s="76" t="s">
        <v>750</v>
      </c>
      <c r="B590" s="76" t="s">
        <v>751</v>
      </c>
      <c r="C590" s="77"/>
      <c r="D590" s="78">
        <v>1</v>
      </c>
      <c r="E590" s="79"/>
      <c r="F590" s="80"/>
      <c r="G590" s="77"/>
      <c r="H590" s="81"/>
      <c r="I590" s="82"/>
      <c r="J590" s="82"/>
      <c r="K590" s="51"/>
      <c r="L590" s="83">
        <v>590</v>
      </c>
      <c r="M590" s="83"/>
      <c r="N590" s="84">
        <v>1</v>
      </c>
      <c r="O590" s="98" t="str">
        <f>REPLACE(INDEX(GroupVertices[Group], MATCH(Edges[[#This Row],[Vertex 1]],GroupVertices[Vertex],0)),1,1,"")</f>
        <v>177</v>
      </c>
      <c r="P590" s="98" t="str">
        <f>REPLACE(INDEX(GroupVertices[Group], MATCH(Edges[[#This Row],[Vertex 2]],GroupVertices[Vertex],0)),1,1,"")</f>
        <v>177</v>
      </c>
    </row>
    <row r="591" spans="1:16" ht="13.5" customHeight="1" thickTop="1" thickBot="1" x14ac:dyDescent="0.3">
      <c r="A591" s="76" t="s">
        <v>752</v>
      </c>
      <c r="B591" s="76" t="s">
        <v>753</v>
      </c>
      <c r="C591" s="77"/>
      <c r="D591" s="78">
        <v>1</v>
      </c>
      <c r="E591" s="79"/>
      <c r="F591" s="80"/>
      <c r="G591" s="77"/>
      <c r="H591" s="81"/>
      <c r="I591" s="82"/>
      <c r="J591" s="82"/>
      <c r="K591" s="51"/>
      <c r="L591" s="83">
        <v>591</v>
      </c>
      <c r="M591" s="83"/>
      <c r="N591" s="84">
        <v>1</v>
      </c>
      <c r="O591" s="98" t="str">
        <f>REPLACE(INDEX(GroupVertices[Group], MATCH(Edges[[#This Row],[Vertex 1]],GroupVertices[Vertex],0)),1,1,"")</f>
        <v>83</v>
      </c>
      <c r="P591" s="98" t="str">
        <f>REPLACE(INDEX(GroupVertices[Group], MATCH(Edges[[#This Row],[Vertex 2]],GroupVertices[Vertex],0)),1,1,"")</f>
        <v>83</v>
      </c>
    </row>
    <row r="592" spans="1:16" ht="13.5" customHeight="1" thickTop="1" thickBot="1" x14ac:dyDescent="0.3">
      <c r="A592" s="76" t="s">
        <v>752</v>
      </c>
      <c r="B592" s="76" t="s">
        <v>754</v>
      </c>
      <c r="C592" s="77"/>
      <c r="D592" s="78">
        <v>3.25</v>
      </c>
      <c r="E592" s="79"/>
      <c r="F592" s="80"/>
      <c r="G592" s="77"/>
      <c r="H592" s="81"/>
      <c r="I592" s="82"/>
      <c r="J592" s="82"/>
      <c r="K592" s="51"/>
      <c r="L592" s="83">
        <v>592</v>
      </c>
      <c r="M592" s="83"/>
      <c r="N592" s="84">
        <v>2</v>
      </c>
      <c r="O592" s="98" t="str">
        <f>REPLACE(INDEX(GroupVertices[Group], MATCH(Edges[[#This Row],[Vertex 1]],GroupVertices[Vertex],0)),1,1,"")</f>
        <v>83</v>
      </c>
      <c r="P592" s="98" t="str">
        <f>REPLACE(INDEX(GroupVertices[Group], MATCH(Edges[[#This Row],[Vertex 2]],GroupVertices[Vertex],0)),1,1,"")</f>
        <v>83</v>
      </c>
    </row>
    <row r="593" spans="1:16" ht="13.5" customHeight="1" thickTop="1" thickBot="1" x14ac:dyDescent="0.3">
      <c r="A593" s="76" t="s">
        <v>276</v>
      </c>
      <c r="B593" s="76" t="s">
        <v>277</v>
      </c>
      <c r="C593" s="77"/>
      <c r="D593" s="78">
        <v>1</v>
      </c>
      <c r="E593" s="79"/>
      <c r="F593" s="80"/>
      <c r="G593" s="77"/>
      <c r="H593" s="81"/>
      <c r="I593" s="82"/>
      <c r="J593" s="82"/>
      <c r="K593" s="51"/>
      <c r="L593" s="83">
        <v>593</v>
      </c>
      <c r="M593" s="83"/>
      <c r="N593" s="84">
        <v>1</v>
      </c>
      <c r="O593" s="98" t="str">
        <f>REPLACE(INDEX(GroupVertices[Group], MATCH(Edges[[#This Row],[Vertex 1]],GroupVertices[Vertex],0)),1,1,"")</f>
        <v>61</v>
      </c>
      <c r="P593" s="98" t="str">
        <f>REPLACE(INDEX(GroupVertices[Group], MATCH(Edges[[#This Row],[Vertex 2]],GroupVertices[Vertex],0)),1,1,"")</f>
        <v>61</v>
      </c>
    </row>
    <row r="594" spans="1:16" ht="13.5" customHeight="1" thickTop="1" thickBot="1" x14ac:dyDescent="0.3">
      <c r="A594" s="76" t="s">
        <v>276</v>
      </c>
      <c r="B594" s="76" t="s">
        <v>278</v>
      </c>
      <c r="C594" s="77"/>
      <c r="D594" s="78">
        <v>1</v>
      </c>
      <c r="E594" s="79"/>
      <c r="F594" s="80"/>
      <c r="G594" s="77"/>
      <c r="H594" s="81"/>
      <c r="I594" s="82"/>
      <c r="J594" s="82"/>
      <c r="K594" s="51"/>
      <c r="L594" s="83">
        <v>594</v>
      </c>
      <c r="M594" s="83"/>
      <c r="N594" s="84">
        <v>1</v>
      </c>
      <c r="O594" s="98" t="str">
        <f>REPLACE(INDEX(GroupVertices[Group], MATCH(Edges[[#This Row],[Vertex 1]],GroupVertices[Vertex],0)),1,1,"")</f>
        <v>61</v>
      </c>
      <c r="P594" s="98" t="str">
        <f>REPLACE(INDEX(GroupVertices[Group], MATCH(Edges[[#This Row],[Vertex 2]],GroupVertices[Vertex],0)),1,1,"")</f>
        <v>61</v>
      </c>
    </row>
    <row r="595" spans="1:16" ht="13.5" customHeight="1" thickTop="1" thickBot="1" x14ac:dyDescent="0.3">
      <c r="A595" s="76" t="s">
        <v>180</v>
      </c>
      <c r="B595" s="76" t="s">
        <v>755</v>
      </c>
      <c r="C595" s="77"/>
      <c r="D595" s="78">
        <v>1</v>
      </c>
      <c r="E595" s="79"/>
      <c r="F595" s="80"/>
      <c r="G595" s="77"/>
      <c r="H595" s="81"/>
      <c r="I595" s="82"/>
      <c r="J595" s="82"/>
      <c r="K595" s="51"/>
      <c r="L595" s="83">
        <v>595</v>
      </c>
      <c r="M595" s="83"/>
      <c r="N595" s="84">
        <v>1</v>
      </c>
      <c r="O595" s="98" t="str">
        <f>REPLACE(INDEX(GroupVertices[Group], MATCH(Edges[[#This Row],[Vertex 1]],GroupVertices[Vertex],0)),1,1,"")</f>
        <v>39</v>
      </c>
      <c r="P595" s="98" t="str">
        <f>REPLACE(INDEX(GroupVertices[Group], MATCH(Edges[[#This Row],[Vertex 2]],GroupVertices[Vertex],0)),1,1,"")</f>
        <v>39</v>
      </c>
    </row>
    <row r="596" spans="1:16" ht="13.5" customHeight="1" thickTop="1" thickBot="1" x14ac:dyDescent="0.3">
      <c r="A596" s="76" t="s">
        <v>180</v>
      </c>
      <c r="B596" s="76" t="s">
        <v>756</v>
      </c>
      <c r="C596" s="77"/>
      <c r="D596" s="78">
        <v>1</v>
      </c>
      <c r="E596" s="79"/>
      <c r="F596" s="80"/>
      <c r="G596" s="77"/>
      <c r="H596" s="81"/>
      <c r="I596" s="82"/>
      <c r="J596" s="82"/>
      <c r="K596" s="51"/>
      <c r="L596" s="83">
        <v>596</v>
      </c>
      <c r="M596" s="83"/>
      <c r="N596" s="84">
        <v>1</v>
      </c>
      <c r="O596" s="98" t="str">
        <f>REPLACE(INDEX(GroupVertices[Group], MATCH(Edges[[#This Row],[Vertex 1]],GroupVertices[Vertex],0)),1,1,"")</f>
        <v>39</v>
      </c>
      <c r="P596" s="98" t="str">
        <f>REPLACE(INDEX(GroupVertices[Group], MATCH(Edges[[#This Row],[Vertex 2]],GroupVertices[Vertex],0)),1,1,"")</f>
        <v>39</v>
      </c>
    </row>
    <row r="597" spans="1:16" ht="13.5" customHeight="1" thickTop="1" thickBot="1" x14ac:dyDescent="0.3">
      <c r="A597" s="76" t="s">
        <v>180</v>
      </c>
      <c r="B597" s="76" t="s">
        <v>181</v>
      </c>
      <c r="C597" s="77"/>
      <c r="D597" s="78">
        <v>3.25</v>
      </c>
      <c r="E597" s="79"/>
      <c r="F597" s="80"/>
      <c r="G597" s="77"/>
      <c r="H597" s="81"/>
      <c r="I597" s="82"/>
      <c r="J597" s="82"/>
      <c r="K597" s="51"/>
      <c r="L597" s="83">
        <v>597</v>
      </c>
      <c r="M597" s="83"/>
      <c r="N597" s="84">
        <v>2</v>
      </c>
      <c r="O597" s="98" t="str">
        <f>REPLACE(INDEX(GroupVertices[Group], MATCH(Edges[[#This Row],[Vertex 1]],GroupVertices[Vertex],0)),1,1,"")</f>
        <v>39</v>
      </c>
      <c r="P597" s="98" t="str">
        <f>REPLACE(INDEX(GroupVertices[Group], MATCH(Edges[[#This Row],[Vertex 2]],GroupVertices[Vertex],0)),1,1,"")</f>
        <v>39</v>
      </c>
    </row>
    <row r="598" spans="1:16" ht="13.5" customHeight="1" thickTop="1" thickBot="1" x14ac:dyDescent="0.3">
      <c r="A598" s="76" t="s">
        <v>284</v>
      </c>
      <c r="B598" s="76" t="s">
        <v>285</v>
      </c>
      <c r="C598" s="77"/>
      <c r="D598" s="78">
        <v>1</v>
      </c>
      <c r="E598" s="79"/>
      <c r="F598" s="80"/>
      <c r="G598" s="77"/>
      <c r="H598" s="81"/>
      <c r="I598" s="82"/>
      <c r="J598" s="82"/>
      <c r="K598" s="51"/>
      <c r="L598" s="83">
        <v>598</v>
      </c>
      <c r="M598" s="83"/>
      <c r="N598" s="84">
        <v>1</v>
      </c>
      <c r="O598" s="98" t="str">
        <f>REPLACE(INDEX(GroupVertices[Group], MATCH(Edges[[#This Row],[Vertex 1]],GroupVertices[Vertex],0)),1,1,"")</f>
        <v>13</v>
      </c>
      <c r="P598" s="98" t="str">
        <f>REPLACE(INDEX(GroupVertices[Group], MATCH(Edges[[#This Row],[Vertex 2]],GroupVertices[Vertex],0)),1,1,"")</f>
        <v>13</v>
      </c>
    </row>
    <row r="599" spans="1:16" ht="13.5" customHeight="1" thickTop="1" thickBot="1" x14ac:dyDescent="0.3">
      <c r="A599" s="76" t="s">
        <v>239</v>
      </c>
      <c r="B599" s="76" t="s">
        <v>240</v>
      </c>
      <c r="C599" s="77"/>
      <c r="D599" s="78">
        <v>1</v>
      </c>
      <c r="E599" s="79"/>
      <c r="F599" s="80"/>
      <c r="G599" s="77"/>
      <c r="H599" s="81"/>
      <c r="I599" s="82"/>
      <c r="J599" s="82"/>
      <c r="K599" s="51"/>
      <c r="L599" s="83">
        <v>599</v>
      </c>
      <c r="M599" s="83"/>
      <c r="N599" s="84">
        <v>1</v>
      </c>
      <c r="O599" s="98" t="str">
        <f>REPLACE(INDEX(GroupVertices[Group], MATCH(Edges[[#This Row],[Vertex 1]],GroupVertices[Vertex],0)),1,1,"")</f>
        <v>40</v>
      </c>
      <c r="P599" s="98" t="str">
        <f>REPLACE(INDEX(GroupVertices[Group], MATCH(Edges[[#This Row],[Vertex 2]],GroupVertices[Vertex],0)),1,1,"")</f>
        <v>40</v>
      </c>
    </row>
    <row r="600" spans="1:16" ht="13.5" customHeight="1" thickTop="1" thickBot="1" x14ac:dyDescent="0.3">
      <c r="A600" s="76" t="s">
        <v>239</v>
      </c>
      <c r="B600" s="76" t="s">
        <v>241</v>
      </c>
      <c r="C600" s="77"/>
      <c r="D600" s="78">
        <v>1</v>
      </c>
      <c r="E600" s="79"/>
      <c r="F600" s="80"/>
      <c r="G600" s="77"/>
      <c r="H600" s="81"/>
      <c r="I600" s="82"/>
      <c r="J600" s="82"/>
      <c r="K600" s="51"/>
      <c r="L600" s="83">
        <v>600</v>
      </c>
      <c r="M600" s="83"/>
      <c r="N600" s="84">
        <v>1</v>
      </c>
      <c r="O600" s="98" t="str">
        <f>REPLACE(INDEX(GroupVertices[Group], MATCH(Edges[[#This Row],[Vertex 1]],GroupVertices[Vertex],0)),1,1,"")</f>
        <v>40</v>
      </c>
      <c r="P600" s="98" t="str">
        <f>REPLACE(INDEX(GroupVertices[Group], MATCH(Edges[[#This Row],[Vertex 2]],GroupVertices[Vertex],0)),1,1,"")</f>
        <v>40</v>
      </c>
    </row>
    <row r="601" spans="1:16" ht="13.5" customHeight="1" thickTop="1" thickBot="1" x14ac:dyDescent="0.3">
      <c r="A601" s="76" t="s">
        <v>373</v>
      </c>
      <c r="B601" s="76" t="s">
        <v>374</v>
      </c>
      <c r="C601" s="77"/>
      <c r="D601" s="78">
        <v>1</v>
      </c>
      <c r="E601" s="79"/>
      <c r="F601" s="80"/>
      <c r="G601" s="77"/>
      <c r="H601" s="81"/>
      <c r="I601" s="82"/>
      <c r="J601" s="82"/>
      <c r="K601" s="51"/>
      <c r="L601" s="83">
        <v>601</v>
      </c>
      <c r="M601" s="83"/>
      <c r="N601" s="84">
        <v>1</v>
      </c>
      <c r="O601" s="98" t="str">
        <f>REPLACE(INDEX(GroupVertices[Group], MATCH(Edges[[#This Row],[Vertex 1]],GroupVertices[Vertex],0)),1,1,"")</f>
        <v>10</v>
      </c>
      <c r="P601" s="98" t="str">
        <f>REPLACE(INDEX(GroupVertices[Group], MATCH(Edges[[#This Row],[Vertex 2]],GroupVertices[Vertex],0)),1,1,"")</f>
        <v>10</v>
      </c>
    </row>
    <row r="602" spans="1:16" ht="13.5" customHeight="1" thickTop="1" thickBot="1" x14ac:dyDescent="0.3">
      <c r="A602" s="76" t="s">
        <v>373</v>
      </c>
      <c r="B602" s="76" t="s">
        <v>375</v>
      </c>
      <c r="C602" s="77"/>
      <c r="D602" s="78">
        <v>1</v>
      </c>
      <c r="E602" s="79"/>
      <c r="F602" s="80"/>
      <c r="G602" s="77"/>
      <c r="H602" s="81"/>
      <c r="I602" s="82"/>
      <c r="J602" s="82"/>
      <c r="K602" s="51"/>
      <c r="L602" s="83">
        <v>602</v>
      </c>
      <c r="M602" s="83"/>
      <c r="N602" s="84">
        <v>1</v>
      </c>
      <c r="O602" s="98" t="str">
        <f>REPLACE(INDEX(GroupVertices[Group], MATCH(Edges[[#This Row],[Vertex 1]],GroupVertices[Vertex],0)),1,1,"")</f>
        <v>10</v>
      </c>
      <c r="P602" s="98" t="str">
        <f>REPLACE(INDEX(GroupVertices[Group], MATCH(Edges[[#This Row],[Vertex 2]],GroupVertices[Vertex],0)),1,1,"")</f>
        <v>10</v>
      </c>
    </row>
    <row r="603" spans="1:16" ht="13.5" customHeight="1" thickTop="1" thickBot="1" x14ac:dyDescent="0.3">
      <c r="A603" s="76" t="s">
        <v>373</v>
      </c>
      <c r="B603" s="76" t="s">
        <v>376</v>
      </c>
      <c r="C603" s="77"/>
      <c r="D603" s="78">
        <v>1</v>
      </c>
      <c r="E603" s="79"/>
      <c r="F603" s="80"/>
      <c r="G603" s="77"/>
      <c r="H603" s="81"/>
      <c r="I603" s="82"/>
      <c r="J603" s="82"/>
      <c r="K603" s="51"/>
      <c r="L603" s="83">
        <v>603</v>
      </c>
      <c r="M603" s="83"/>
      <c r="N603" s="84">
        <v>1</v>
      </c>
      <c r="O603" s="98" t="str">
        <f>REPLACE(INDEX(GroupVertices[Group], MATCH(Edges[[#This Row],[Vertex 1]],GroupVertices[Vertex],0)),1,1,"")</f>
        <v>10</v>
      </c>
      <c r="P603" s="98" t="str">
        <f>REPLACE(INDEX(GroupVertices[Group], MATCH(Edges[[#This Row],[Vertex 2]],GroupVertices[Vertex],0)),1,1,"")</f>
        <v>10</v>
      </c>
    </row>
    <row r="604" spans="1:16" ht="13.5" customHeight="1" thickTop="1" thickBot="1" x14ac:dyDescent="0.3">
      <c r="A604" s="76" t="s">
        <v>373</v>
      </c>
      <c r="B604" s="76" t="s">
        <v>377</v>
      </c>
      <c r="C604" s="77"/>
      <c r="D604" s="78">
        <v>1</v>
      </c>
      <c r="E604" s="79"/>
      <c r="F604" s="80"/>
      <c r="G604" s="77"/>
      <c r="H604" s="81"/>
      <c r="I604" s="82"/>
      <c r="J604" s="82"/>
      <c r="K604" s="51"/>
      <c r="L604" s="83">
        <v>604</v>
      </c>
      <c r="M604" s="83"/>
      <c r="N604" s="84">
        <v>1</v>
      </c>
      <c r="O604" s="98" t="str">
        <f>REPLACE(INDEX(GroupVertices[Group], MATCH(Edges[[#This Row],[Vertex 1]],GroupVertices[Vertex],0)),1,1,"")</f>
        <v>10</v>
      </c>
      <c r="P604" s="98" t="str">
        <f>REPLACE(INDEX(GroupVertices[Group], MATCH(Edges[[#This Row],[Vertex 2]],GroupVertices[Vertex],0)),1,1,"")</f>
        <v>10</v>
      </c>
    </row>
    <row r="605" spans="1:16" ht="13.5" customHeight="1" thickTop="1" thickBot="1" x14ac:dyDescent="0.3">
      <c r="A605" s="76" t="s">
        <v>757</v>
      </c>
      <c r="B605" s="76" t="s">
        <v>758</v>
      </c>
      <c r="C605" s="77"/>
      <c r="D605" s="78">
        <v>1</v>
      </c>
      <c r="E605" s="79"/>
      <c r="F605" s="80"/>
      <c r="G605" s="77"/>
      <c r="H605" s="81"/>
      <c r="I605" s="82"/>
      <c r="J605" s="82"/>
      <c r="K605" s="51"/>
      <c r="L605" s="83">
        <v>605</v>
      </c>
      <c r="M605" s="83"/>
      <c r="N605" s="84">
        <v>1</v>
      </c>
      <c r="O605" s="98" t="str">
        <f>REPLACE(INDEX(GroupVertices[Group], MATCH(Edges[[#This Row],[Vertex 1]],GroupVertices[Vertex],0)),1,1,"")</f>
        <v>178</v>
      </c>
      <c r="P605" s="98" t="str">
        <f>REPLACE(INDEX(GroupVertices[Group], MATCH(Edges[[#This Row],[Vertex 2]],GroupVertices[Vertex],0)),1,1,"")</f>
        <v>178</v>
      </c>
    </row>
    <row r="606" spans="1:16" ht="13.5" customHeight="1" thickTop="1" thickBot="1" x14ac:dyDescent="0.3">
      <c r="A606" s="76" t="s">
        <v>314</v>
      </c>
      <c r="B606" s="76" t="s">
        <v>315</v>
      </c>
      <c r="C606" s="77"/>
      <c r="D606" s="78">
        <v>1</v>
      </c>
      <c r="E606" s="79"/>
      <c r="F606" s="80"/>
      <c r="G606" s="77"/>
      <c r="H606" s="81"/>
      <c r="I606" s="82"/>
      <c r="J606" s="82"/>
      <c r="K606" s="51"/>
      <c r="L606" s="83">
        <v>606</v>
      </c>
      <c r="M606" s="83"/>
      <c r="N606" s="84">
        <v>1</v>
      </c>
      <c r="O606" s="98" t="str">
        <f>REPLACE(INDEX(GroupVertices[Group], MATCH(Edges[[#This Row],[Vertex 1]],GroupVertices[Vertex],0)),1,1,"")</f>
        <v>64</v>
      </c>
      <c r="P606" s="98" t="str">
        <f>REPLACE(INDEX(GroupVertices[Group], MATCH(Edges[[#This Row],[Vertex 2]],GroupVertices[Vertex],0)),1,1,"")</f>
        <v>64</v>
      </c>
    </row>
    <row r="607" spans="1:16" ht="13.5" customHeight="1" thickTop="1" thickBot="1" x14ac:dyDescent="0.3">
      <c r="A607" s="76" t="s">
        <v>314</v>
      </c>
      <c r="B607" s="76" t="s">
        <v>316</v>
      </c>
      <c r="C607" s="77"/>
      <c r="D607" s="78">
        <v>1</v>
      </c>
      <c r="E607" s="79"/>
      <c r="F607" s="80"/>
      <c r="G607" s="77"/>
      <c r="H607" s="81"/>
      <c r="I607" s="82"/>
      <c r="J607" s="82"/>
      <c r="K607" s="51"/>
      <c r="L607" s="83">
        <v>607</v>
      </c>
      <c r="M607" s="83"/>
      <c r="N607" s="84">
        <v>1</v>
      </c>
      <c r="O607" s="98" t="str">
        <f>REPLACE(INDEX(GroupVertices[Group], MATCH(Edges[[#This Row],[Vertex 1]],GroupVertices[Vertex],0)),1,1,"")</f>
        <v>64</v>
      </c>
      <c r="P607" s="98" t="str">
        <f>REPLACE(INDEX(GroupVertices[Group], MATCH(Edges[[#This Row],[Vertex 2]],GroupVertices[Vertex],0)),1,1,"")</f>
        <v>64</v>
      </c>
    </row>
    <row r="608" spans="1:16" ht="13.5" customHeight="1" thickTop="1" thickBot="1" x14ac:dyDescent="0.3">
      <c r="A608" s="76" t="s">
        <v>759</v>
      </c>
      <c r="B608" s="76" t="s">
        <v>624</v>
      </c>
      <c r="C608" s="77"/>
      <c r="D608" s="78">
        <v>1</v>
      </c>
      <c r="E608" s="79"/>
      <c r="F608" s="80"/>
      <c r="G608" s="77"/>
      <c r="H608" s="81"/>
      <c r="I608" s="82"/>
      <c r="J608" s="82"/>
      <c r="K608" s="51"/>
      <c r="L608" s="83">
        <v>608</v>
      </c>
      <c r="M608" s="83"/>
      <c r="N608" s="84">
        <v>1</v>
      </c>
      <c r="O608" s="98" t="str">
        <f>REPLACE(INDEX(GroupVertices[Group], MATCH(Edges[[#This Row],[Vertex 1]],GroupVertices[Vertex],0)),1,1,"")</f>
        <v>1</v>
      </c>
      <c r="P608" s="98" t="str">
        <f>REPLACE(INDEX(GroupVertices[Group], MATCH(Edges[[#This Row],[Vertex 2]],GroupVertices[Vertex],0)),1,1,"")</f>
        <v>1</v>
      </c>
    </row>
    <row r="609" spans="1:16" ht="13.5" customHeight="1" thickTop="1" thickBot="1" x14ac:dyDescent="0.3">
      <c r="A609" s="76" t="s">
        <v>760</v>
      </c>
      <c r="B609" s="76" t="s">
        <v>761</v>
      </c>
      <c r="C609" s="77"/>
      <c r="D609" s="78">
        <v>1</v>
      </c>
      <c r="E609" s="79"/>
      <c r="F609" s="80"/>
      <c r="G609" s="77"/>
      <c r="H609" s="81"/>
      <c r="I609" s="82"/>
      <c r="J609" s="82"/>
      <c r="K609" s="51"/>
      <c r="L609" s="83">
        <v>609</v>
      </c>
      <c r="M609" s="83"/>
      <c r="N609" s="84">
        <v>1</v>
      </c>
      <c r="O609" s="98" t="str">
        <f>REPLACE(INDEX(GroupVertices[Group], MATCH(Edges[[#This Row],[Vertex 1]],GroupVertices[Vertex],0)),1,1,"")</f>
        <v>67</v>
      </c>
      <c r="P609" s="98" t="str">
        <f>REPLACE(INDEX(GroupVertices[Group], MATCH(Edges[[#This Row],[Vertex 2]],GroupVertices[Vertex],0)),1,1,"")</f>
        <v>67</v>
      </c>
    </row>
    <row r="610" spans="1:16" ht="13.5" customHeight="1" thickTop="1" thickBot="1" x14ac:dyDescent="0.3">
      <c r="A610" s="76" t="s">
        <v>520</v>
      </c>
      <c r="B610" s="76" t="s">
        <v>521</v>
      </c>
      <c r="C610" s="77"/>
      <c r="D610" s="78">
        <v>1</v>
      </c>
      <c r="E610" s="79"/>
      <c r="F610" s="80"/>
      <c r="G610" s="77"/>
      <c r="H610" s="81"/>
      <c r="I610" s="82"/>
      <c r="J610" s="82"/>
      <c r="K610" s="51"/>
      <c r="L610" s="83">
        <v>610</v>
      </c>
      <c r="M610" s="83"/>
      <c r="N610" s="84">
        <v>1</v>
      </c>
      <c r="O610" s="98" t="str">
        <f>REPLACE(INDEX(GroupVertices[Group], MATCH(Edges[[#This Row],[Vertex 1]],GroupVertices[Vertex],0)),1,1,"")</f>
        <v>24</v>
      </c>
      <c r="P610" s="98" t="str">
        <f>REPLACE(INDEX(GroupVertices[Group], MATCH(Edges[[#This Row],[Vertex 2]],GroupVertices[Vertex],0)),1,1,"")</f>
        <v>24</v>
      </c>
    </row>
    <row r="611" spans="1:16" ht="13.5" customHeight="1" thickTop="1" thickBot="1" x14ac:dyDescent="0.3">
      <c r="A611" s="76" t="s">
        <v>520</v>
      </c>
      <c r="B611" s="76" t="s">
        <v>522</v>
      </c>
      <c r="C611" s="77"/>
      <c r="D611" s="78">
        <v>1</v>
      </c>
      <c r="E611" s="79"/>
      <c r="F611" s="80"/>
      <c r="G611" s="77"/>
      <c r="H611" s="81"/>
      <c r="I611" s="82"/>
      <c r="J611" s="82"/>
      <c r="K611" s="51"/>
      <c r="L611" s="83">
        <v>611</v>
      </c>
      <c r="M611" s="83"/>
      <c r="N611" s="84">
        <v>1</v>
      </c>
      <c r="O611" s="98" t="str">
        <f>REPLACE(INDEX(GroupVertices[Group], MATCH(Edges[[#This Row],[Vertex 1]],GroupVertices[Vertex],0)),1,1,"")</f>
        <v>24</v>
      </c>
      <c r="P611" s="98" t="str">
        <f>REPLACE(INDEX(GroupVertices[Group], MATCH(Edges[[#This Row],[Vertex 2]],GroupVertices[Vertex],0)),1,1,"")</f>
        <v>24</v>
      </c>
    </row>
    <row r="612" spans="1:16" ht="13.5" customHeight="1" thickTop="1" thickBot="1" x14ac:dyDescent="0.3">
      <c r="A612" s="76" t="s">
        <v>407</v>
      </c>
      <c r="B612" s="76" t="s">
        <v>408</v>
      </c>
      <c r="C612" s="77"/>
      <c r="D612" s="78">
        <v>1</v>
      </c>
      <c r="E612" s="79"/>
      <c r="F612" s="80"/>
      <c r="G612" s="77"/>
      <c r="H612" s="81"/>
      <c r="I612" s="82"/>
      <c r="J612" s="82"/>
      <c r="K612" s="51"/>
      <c r="L612" s="83">
        <v>612</v>
      </c>
      <c r="M612" s="83"/>
      <c r="N612" s="84">
        <v>1</v>
      </c>
      <c r="O612" s="98" t="str">
        <f>REPLACE(INDEX(GroupVertices[Group], MATCH(Edges[[#This Row],[Vertex 1]],GroupVertices[Vertex],0)),1,1,"")</f>
        <v>70</v>
      </c>
      <c r="P612" s="98" t="str">
        <f>REPLACE(INDEX(GroupVertices[Group], MATCH(Edges[[#This Row],[Vertex 2]],GroupVertices[Vertex],0)),1,1,"")</f>
        <v>70</v>
      </c>
    </row>
    <row r="613" spans="1:16" ht="13.5" customHeight="1" thickTop="1" thickBot="1" x14ac:dyDescent="0.3">
      <c r="A613" s="76" t="s">
        <v>762</v>
      </c>
      <c r="B613" s="76" t="s">
        <v>763</v>
      </c>
      <c r="C613" s="77"/>
      <c r="D613" s="78">
        <v>1</v>
      </c>
      <c r="E613" s="79"/>
      <c r="F613" s="80"/>
      <c r="G613" s="77"/>
      <c r="H613" s="81"/>
      <c r="I613" s="82"/>
      <c r="J613" s="82"/>
      <c r="K613" s="51"/>
      <c r="L613" s="83">
        <v>613</v>
      </c>
      <c r="M613" s="83"/>
      <c r="N613" s="84">
        <v>1</v>
      </c>
      <c r="O613" s="98" t="str">
        <f>REPLACE(INDEX(GroupVertices[Group], MATCH(Edges[[#This Row],[Vertex 1]],GroupVertices[Vertex],0)),1,1,"")</f>
        <v>179</v>
      </c>
      <c r="P613" s="98" t="str">
        <f>REPLACE(INDEX(GroupVertices[Group], MATCH(Edges[[#This Row],[Vertex 2]],GroupVertices[Vertex],0)),1,1,"")</f>
        <v>179</v>
      </c>
    </row>
    <row r="614" spans="1:16" ht="13.5" customHeight="1" thickTop="1" thickBot="1" x14ac:dyDescent="0.3">
      <c r="A614" s="76" t="s">
        <v>653</v>
      </c>
      <c r="B614" s="76" t="s">
        <v>654</v>
      </c>
      <c r="C614" s="77"/>
      <c r="D614" s="78">
        <v>1</v>
      </c>
      <c r="E614" s="79"/>
      <c r="F614" s="80"/>
      <c r="G614" s="77"/>
      <c r="H614" s="81"/>
      <c r="I614" s="82"/>
      <c r="J614" s="82"/>
      <c r="K614" s="51"/>
      <c r="L614" s="83">
        <v>614</v>
      </c>
      <c r="M614" s="83"/>
      <c r="N614" s="84">
        <v>1</v>
      </c>
      <c r="O614" s="98" t="str">
        <f>REPLACE(INDEX(GroupVertices[Group], MATCH(Edges[[#This Row],[Vertex 1]],GroupVertices[Vertex],0)),1,1,"")</f>
        <v>93</v>
      </c>
      <c r="P614" s="98" t="str">
        <f>REPLACE(INDEX(GroupVertices[Group], MATCH(Edges[[#This Row],[Vertex 2]],GroupVertices[Vertex],0)),1,1,"")</f>
        <v>93</v>
      </c>
    </row>
    <row r="615" spans="1:16" ht="13.5" customHeight="1" thickTop="1" thickBot="1" x14ac:dyDescent="0.3">
      <c r="A615" s="76" t="s">
        <v>764</v>
      </c>
      <c r="B615" s="76" t="s">
        <v>765</v>
      </c>
      <c r="C615" s="77"/>
      <c r="D615" s="78">
        <v>1</v>
      </c>
      <c r="E615" s="79"/>
      <c r="F615" s="80"/>
      <c r="G615" s="77"/>
      <c r="H615" s="81"/>
      <c r="I615" s="82"/>
      <c r="J615" s="82"/>
      <c r="K615" s="51"/>
      <c r="L615" s="83">
        <v>615</v>
      </c>
      <c r="M615" s="83"/>
      <c r="N615" s="84">
        <v>1</v>
      </c>
      <c r="O615" s="98" t="str">
        <f>REPLACE(INDEX(GroupVertices[Group], MATCH(Edges[[#This Row],[Vertex 1]],GroupVertices[Vertex],0)),1,1,"")</f>
        <v>186</v>
      </c>
      <c r="P615" s="98" t="str">
        <f>REPLACE(INDEX(GroupVertices[Group], MATCH(Edges[[#This Row],[Vertex 2]],GroupVertices[Vertex],0)),1,1,"")</f>
        <v>186</v>
      </c>
    </row>
    <row r="616" spans="1:16" ht="13.5" customHeight="1" thickTop="1" thickBot="1" x14ac:dyDescent="0.3">
      <c r="A616" s="76" t="s">
        <v>766</v>
      </c>
      <c r="B616" s="76" t="s">
        <v>767</v>
      </c>
      <c r="C616" s="77"/>
      <c r="D616" s="78">
        <v>1</v>
      </c>
      <c r="E616" s="79"/>
      <c r="F616" s="80"/>
      <c r="G616" s="77"/>
      <c r="H616" s="81"/>
      <c r="I616" s="82"/>
      <c r="J616" s="82"/>
      <c r="K616" s="51"/>
      <c r="L616" s="83">
        <v>616</v>
      </c>
      <c r="M616" s="83"/>
      <c r="N616" s="84">
        <v>1</v>
      </c>
      <c r="O616" s="98" t="str">
        <f>REPLACE(INDEX(GroupVertices[Group], MATCH(Edges[[#This Row],[Vertex 1]],GroupVertices[Vertex],0)),1,1,"")</f>
        <v>80</v>
      </c>
      <c r="P616" s="98" t="str">
        <f>REPLACE(INDEX(GroupVertices[Group], MATCH(Edges[[#This Row],[Vertex 2]],GroupVertices[Vertex],0)),1,1,"")</f>
        <v>80</v>
      </c>
    </row>
    <row r="617" spans="1:16" ht="13.5" customHeight="1" thickTop="1" thickBot="1" x14ac:dyDescent="0.3">
      <c r="A617" s="76" t="s">
        <v>766</v>
      </c>
      <c r="B617" s="76" t="s">
        <v>768</v>
      </c>
      <c r="C617" s="77"/>
      <c r="D617" s="78">
        <v>1</v>
      </c>
      <c r="E617" s="79"/>
      <c r="F617" s="80"/>
      <c r="G617" s="77"/>
      <c r="H617" s="81"/>
      <c r="I617" s="82"/>
      <c r="J617" s="82"/>
      <c r="K617" s="51"/>
      <c r="L617" s="83">
        <v>617</v>
      </c>
      <c r="M617" s="83"/>
      <c r="N617" s="84">
        <v>1</v>
      </c>
      <c r="O617" s="98" t="str">
        <f>REPLACE(INDEX(GroupVertices[Group], MATCH(Edges[[#This Row],[Vertex 1]],GroupVertices[Vertex],0)),1,1,"")</f>
        <v>80</v>
      </c>
      <c r="P617" s="98" t="str">
        <f>REPLACE(INDEX(GroupVertices[Group], MATCH(Edges[[#This Row],[Vertex 2]],GroupVertices[Vertex],0)),1,1,"")</f>
        <v>80</v>
      </c>
    </row>
    <row r="618" spans="1:16" ht="13.5" customHeight="1" thickTop="1" thickBot="1" x14ac:dyDescent="0.3">
      <c r="A618" s="76"/>
      <c r="B618" s="76"/>
      <c r="C618" s="77"/>
      <c r="D618" s="78"/>
      <c r="E618" s="79"/>
      <c r="F618" s="80"/>
      <c r="G618" s="77"/>
      <c r="H618" s="81"/>
      <c r="I618" s="82"/>
      <c r="J618" s="82"/>
      <c r="K618" s="51"/>
      <c r="L618" s="83">
        <v>618</v>
      </c>
      <c r="M618" s="83"/>
      <c r="N618" s="84"/>
      <c r="O618" s="98" t="e">
        <f>REPLACE(INDEX(GroupVertices[Group], MATCH(Edges[[#This Row],[Vertex 1]],GroupVertices[Vertex],0)),1,1,"")</f>
        <v>#N/A</v>
      </c>
      <c r="P618" s="98" t="e">
        <f>REPLACE(INDEX(GroupVertices[Group], MATCH(Edges[[#This Row],[Vertex 2]],GroupVertices[Vertex],0)),1,1,"")</f>
        <v>#N/A</v>
      </c>
    </row>
    <row r="619" spans="1:16" ht="13.5" customHeight="1" thickTop="1" thickBot="1" x14ac:dyDescent="0.3">
      <c r="A619" s="76" t="s">
        <v>769</v>
      </c>
      <c r="B619" s="76" t="s">
        <v>770</v>
      </c>
      <c r="C619" s="77"/>
      <c r="D619" s="78">
        <v>1</v>
      </c>
      <c r="E619" s="79"/>
      <c r="F619" s="80"/>
      <c r="G619" s="77"/>
      <c r="H619" s="81"/>
      <c r="I619" s="82"/>
      <c r="J619" s="82"/>
      <c r="K619" s="51"/>
      <c r="L619" s="83">
        <v>619</v>
      </c>
      <c r="M619" s="83"/>
      <c r="N619" s="84">
        <v>1</v>
      </c>
      <c r="O619" s="98" t="str">
        <f>REPLACE(INDEX(GroupVertices[Group], MATCH(Edges[[#This Row],[Vertex 1]],GroupVertices[Vertex],0)),1,1,"")</f>
        <v>187</v>
      </c>
      <c r="P619" s="98" t="str">
        <f>REPLACE(INDEX(GroupVertices[Group], MATCH(Edges[[#This Row],[Vertex 2]],GroupVertices[Vertex],0)),1,1,"")</f>
        <v>187</v>
      </c>
    </row>
    <row r="620" spans="1:16" ht="13.5" customHeight="1" thickTop="1" thickBot="1" x14ac:dyDescent="0.3">
      <c r="A620" s="76"/>
      <c r="B620" s="76"/>
      <c r="C620" s="77"/>
      <c r="D620" s="78"/>
      <c r="E620" s="79"/>
      <c r="F620" s="80"/>
      <c r="G620" s="77"/>
      <c r="H620" s="81"/>
      <c r="I620" s="82"/>
      <c r="J620" s="82"/>
      <c r="K620" s="51"/>
      <c r="L620" s="83">
        <v>620</v>
      </c>
      <c r="M620" s="83"/>
      <c r="N620" s="84"/>
      <c r="O620" s="98" t="e">
        <f>REPLACE(INDEX(GroupVertices[Group], MATCH(Edges[[#This Row],[Vertex 1]],GroupVertices[Vertex],0)),1,1,"")</f>
        <v>#N/A</v>
      </c>
      <c r="P620" s="98" t="e">
        <f>REPLACE(INDEX(GroupVertices[Group], MATCH(Edges[[#This Row],[Vertex 2]],GroupVertices[Vertex],0)),1,1,"")</f>
        <v>#N/A</v>
      </c>
    </row>
    <row r="621" spans="1:16" ht="13.5" customHeight="1" thickTop="1" thickBot="1" x14ac:dyDescent="0.3">
      <c r="A621" s="76" t="s">
        <v>772</v>
      </c>
      <c r="B621" s="76" t="s">
        <v>773</v>
      </c>
      <c r="C621" s="77"/>
      <c r="D621" s="78">
        <v>1</v>
      </c>
      <c r="E621" s="79"/>
      <c r="F621" s="80"/>
      <c r="G621" s="77"/>
      <c r="H621" s="81"/>
      <c r="I621" s="82"/>
      <c r="J621" s="82"/>
      <c r="K621" s="51"/>
      <c r="L621" s="83">
        <v>621</v>
      </c>
      <c r="M621" s="83"/>
      <c r="N621" s="84">
        <v>1</v>
      </c>
      <c r="O621" s="98" t="str">
        <f>REPLACE(INDEX(GroupVertices[Group], MATCH(Edges[[#This Row],[Vertex 1]],GroupVertices[Vertex],0)),1,1,"")</f>
        <v>67</v>
      </c>
      <c r="P621" s="98" t="str">
        <f>REPLACE(INDEX(GroupVertices[Group], MATCH(Edges[[#This Row],[Vertex 2]],GroupVertices[Vertex],0)),1,1,"")</f>
        <v>67</v>
      </c>
    </row>
    <row r="622" spans="1:16" ht="13.5" customHeight="1" thickTop="1" thickBot="1" x14ac:dyDescent="0.3">
      <c r="A622" s="76" t="s">
        <v>772</v>
      </c>
      <c r="B622" s="76" t="s">
        <v>761</v>
      </c>
      <c r="C622" s="77"/>
      <c r="D622" s="78">
        <v>1</v>
      </c>
      <c r="E622" s="79"/>
      <c r="F622" s="80"/>
      <c r="G622" s="77"/>
      <c r="H622" s="81"/>
      <c r="I622" s="82"/>
      <c r="J622" s="82"/>
      <c r="K622" s="51"/>
      <c r="L622" s="83">
        <v>622</v>
      </c>
      <c r="M622" s="83"/>
      <c r="N622" s="84">
        <v>1</v>
      </c>
      <c r="O622" s="98" t="str">
        <f>REPLACE(INDEX(GroupVertices[Group], MATCH(Edges[[#This Row],[Vertex 1]],GroupVertices[Vertex],0)),1,1,"")</f>
        <v>67</v>
      </c>
      <c r="P622" s="98" t="str">
        <f>REPLACE(INDEX(GroupVertices[Group], MATCH(Edges[[#This Row],[Vertex 2]],GroupVertices[Vertex],0)),1,1,"")</f>
        <v>67</v>
      </c>
    </row>
    <row r="623" spans="1:16" ht="13.5" customHeight="1" thickTop="1" thickBot="1" x14ac:dyDescent="0.3">
      <c r="A623" s="76" t="s">
        <v>679</v>
      </c>
      <c r="B623" s="76" t="s">
        <v>680</v>
      </c>
      <c r="C623" s="77"/>
      <c r="D623" s="78">
        <v>1</v>
      </c>
      <c r="E623" s="79"/>
      <c r="F623" s="80"/>
      <c r="G623" s="77"/>
      <c r="H623" s="81"/>
      <c r="I623" s="82"/>
      <c r="J623" s="82"/>
      <c r="K623" s="51"/>
      <c r="L623" s="83">
        <v>623</v>
      </c>
      <c r="M623" s="83"/>
      <c r="N623" s="84">
        <v>1</v>
      </c>
      <c r="O623" s="98" t="str">
        <f>REPLACE(INDEX(GroupVertices[Group], MATCH(Edges[[#This Row],[Vertex 1]],GroupVertices[Vertex],0)),1,1,"")</f>
        <v>47</v>
      </c>
      <c r="P623" s="98" t="str">
        <f>REPLACE(INDEX(GroupVertices[Group], MATCH(Edges[[#This Row],[Vertex 2]],GroupVertices[Vertex],0)),1,1,"")</f>
        <v>47</v>
      </c>
    </row>
    <row r="624" spans="1:16" ht="13.5" customHeight="1" thickTop="1" thickBot="1" x14ac:dyDescent="0.3">
      <c r="A624" s="76" t="s">
        <v>679</v>
      </c>
      <c r="B624" s="76" t="s">
        <v>681</v>
      </c>
      <c r="C624" s="77"/>
      <c r="D624" s="78">
        <v>1</v>
      </c>
      <c r="E624" s="79"/>
      <c r="F624" s="80"/>
      <c r="G624" s="77"/>
      <c r="H624" s="81"/>
      <c r="I624" s="82"/>
      <c r="J624" s="82"/>
      <c r="K624" s="51"/>
      <c r="L624" s="83">
        <v>624</v>
      </c>
      <c r="M624" s="83"/>
      <c r="N624" s="84">
        <v>1</v>
      </c>
      <c r="O624" s="98" t="str">
        <f>REPLACE(INDEX(GroupVertices[Group], MATCH(Edges[[#This Row],[Vertex 1]],GroupVertices[Vertex],0)),1,1,"")</f>
        <v>47</v>
      </c>
      <c r="P624" s="98" t="str">
        <f>REPLACE(INDEX(GroupVertices[Group], MATCH(Edges[[#This Row],[Vertex 2]],GroupVertices[Vertex],0)),1,1,"")</f>
        <v>47</v>
      </c>
    </row>
    <row r="625" spans="1:16" ht="13.5" customHeight="1" thickTop="1" thickBot="1" x14ac:dyDescent="0.3">
      <c r="A625" s="76" t="s">
        <v>338</v>
      </c>
      <c r="B625" s="76" t="s">
        <v>339</v>
      </c>
      <c r="C625" s="77"/>
      <c r="D625" s="78">
        <v>3.25</v>
      </c>
      <c r="E625" s="79"/>
      <c r="F625" s="80"/>
      <c r="G625" s="77"/>
      <c r="H625" s="81"/>
      <c r="I625" s="82"/>
      <c r="J625" s="82"/>
      <c r="K625" s="51"/>
      <c r="L625" s="83">
        <v>625</v>
      </c>
      <c r="M625" s="83"/>
      <c r="N625" s="84">
        <v>2</v>
      </c>
      <c r="O625" s="98" t="str">
        <f>REPLACE(INDEX(GroupVertices[Group], MATCH(Edges[[#This Row],[Vertex 1]],GroupVertices[Vertex],0)),1,1,"")</f>
        <v>5</v>
      </c>
      <c r="P625" s="98" t="str">
        <f>REPLACE(INDEX(GroupVertices[Group], MATCH(Edges[[#This Row],[Vertex 2]],GroupVertices[Vertex],0)),1,1,"")</f>
        <v>5</v>
      </c>
    </row>
    <row r="626" spans="1:16" ht="13.5" customHeight="1" thickTop="1" thickBot="1" x14ac:dyDescent="0.3">
      <c r="A626" s="76" t="s">
        <v>774</v>
      </c>
      <c r="B626" s="76" t="s">
        <v>775</v>
      </c>
      <c r="C626" s="77"/>
      <c r="D626" s="78">
        <v>1</v>
      </c>
      <c r="E626" s="79"/>
      <c r="F626" s="80"/>
      <c r="G626" s="77"/>
      <c r="H626" s="81"/>
      <c r="I626" s="82"/>
      <c r="J626" s="82"/>
      <c r="K626" s="51"/>
      <c r="L626" s="83">
        <v>626</v>
      </c>
      <c r="M626" s="83"/>
      <c r="N626" s="84">
        <v>1</v>
      </c>
      <c r="O626" s="98" t="str">
        <f>REPLACE(INDEX(GroupVertices[Group], MATCH(Edges[[#This Row],[Vertex 1]],GroupVertices[Vertex],0)),1,1,"")</f>
        <v>188</v>
      </c>
      <c r="P626" s="98" t="str">
        <f>REPLACE(INDEX(GroupVertices[Group], MATCH(Edges[[#This Row],[Vertex 2]],GroupVertices[Vertex],0)),1,1,"")</f>
        <v>188</v>
      </c>
    </row>
    <row r="627" spans="1:16" ht="13.5" customHeight="1" thickTop="1" thickBot="1" x14ac:dyDescent="0.3">
      <c r="A627" s="76" t="s">
        <v>395</v>
      </c>
      <c r="B627" s="76" t="s">
        <v>397</v>
      </c>
      <c r="C627" s="77"/>
      <c r="D627" s="78">
        <v>1</v>
      </c>
      <c r="E627" s="79"/>
      <c r="F627" s="80"/>
      <c r="G627" s="77"/>
      <c r="H627" s="81"/>
      <c r="I627" s="82"/>
      <c r="J627" s="82"/>
      <c r="K627" s="51"/>
      <c r="L627" s="83">
        <v>627</v>
      </c>
      <c r="M627" s="83"/>
      <c r="N627" s="84">
        <v>1</v>
      </c>
      <c r="O627" s="98" t="str">
        <f>REPLACE(INDEX(GroupVertices[Group], MATCH(Edges[[#This Row],[Vertex 1]],GroupVertices[Vertex],0)),1,1,"")</f>
        <v>1</v>
      </c>
      <c r="P627" s="98" t="str">
        <f>REPLACE(INDEX(GroupVertices[Group], MATCH(Edges[[#This Row],[Vertex 2]],GroupVertices[Vertex],0)),1,1,"")</f>
        <v>1</v>
      </c>
    </row>
    <row r="628" spans="1:16" ht="13.5" customHeight="1" thickTop="1" thickBot="1" x14ac:dyDescent="0.3">
      <c r="A628" s="76" t="s">
        <v>395</v>
      </c>
      <c r="B628" s="76" t="s">
        <v>399</v>
      </c>
      <c r="C628" s="77"/>
      <c r="D628" s="78">
        <v>1</v>
      </c>
      <c r="E628" s="79"/>
      <c r="F628" s="80"/>
      <c r="G628" s="77"/>
      <c r="H628" s="81"/>
      <c r="I628" s="82"/>
      <c r="J628" s="82"/>
      <c r="K628" s="51"/>
      <c r="L628" s="83">
        <v>628</v>
      </c>
      <c r="M628" s="83"/>
      <c r="N628" s="84">
        <v>1</v>
      </c>
      <c r="O628" s="98" t="str">
        <f>REPLACE(INDEX(GroupVertices[Group], MATCH(Edges[[#This Row],[Vertex 1]],GroupVertices[Vertex],0)),1,1,"")</f>
        <v>1</v>
      </c>
      <c r="P628" s="98" t="str">
        <f>REPLACE(INDEX(GroupVertices[Group], MATCH(Edges[[#This Row],[Vertex 2]],GroupVertices[Vertex],0)),1,1,"")</f>
        <v>1</v>
      </c>
    </row>
    <row r="629" spans="1:16" ht="13.5" customHeight="1" thickTop="1" thickBot="1" x14ac:dyDescent="0.3">
      <c r="A629" s="76" t="s">
        <v>271</v>
      </c>
      <c r="B629" s="76" t="s">
        <v>272</v>
      </c>
      <c r="C629" s="77"/>
      <c r="D629" s="78">
        <v>1</v>
      </c>
      <c r="E629" s="79"/>
      <c r="F629" s="80"/>
      <c r="G629" s="77"/>
      <c r="H629" s="81"/>
      <c r="I629" s="82"/>
      <c r="J629" s="82"/>
      <c r="K629" s="51"/>
      <c r="L629" s="83">
        <v>629</v>
      </c>
      <c r="M629" s="83"/>
      <c r="N629" s="84">
        <v>1</v>
      </c>
      <c r="O629" s="98" t="str">
        <f>REPLACE(INDEX(GroupVertices[Group], MATCH(Edges[[#This Row],[Vertex 1]],GroupVertices[Vertex],0)),1,1,"")</f>
        <v>60</v>
      </c>
      <c r="P629" s="98" t="str">
        <f>REPLACE(INDEX(GroupVertices[Group], MATCH(Edges[[#This Row],[Vertex 2]],GroupVertices[Vertex],0)),1,1,"")</f>
        <v>60</v>
      </c>
    </row>
    <row r="630" spans="1:16" ht="13.5" customHeight="1" thickTop="1" thickBot="1" x14ac:dyDescent="0.3">
      <c r="A630" s="76"/>
      <c r="B630" s="76"/>
      <c r="C630" s="77"/>
      <c r="D630" s="78"/>
      <c r="E630" s="79"/>
      <c r="F630" s="80"/>
      <c r="G630" s="77"/>
      <c r="H630" s="81"/>
      <c r="I630" s="82"/>
      <c r="J630" s="82"/>
      <c r="K630" s="51"/>
      <c r="L630" s="83">
        <v>630</v>
      </c>
      <c r="M630" s="83"/>
      <c r="N630" s="84"/>
      <c r="O630" s="98" t="e">
        <f>REPLACE(INDEX(GroupVertices[Group], MATCH(Edges[[#This Row],[Vertex 1]],GroupVertices[Vertex],0)),1,1,"")</f>
        <v>#N/A</v>
      </c>
      <c r="P630" s="98" t="e">
        <f>REPLACE(INDEX(GroupVertices[Group], MATCH(Edges[[#This Row],[Vertex 2]],GroupVertices[Vertex],0)),1,1,"")</f>
        <v>#N/A</v>
      </c>
    </row>
    <row r="631" spans="1:16" ht="13.5" customHeight="1" thickTop="1" thickBot="1" x14ac:dyDescent="0.3">
      <c r="A631" s="76"/>
      <c r="B631" s="76"/>
      <c r="C631" s="77"/>
      <c r="D631" s="78"/>
      <c r="E631" s="79"/>
      <c r="F631" s="80"/>
      <c r="G631" s="77"/>
      <c r="H631" s="81"/>
      <c r="I631" s="82"/>
      <c r="J631" s="82"/>
      <c r="K631" s="51"/>
      <c r="L631" s="83">
        <v>631</v>
      </c>
      <c r="M631" s="83"/>
      <c r="N631" s="84"/>
      <c r="O631" s="98" t="e">
        <f>REPLACE(INDEX(GroupVertices[Group], MATCH(Edges[[#This Row],[Vertex 1]],GroupVertices[Vertex],0)),1,1,"")</f>
        <v>#N/A</v>
      </c>
      <c r="P631" s="98" t="e">
        <f>REPLACE(INDEX(GroupVertices[Group], MATCH(Edges[[#This Row],[Vertex 2]],GroupVertices[Vertex],0)),1,1,"")</f>
        <v>#N/A</v>
      </c>
    </row>
    <row r="632" spans="1:16" ht="13.5" customHeight="1" thickTop="1" thickBot="1" x14ac:dyDescent="0.3">
      <c r="A632" s="76" t="s">
        <v>778</v>
      </c>
      <c r="B632" s="76" t="s">
        <v>561</v>
      </c>
      <c r="C632" s="77"/>
      <c r="D632" s="78">
        <v>1</v>
      </c>
      <c r="E632" s="79"/>
      <c r="F632" s="80"/>
      <c r="G632" s="77"/>
      <c r="H632" s="81"/>
      <c r="I632" s="82"/>
      <c r="J632" s="82"/>
      <c r="K632" s="51"/>
      <c r="L632" s="83">
        <v>632</v>
      </c>
      <c r="M632" s="83"/>
      <c r="N632" s="84">
        <v>1</v>
      </c>
      <c r="O632" s="98" t="str">
        <f>REPLACE(INDEX(GroupVertices[Group], MATCH(Edges[[#This Row],[Vertex 1]],GroupVertices[Vertex],0)),1,1,"")</f>
        <v>1</v>
      </c>
      <c r="P632" s="98" t="str">
        <f>REPLACE(INDEX(GroupVertices[Group], MATCH(Edges[[#This Row],[Vertex 2]],GroupVertices[Vertex],0)),1,1,"")</f>
        <v>1</v>
      </c>
    </row>
    <row r="633" spans="1:16" ht="13.5" customHeight="1" thickTop="1" thickBot="1" x14ac:dyDescent="0.3">
      <c r="A633" s="76" t="s">
        <v>778</v>
      </c>
      <c r="B633" s="76" t="s">
        <v>585</v>
      </c>
      <c r="C633" s="77"/>
      <c r="D633" s="78">
        <v>1</v>
      </c>
      <c r="E633" s="79"/>
      <c r="F633" s="80"/>
      <c r="G633" s="77"/>
      <c r="H633" s="81"/>
      <c r="I633" s="82"/>
      <c r="J633" s="82"/>
      <c r="K633" s="51"/>
      <c r="L633" s="83">
        <v>633</v>
      </c>
      <c r="M633" s="83"/>
      <c r="N633" s="84">
        <v>1</v>
      </c>
      <c r="O633" s="98" t="str">
        <f>REPLACE(INDEX(GroupVertices[Group], MATCH(Edges[[#This Row],[Vertex 1]],GroupVertices[Vertex],0)),1,1,"")</f>
        <v>1</v>
      </c>
      <c r="P633" s="98" t="str">
        <f>REPLACE(INDEX(GroupVertices[Group], MATCH(Edges[[#This Row],[Vertex 2]],GroupVertices[Vertex],0)),1,1,"")</f>
        <v>1</v>
      </c>
    </row>
    <row r="634" spans="1:16" ht="13.5" customHeight="1" thickTop="1" thickBot="1" x14ac:dyDescent="0.3">
      <c r="A634" s="76" t="s">
        <v>240</v>
      </c>
      <c r="B634" s="76" t="s">
        <v>241</v>
      </c>
      <c r="C634" s="77"/>
      <c r="D634" s="78">
        <v>1</v>
      </c>
      <c r="E634" s="79"/>
      <c r="F634" s="80"/>
      <c r="G634" s="77"/>
      <c r="H634" s="81"/>
      <c r="I634" s="82"/>
      <c r="J634" s="82"/>
      <c r="K634" s="51"/>
      <c r="L634" s="83">
        <v>634</v>
      </c>
      <c r="M634" s="83"/>
      <c r="N634" s="84">
        <v>1</v>
      </c>
      <c r="O634" s="98" t="str">
        <f>REPLACE(INDEX(GroupVertices[Group], MATCH(Edges[[#This Row],[Vertex 1]],GroupVertices[Vertex],0)),1,1,"")</f>
        <v>40</v>
      </c>
      <c r="P634" s="98" t="str">
        <f>REPLACE(INDEX(GroupVertices[Group], MATCH(Edges[[#This Row],[Vertex 2]],GroupVertices[Vertex],0)),1,1,"")</f>
        <v>40</v>
      </c>
    </row>
    <row r="635" spans="1:16" ht="13.5" customHeight="1" thickTop="1" thickBot="1" x14ac:dyDescent="0.3">
      <c r="A635" s="76" t="s">
        <v>551</v>
      </c>
      <c r="B635" s="76" t="s">
        <v>199</v>
      </c>
      <c r="C635" s="77"/>
      <c r="D635" s="78">
        <v>1</v>
      </c>
      <c r="E635" s="79"/>
      <c r="F635" s="80"/>
      <c r="G635" s="77"/>
      <c r="H635" s="81"/>
      <c r="I635" s="82"/>
      <c r="J635" s="82"/>
      <c r="K635" s="51"/>
      <c r="L635" s="83">
        <v>635</v>
      </c>
      <c r="M635" s="83"/>
      <c r="N635" s="84">
        <v>1</v>
      </c>
      <c r="O635" s="98" t="str">
        <f>REPLACE(INDEX(GroupVertices[Group], MATCH(Edges[[#This Row],[Vertex 1]],GroupVertices[Vertex],0)),1,1,"")</f>
        <v>15</v>
      </c>
      <c r="P635" s="98" t="str">
        <f>REPLACE(INDEX(GroupVertices[Group], MATCH(Edges[[#This Row],[Vertex 2]],GroupVertices[Vertex],0)),1,1,"")</f>
        <v>15</v>
      </c>
    </row>
    <row r="636" spans="1:16" ht="13.5" customHeight="1" thickTop="1" thickBot="1" x14ac:dyDescent="0.3">
      <c r="A636" s="76" t="s">
        <v>779</v>
      </c>
      <c r="B636" s="76" t="s">
        <v>780</v>
      </c>
      <c r="C636" s="77"/>
      <c r="D636" s="78">
        <v>1</v>
      </c>
      <c r="E636" s="79"/>
      <c r="F636" s="80"/>
      <c r="G636" s="77"/>
      <c r="H636" s="81"/>
      <c r="I636" s="82"/>
      <c r="J636" s="82"/>
      <c r="K636" s="51"/>
      <c r="L636" s="83">
        <v>636</v>
      </c>
      <c r="M636" s="83"/>
      <c r="N636" s="84">
        <v>1</v>
      </c>
      <c r="O636" s="98" t="str">
        <f>REPLACE(INDEX(GroupVertices[Group], MATCH(Edges[[#This Row],[Vertex 1]],GroupVertices[Vertex],0)),1,1,"")</f>
        <v>19</v>
      </c>
      <c r="P636" s="98" t="str">
        <f>REPLACE(INDEX(GroupVertices[Group], MATCH(Edges[[#This Row],[Vertex 2]],GroupVertices[Vertex],0)),1,1,"")</f>
        <v>19</v>
      </c>
    </row>
    <row r="637" spans="1:16" ht="13.5" customHeight="1" thickTop="1" thickBot="1" x14ac:dyDescent="0.3">
      <c r="A637" s="76" t="s">
        <v>779</v>
      </c>
      <c r="B637" s="76" t="s">
        <v>781</v>
      </c>
      <c r="C637" s="77"/>
      <c r="D637" s="78">
        <v>1</v>
      </c>
      <c r="E637" s="79"/>
      <c r="F637" s="80"/>
      <c r="G637" s="77"/>
      <c r="H637" s="81"/>
      <c r="I637" s="82"/>
      <c r="J637" s="82"/>
      <c r="K637" s="51"/>
      <c r="L637" s="83">
        <v>637</v>
      </c>
      <c r="M637" s="83"/>
      <c r="N637" s="84">
        <v>1</v>
      </c>
      <c r="O637" s="98" t="str">
        <f>REPLACE(INDEX(GroupVertices[Group], MATCH(Edges[[#This Row],[Vertex 1]],GroupVertices[Vertex],0)),1,1,"")</f>
        <v>19</v>
      </c>
      <c r="P637" s="98" t="str">
        <f>REPLACE(INDEX(GroupVertices[Group], MATCH(Edges[[#This Row],[Vertex 2]],GroupVertices[Vertex],0)),1,1,"")</f>
        <v>19</v>
      </c>
    </row>
    <row r="638" spans="1:16" ht="13.5" customHeight="1" thickTop="1" thickBot="1" x14ac:dyDescent="0.3">
      <c r="A638" s="76" t="s">
        <v>779</v>
      </c>
      <c r="B638" s="76" t="s">
        <v>782</v>
      </c>
      <c r="C638" s="77"/>
      <c r="D638" s="78">
        <v>1</v>
      </c>
      <c r="E638" s="79"/>
      <c r="F638" s="80"/>
      <c r="G638" s="77"/>
      <c r="H638" s="81"/>
      <c r="I638" s="82"/>
      <c r="J638" s="82"/>
      <c r="K638" s="51"/>
      <c r="L638" s="83">
        <v>638</v>
      </c>
      <c r="M638" s="83"/>
      <c r="N638" s="84">
        <v>1</v>
      </c>
      <c r="O638" s="98" t="str">
        <f>REPLACE(INDEX(GroupVertices[Group], MATCH(Edges[[#This Row],[Vertex 1]],GroupVertices[Vertex],0)),1,1,"")</f>
        <v>19</v>
      </c>
      <c r="P638" s="98" t="str">
        <f>REPLACE(INDEX(GroupVertices[Group], MATCH(Edges[[#This Row],[Vertex 2]],GroupVertices[Vertex],0)),1,1,"")</f>
        <v>19</v>
      </c>
    </row>
    <row r="639" spans="1:16" ht="13.5" customHeight="1" thickTop="1" thickBot="1" x14ac:dyDescent="0.3">
      <c r="A639" s="76" t="s">
        <v>779</v>
      </c>
      <c r="B639" s="76" t="s">
        <v>783</v>
      </c>
      <c r="C639" s="77"/>
      <c r="D639" s="78">
        <v>1</v>
      </c>
      <c r="E639" s="79"/>
      <c r="F639" s="80"/>
      <c r="G639" s="77"/>
      <c r="H639" s="81"/>
      <c r="I639" s="82"/>
      <c r="J639" s="82"/>
      <c r="K639" s="51"/>
      <c r="L639" s="83">
        <v>639</v>
      </c>
      <c r="M639" s="83"/>
      <c r="N639" s="84">
        <v>1</v>
      </c>
      <c r="O639" s="98" t="str">
        <f>REPLACE(INDEX(GroupVertices[Group], MATCH(Edges[[#This Row],[Vertex 1]],GroupVertices[Vertex],0)),1,1,"")</f>
        <v>19</v>
      </c>
      <c r="P639" s="98" t="str">
        <f>REPLACE(INDEX(GroupVertices[Group], MATCH(Edges[[#This Row],[Vertex 2]],GroupVertices[Vertex],0)),1,1,"")</f>
        <v>19</v>
      </c>
    </row>
    <row r="640" spans="1:16" ht="13.5" customHeight="1" thickTop="1" thickBot="1" x14ac:dyDescent="0.3">
      <c r="A640" s="76" t="s">
        <v>779</v>
      </c>
      <c r="B640" s="76" t="s">
        <v>784</v>
      </c>
      <c r="C640" s="77"/>
      <c r="D640" s="78">
        <v>1</v>
      </c>
      <c r="E640" s="79"/>
      <c r="F640" s="80"/>
      <c r="G640" s="77"/>
      <c r="H640" s="81"/>
      <c r="I640" s="82"/>
      <c r="J640" s="82"/>
      <c r="K640" s="51"/>
      <c r="L640" s="83">
        <v>640</v>
      </c>
      <c r="M640" s="83"/>
      <c r="N640" s="84">
        <v>1</v>
      </c>
      <c r="O640" s="98" t="str">
        <f>REPLACE(INDEX(GroupVertices[Group], MATCH(Edges[[#This Row],[Vertex 1]],GroupVertices[Vertex],0)),1,1,"")</f>
        <v>19</v>
      </c>
      <c r="P640" s="98" t="str">
        <f>REPLACE(INDEX(GroupVertices[Group], MATCH(Edges[[#This Row],[Vertex 2]],GroupVertices[Vertex],0)),1,1,"")</f>
        <v>19</v>
      </c>
    </row>
    <row r="641" spans="1:16" ht="13.5" customHeight="1" thickTop="1" thickBot="1" x14ac:dyDescent="0.3">
      <c r="A641" s="76"/>
      <c r="B641" s="76"/>
      <c r="C641" s="77"/>
      <c r="D641" s="78"/>
      <c r="E641" s="79"/>
      <c r="F641" s="80"/>
      <c r="G641" s="77"/>
      <c r="H641" s="81"/>
      <c r="I641" s="82"/>
      <c r="J641" s="82"/>
      <c r="K641" s="51"/>
      <c r="L641" s="83">
        <v>641</v>
      </c>
      <c r="M641" s="83"/>
      <c r="N641" s="84"/>
      <c r="O641" s="98" t="e">
        <f>REPLACE(INDEX(GroupVertices[Group], MATCH(Edges[[#This Row],[Vertex 1]],GroupVertices[Vertex],0)),1,1,"")</f>
        <v>#N/A</v>
      </c>
      <c r="P641" s="98" t="e">
        <f>REPLACE(INDEX(GroupVertices[Group], MATCH(Edges[[#This Row],[Vertex 2]],GroupVertices[Vertex],0)),1,1,"")</f>
        <v>#N/A</v>
      </c>
    </row>
    <row r="642" spans="1:16" ht="13.5" customHeight="1" thickTop="1" thickBot="1" x14ac:dyDescent="0.3">
      <c r="A642" s="76" t="s">
        <v>785</v>
      </c>
      <c r="B642" s="76" t="s">
        <v>786</v>
      </c>
      <c r="C642" s="77"/>
      <c r="D642" s="78">
        <v>1</v>
      </c>
      <c r="E642" s="79"/>
      <c r="F642" s="80"/>
      <c r="G642" s="77"/>
      <c r="H642" s="81"/>
      <c r="I642" s="82"/>
      <c r="J642" s="82"/>
      <c r="K642" s="51"/>
      <c r="L642" s="83">
        <v>642</v>
      </c>
      <c r="M642" s="83"/>
      <c r="N642" s="84">
        <v>1</v>
      </c>
      <c r="O642" s="98" t="str">
        <f>REPLACE(INDEX(GroupVertices[Group], MATCH(Edges[[#This Row],[Vertex 1]],GroupVertices[Vertex],0)),1,1,"")</f>
        <v>183</v>
      </c>
      <c r="P642" s="98" t="str">
        <f>REPLACE(INDEX(GroupVertices[Group], MATCH(Edges[[#This Row],[Vertex 2]],GroupVertices[Vertex],0)),1,1,"")</f>
        <v>183</v>
      </c>
    </row>
    <row r="643" spans="1:16" ht="13.5" customHeight="1" thickTop="1" thickBot="1" x14ac:dyDescent="0.3">
      <c r="A643" s="76" t="s">
        <v>388</v>
      </c>
      <c r="B643" s="76" t="s">
        <v>389</v>
      </c>
      <c r="C643" s="77"/>
      <c r="D643" s="78">
        <v>1</v>
      </c>
      <c r="E643" s="79"/>
      <c r="F643" s="80"/>
      <c r="G643" s="77"/>
      <c r="H643" s="81"/>
      <c r="I643" s="82"/>
      <c r="J643" s="82"/>
      <c r="K643" s="51"/>
      <c r="L643" s="83">
        <v>643</v>
      </c>
      <c r="M643" s="83"/>
      <c r="N643" s="84">
        <v>1</v>
      </c>
      <c r="O643" s="98" t="str">
        <f>REPLACE(INDEX(GroupVertices[Group], MATCH(Edges[[#This Row],[Vertex 1]],GroupVertices[Vertex],0)),1,1,"")</f>
        <v>29</v>
      </c>
      <c r="P643" s="98" t="str">
        <f>REPLACE(INDEX(GroupVertices[Group], MATCH(Edges[[#This Row],[Vertex 2]],GroupVertices[Vertex],0)),1,1,"")</f>
        <v>29</v>
      </c>
    </row>
    <row r="644" spans="1:16" ht="13.5" customHeight="1" thickTop="1" thickBot="1" x14ac:dyDescent="0.3">
      <c r="A644" s="76" t="s">
        <v>388</v>
      </c>
      <c r="B644" s="76" t="s">
        <v>390</v>
      </c>
      <c r="C644" s="77"/>
      <c r="D644" s="78">
        <v>1</v>
      </c>
      <c r="E644" s="79"/>
      <c r="F644" s="80"/>
      <c r="G644" s="77"/>
      <c r="H644" s="81"/>
      <c r="I644" s="82"/>
      <c r="J644" s="82"/>
      <c r="K644" s="51"/>
      <c r="L644" s="83">
        <v>644</v>
      </c>
      <c r="M644" s="83"/>
      <c r="N644" s="84">
        <v>1</v>
      </c>
      <c r="O644" s="98" t="str">
        <f>REPLACE(INDEX(GroupVertices[Group], MATCH(Edges[[#This Row],[Vertex 1]],GroupVertices[Vertex],0)),1,1,"")</f>
        <v>29</v>
      </c>
      <c r="P644" s="98" t="str">
        <f>REPLACE(INDEX(GroupVertices[Group], MATCH(Edges[[#This Row],[Vertex 2]],GroupVertices[Vertex],0)),1,1,"")</f>
        <v>29</v>
      </c>
    </row>
    <row r="645" spans="1:16" ht="13.5" customHeight="1" thickTop="1" thickBot="1" x14ac:dyDescent="0.3">
      <c r="A645" s="76" t="s">
        <v>388</v>
      </c>
      <c r="B645" s="76" t="s">
        <v>391</v>
      </c>
      <c r="C645" s="77"/>
      <c r="D645" s="78">
        <v>1</v>
      </c>
      <c r="E645" s="79"/>
      <c r="F645" s="80"/>
      <c r="G645" s="77"/>
      <c r="H645" s="81"/>
      <c r="I645" s="82"/>
      <c r="J645" s="82"/>
      <c r="K645" s="51"/>
      <c r="L645" s="83">
        <v>645</v>
      </c>
      <c r="M645" s="83"/>
      <c r="N645" s="84">
        <v>1</v>
      </c>
      <c r="O645" s="98" t="str">
        <f>REPLACE(INDEX(GroupVertices[Group], MATCH(Edges[[#This Row],[Vertex 1]],GroupVertices[Vertex],0)),1,1,"")</f>
        <v>29</v>
      </c>
      <c r="P645" s="98" t="str">
        <f>REPLACE(INDEX(GroupVertices[Group], MATCH(Edges[[#This Row],[Vertex 2]],GroupVertices[Vertex],0)),1,1,"")</f>
        <v>29</v>
      </c>
    </row>
    <row r="646" spans="1:16" ht="13.5" customHeight="1" thickTop="1" thickBot="1" x14ac:dyDescent="0.3">
      <c r="A646" s="76"/>
      <c r="B646" s="76"/>
      <c r="C646" s="77"/>
      <c r="D646" s="78"/>
      <c r="E646" s="79"/>
      <c r="F646" s="80"/>
      <c r="G646" s="77"/>
      <c r="H646" s="81"/>
      <c r="I646" s="82"/>
      <c r="J646" s="82"/>
      <c r="K646" s="51"/>
      <c r="L646" s="83">
        <v>646</v>
      </c>
      <c r="M646" s="83"/>
      <c r="N646" s="84"/>
      <c r="O646" s="98" t="e">
        <f>REPLACE(INDEX(GroupVertices[Group], MATCH(Edges[[#This Row],[Vertex 1]],GroupVertices[Vertex],0)),1,1,"")</f>
        <v>#N/A</v>
      </c>
      <c r="P646" s="98" t="e">
        <f>REPLACE(INDEX(GroupVertices[Group], MATCH(Edges[[#This Row],[Vertex 2]],GroupVertices[Vertex],0)),1,1,"")</f>
        <v>#N/A</v>
      </c>
    </row>
    <row r="647" spans="1:16" ht="13.5" customHeight="1" thickTop="1" thickBot="1" x14ac:dyDescent="0.3">
      <c r="A647" s="76" t="s">
        <v>222</v>
      </c>
      <c r="B647" s="76" t="s">
        <v>223</v>
      </c>
      <c r="C647" s="77"/>
      <c r="D647" s="78">
        <v>1</v>
      </c>
      <c r="E647" s="79"/>
      <c r="F647" s="80"/>
      <c r="G647" s="77"/>
      <c r="H647" s="81"/>
      <c r="I647" s="82"/>
      <c r="J647" s="82"/>
      <c r="K647" s="51"/>
      <c r="L647" s="83">
        <v>647</v>
      </c>
      <c r="M647" s="83"/>
      <c r="N647" s="84">
        <v>1</v>
      </c>
      <c r="O647" s="98" t="str">
        <f>REPLACE(INDEX(GroupVertices[Group], MATCH(Edges[[#This Row],[Vertex 1]],GroupVertices[Vertex],0)),1,1,"")</f>
        <v>37</v>
      </c>
      <c r="P647" s="98" t="str">
        <f>REPLACE(INDEX(GroupVertices[Group], MATCH(Edges[[#This Row],[Vertex 2]],GroupVertices[Vertex],0)),1,1,"")</f>
        <v>37</v>
      </c>
    </row>
    <row r="648" spans="1:16" ht="13.5" customHeight="1" thickTop="1" thickBot="1" x14ac:dyDescent="0.3">
      <c r="A648" s="76" t="s">
        <v>773</v>
      </c>
      <c r="B648" s="76" t="s">
        <v>761</v>
      </c>
      <c r="C648" s="77"/>
      <c r="D648" s="78">
        <v>1</v>
      </c>
      <c r="E648" s="79"/>
      <c r="F648" s="80"/>
      <c r="G648" s="77"/>
      <c r="H648" s="81"/>
      <c r="I648" s="82"/>
      <c r="J648" s="82"/>
      <c r="K648" s="51"/>
      <c r="L648" s="83">
        <v>648</v>
      </c>
      <c r="M648" s="83"/>
      <c r="N648" s="84">
        <v>1</v>
      </c>
      <c r="O648" s="98" t="str">
        <f>REPLACE(INDEX(GroupVertices[Group], MATCH(Edges[[#This Row],[Vertex 1]],GroupVertices[Vertex],0)),1,1,"")</f>
        <v>67</v>
      </c>
      <c r="P648" s="98" t="str">
        <f>REPLACE(INDEX(GroupVertices[Group], MATCH(Edges[[#This Row],[Vertex 2]],GroupVertices[Vertex],0)),1,1,"")</f>
        <v>67</v>
      </c>
    </row>
    <row r="649" spans="1:16" ht="13.5" customHeight="1" thickTop="1" thickBot="1" x14ac:dyDescent="0.3">
      <c r="A649" s="76" t="s">
        <v>438</v>
      </c>
      <c r="B649" s="76" t="s">
        <v>439</v>
      </c>
      <c r="C649" s="77"/>
      <c r="D649" s="78">
        <v>1</v>
      </c>
      <c r="E649" s="79"/>
      <c r="F649" s="80"/>
      <c r="G649" s="77"/>
      <c r="H649" s="81"/>
      <c r="I649" s="82"/>
      <c r="J649" s="82"/>
      <c r="K649" s="51"/>
      <c r="L649" s="83">
        <v>649</v>
      </c>
      <c r="M649" s="83"/>
      <c r="N649" s="84">
        <v>1</v>
      </c>
      <c r="O649" s="98" t="str">
        <f>REPLACE(INDEX(GroupVertices[Group], MATCH(Edges[[#This Row],[Vertex 1]],GroupVertices[Vertex],0)),1,1,"")</f>
        <v>1</v>
      </c>
      <c r="P649" s="98" t="str">
        <f>REPLACE(INDEX(GroupVertices[Group], MATCH(Edges[[#This Row],[Vertex 2]],GroupVertices[Vertex],0)),1,1,"")</f>
        <v>1</v>
      </c>
    </row>
    <row r="650" spans="1:16" ht="13.5" customHeight="1" thickTop="1" thickBot="1" x14ac:dyDescent="0.3">
      <c r="A650" s="76" t="s">
        <v>438</v>
      </c>
      <c r="B650" s="76" t="s">
        <v>440</v>
      </c>
      <c r="C650" s="77"/>
      <c r="D650" s="78">
        <v>1</v>
      </c>
      <c r="E650" s="79"/>
      <c r="F650" s="80"/>
      <c r="G650" s="77"/>
      <c r="H650" s="81"/>
      <c r="I650" s="82"/>
      <c r="J650" s="82"/>
      <c r="K650" s="51"/>
      <c r="L650" s="83">
        <v>650</v>
      </c>
      <c r="M650" s="83"/>
      <c r="N650" s="84">
        <v>1</v>
      </c>
      <c r="O650" s="98" t="str">
        <f>REPLACE(INDEX(GroupVertices[Group], MATCH(Edges[[#This Row],[Vertex 1]],GroupVertices[Vertex],0)),1,1,"")</f>
        <v>1</v>
      </c>
      <c r="P650" s="98" t="str">
        <f>REPLACE(INDEX(GroupVertices[Group], MATCH(Edges[[#This Row],[Vertex 2]],GroupVertices[Vertex],0)),1,1,"")</f>
        <v>1</v>
      </c>
    </row>
    <row r="651" spans="1:16" ht="13.5" customHeight="1" thickTop="1" thickBot="1" x14ac:dyDescent="0.3">
      <c r="A651" s="76" t="s">
        <v>478</v>
      </c>
      <c r="B651" s="76" t="s">
        <v>457</v>
      </c>
      <c r="C651" s="77"/>
      <c r="D651" s="78">
        <v>1</v>
      </c>
      <c r="E651" s="79"/>
      <c r="F651" s="80"/>
      <c r="G651" s="77"/>
      <c r="H651" s="81"/>
      <c r="I651" s="82"/>
      <c r="J651" s="82"/>
      <c r="K651" s="51"/>
      <c r="L651" s="83">
        <v>651</v>
      </c>
      <c r="M651" s="83"/>
      <c r="N651" s="84">
        <v>1</v>
      </c>
      <c r="O651" s="98" t="str">
        <f>REPLACE(INDEX(GroupVertices[Group], MATCH(Edges[[#This Row],[Vertex 1]],GroupVertices[Vertex],0)),1,1,"")</f>
        <v>2</v>
      </c>
      <c r="P651" s="98" t="str">
        <f>REPLACE(INDEX(GroupVertices[Group], MATCH(Edges[[#This Row],[Vertex 2]],GroupVertices[Vertex],0)),1,1,"")</f>
        <v>2</v>
      </c>
    </row>
    <row r="652" spans="1:16" ht="13.5" customHeight="1" thickTop="1" thickBot="1" x14ac:dyDescent="0.3">
      <c r="A652" s="76" t="s">
        <v>362</v>
      </c>
      <c r="B652" s="76" t="s">
        <v>363</v>
      </c>
      <c r="C652" s="77"/>
      <c r="D652" s="78">
        <v>1</v>
      </c>
      <c r="E652" s="79"/>
      <c r="F652" s="80"/>
      <c r="G652" s="77"/>
      <c r="H652" s="81"/>
      <c r="I652" s="82"/>
      <c r="J652" s="82"/>
      <c r="K652" s="51"/>
      <c r="L652" s="83">
        <v>652</v>
      </c>
      <c r="M652" s="83"/>
      <c r="N652" s="84">
        <v>1</v>
      </c>
      <c r="O652" s="98" t="str">
        <f>REPLACE(INDEX(GroupVertices[Group], MATCH(Edges[[#This Row],[Vertex 1]],GroupVertices[Vertex],0)),1,1,"")</f>
        <v>9</v>
      </c>
      <c r="P652" s="98" t="str">
        <f>REPLACE(INDEX(GroupVertices[Group], MATCH(Edges[[#This Row],[Vertex 2]],GroupVertices[Vertex],0)),1,1,"")</f>
        <v>9</v>
      </c>
    </row>
    <row r="653" spans="1:16" ht="13.5" customHeight="1" thickTop="1" thickBot="1" x14ac:dyDescent="0.3">
      <c r="A653" s="76" t="s">
        <v>362</v>
      </c>
      <c r="B653" s="76" t="s">
        <v>364</v>
      </c>
      <c r="C653" s="77"/>
      <c r="D653" s="78">
        <v>1</v>
      </c>
      <c r="E653" s="79"/>
      <c r="F653" s="80"/>
      <c r="G653" s="77"/>
      <c r="H653" s="81"/>
      <c r="I653" s="82"/>
      <c r="J653" s="82"/>
      <c r="K653" s="51"/>
      <c r="L653" s="83">
        <v>653</v>
      </c>
      <c r="M653" s="83"/>
      <c r="N653" s="84">
        <v>1</v>
      </c>
      <c r="O653" s="98" t="str">
        <f>REPLACE(INDEX(GroupVertices[Group], MATCH(Edges[[#This Row],[Vertex 1]],GroupVertices[Vertex],0)),1,1,"")</f>
        <v>9</v>
      </c>
      <c r="P653" s="98" t="str">
        <f>REPLACE(INDEX(GroupVertices[Group], MATCH(Edges[[#This Row],[Vertex 2]],GroupVertices[Vertex],0)),1,1,"")</f>
        <v>9</v>
      </c>
    </row>
    <row r="654" spans="1:16" ht="13.5" customHeight="1" thickTop="1" thickBot="1" x14ac:dyDescent="0.3">
      <c r="A654" s="76" t="s">
        <v>362</v>
      </c>
      <c r="B654" s="76" t="s">
        <v>365</v>
      </c>
      <c r="C654" s="77"/>
      <c r="D654" s="78">
        <v>1</v>
      </c>
      <c r="E654" s="79"/>
      <c r="F654" s="80"/>
      <c r="G654" s="77"/>
      <c r="H654" s="81"/>
      <c r="I654" s="82"/>
      <c r="J654" s="82"/>
      <c r="K654" s="51"/>
      <c r="L654" s="83">
        <v>654</v>
      </c>
      <c r="M654" s="83"/>
      <c r="N654" s="84">
        <v>1</v>
      </c>
      <c r="O654" s="98" t="str">
        <f>REPLACE(INDEX(GroupVertices[Group], MATCH(Edges[[#This Row],[Vertex 1]],GroupVertices[Vertex],0)),1,1,"")</f>
        <v>9</v>
      </c>
      <c r="P654" s="98" t="str">
        <f>REPLACE(INDEX(GroupVertices[Group], MATCH(Edges[[#This Row],[Vertex 2]],GroupVertices[Vertex],0)),1,1,"")</f>
        <v>9</v>
      </c>
    </row>
    <row r="655" spans="1:16" ht="13.5" customHeight="1" thickTop="1" thickBot="1" x14ac:dyDescent="0.3">
      <c r="A655" s="76" t="s">
        <v>362</v>
      </c>
      <c r="B655" s="76" t="s">
        <v>366</v>
      </c>
      <c r="C655" s="77"/>
      <c r="D655" s="78">
        <v>1</v>
      </c>
      <c r="E655" s="79"/>
      <c r="F655" s="80"/>
      <c r="G655" s="77"/>
      <c r="H655" s="81"/>
      <c r="I655" s="82"/>
      <c r="J655" s="82"/>
      <c r="K655" s="51"/>
      <c r="L655" s="83">
        <v>655</v>
      </c>
      <c r="M655" s="83"/>
      <c r="N655" s="84">
        <v>1</v>
      </c>
      <c r="O655" s="98" t="str">
        <f>REPLACE(INDEX(GroupVertices[Group], MATCH(Edges[[#This Row],[Vertex 1]],GroupVertices[Vertex],0)),1,1,"")</f>
        <v>9</v>
      </c>
      <c r="P655" s="98" t="str">
        <f>REPLACE(INDEX(GroupVertices[Group], MATCH(Edges[[#This Row],[Vertex 2]],GroupVertices[Vertex],0)),1,1,"")</f>
        <v>9</v>
      </c>
    </row>
    <row r="656" spans="1:16" ht="13.5" customHeight="1" thickTop="1" thickBot="1" x14ac:dyDescent="0.3">
      <c r="A656" s="76" t="s">
        <v>362</v>
      </c>
      <c r="B656" s="76" t="s">
        <v>367</v>
      </c>
      <c r="C656" s="77"/>
      <c r="D656" s="78">
        <v>1</v>
      </c>
      <c r="E656" s="79"/>
      <c r="F656" s="80"/>
      <c r="G656" s="77"/>
      <c r="H656" s="81"/>
      <c r="I656" s="82"/>
      <c r="J656" s="82"/>
      <c r="K656" s="51"/>
      <c r="L656" s="83">
        <v>656</v>
      </c>
      <c r="M656" s="83"/>
      <c r="N656" s="84">
        <v>1</v>
      </c>
      <c r="O656" s="98" t="str">
        <f>REPLACE(INDEX(GroupVertices[Group], MATCH(Edges[[#This Row],[Vertex 1]],GroupVertices[Vertex],0)),1,1,"")</f>
        <v>9</v>
      </c>
      <c r="P656" s="98" t="str">
        <f>REPLACE(INDEX(GroupVertices[Group], MATCH(Edges[[#This Row],[Vertex 2]],GroupVertices[Vertex],0)),1,1,"")</f>
        <v>9</v>
      </c>
    </row>
    <row r="657" spans="1:16" ht="13.5" customHeight="1" thickTop="1" thickBot="1" x14ac:dyDescent="0.3">
      <c r="A657" s="76" t="s">
        <v>788</v>
      </c>
      <c r="B657" s="76" t="s">
        <v>789</v>
      </c>
      <c r="C657" s="77"/>
      <c r="D657" s="78">
        <v>1</v>
      </c>
      <c r="E657" s="79"/>
      <c r="F657" s="80"/>
      <c r="G657" s="77"/>
      <c r="H657" s="81"/>
      <c r="I657" s="82"/>
      <c r="J657" s="82"/>
      <c r="K657" s="51"/>
      <c r="L657" s="83">
        <v>657</v>
      </c>
      <c r="M657" s="83"/>
      <c r="N657" s="84">
        <v>1</v>
      </c>
      <c r="O657" s="98" t="str">
        <f>REPLACE(INDEX(GroupVertices[Group], MATCH(Edges[[#This Row],[Vertex 1]],GroupVertices[Vertex],0)),1,1,"")</f>
        <v>184</v>
      </c>
      <c r="P657" s="98" t="str">
        <f>REPLACE(INDEX(GroupVertices[Group], MATCH(Edges[[#This Row],[Vertex 2]],GroupVertices[Vertex],0)),1,1,"")</f>
        <v>184</v>
      </c>
    </row>
    <row r="658" spans="1:16" ht="13.5" customHeight="1" thickTop="1" thickBot="1" x14ac:dyDescent="0.3">
      <c r="A658" s="76" t="s">
        <v>790</v>
      </c>
      <c r="B658" s="76" t="s">
        <v>791</v>
      </c>
      <c r="C658" s="77"/>
      <c r="D658" s="78">
        <v>1</v>
      </c>
      <c r="E658" s="79"/>
      <c r="F658" s="80"/>
      <c r="G658" s="77"/>
      <c r="H658" s="81"/>
      <c r="I658" s="82"/>
      <c r="J658" s="82"/>
      <c r="K658" s="51"/>
      <c r="L658" s="83">
        <v>658</v>
      </c>
      <c r="M658" s="83"/>
      <c r="N658" s="84">
        <v>1</v>
      </c>
      <c r="O658" s="98" t="str">
        <f>REPLACE(INDEX(GroupVertices[Group], MATCH(Edges[[#This Row],[Vertex 1]],GroupVertices[Vertex],0)),1,1,"")</f>
        <v>1</v>
      </c>
      <c r="P658" s="98" t="str">
        <f>REPLACE(INDEX(GroupVertices[Group], MATCH(Edges[[#This Row],[Vertex 2]],GroupVertices[Vertex],0)),1,1,"")</f>
        <v>1</v>
      </c>
    </row>
    <row r="659" spans="1:16" ht="13.5" customHeight="1" thickTop="1" thickBot="1" x14ac:dyDescent="0.3">
      <c r="A659" s="76" t="s">
        <v>790</v>
      </c>
      <c r="B659" s="76" t="s">
        <v>736</v>
      </c>
      <c r="C659" s="77"/>
      <c r="D659" s="78">
        <v>1</v>
      </c>
      <c r="E659" s="79"/>
      <c r="F659" s="80"/>
      <c r="G659" s="77"/>
      <c r="H659" s="81"/>
      <c r="I659" s="82"/>
      <c r="J659" s="82"/>
      <c r="K659" s="51"/>
      <c r="L659" s="83">
        <v>659</v>
      </c>
      <c r="M659" s="83"/>
      <c r="N659" s="84">
        <v>1</v>
      </c>
      <c r="O659" s="98" t="str">
        <f>REPLACE(INDEX(GroupVertices[Group], MATCH(Edges[[#This Row],[Vertex 1]],GroupVertices[Vertex],0)),1,1,"")</f>
        <v>1</v>
      </c>
      <c r="P659" s="98" t="str">
        <f>REPLACE(INDEX(GroupVertices[Group], MATCH(Edges[[#This Row],[Vertex 2]],GroupVertices[Vertex],0)),1,1,"")</f>
        <v>1</v>
      </c>
    </row>
    <row r="660" spans="1:16" ht="13.5" customHeight="1" thickTop="1" thickBot="1" x14ac:dyDescent="0.3">
      <c r="A660" s="76" t="s">
        <v>389</v>
      </c>
      <c r="B660" s="76" t="s">
        <v>390</v>
      </c>
      <c r="C660" s="77"/>
      <c r="D660" s="78">
        <v>1</v>
      </c>
      <c r="E660" s="79"/>
      <c r="F660" s="80"/>
      <c r="G660" s="77"/>
      <c r="H660" s="81"/>
      <c r="I660" s="82"/>
      <c r="J660" s="82"/>
      <c r="K660" s="51"/>
      <c r="L660" s="83">
        <v>660</v>
      </c>
      <c r="M660" s="83"/>
      <c r="N660" s="84">
        <v>1</v>
      </c>
      <c r="O660" s="98" t="str">
        <f>REPLACE(INDEX(GroupVertices[Group], MATCH(Edges[[#This Row],[Vertex 1]],GroupVertices[Vertex],0)),1,1,"")</f>
        <v>29</v>
      </c>
      <c r="P660" s="98" t="str">
        <f>REPLACE(INDEX(GroupVertices[Group], MATCH(Edges[[#This Row],[Vertex 2]],GroupVertices[Vertex],0)),1,1,"")</f>
        <v>29</v>
      </c>
    </row>
    <row r="661" spans="1:16" ht="13.5" customHeight="1" thickTop="1" thickBot="1" x14ac:dyDescent="0.3">
      <c r="A661" s="76" t="s">
        <v>389</v>
      </c>
      <c r="B661" s="76" t="s">
        <v>391</v>
      </c>
      <c r="C661" s="77"/>
      <c r="D661" s="78">
        <v>1</v>
      </c>
      <c r="E661" s="79"/>
      <c r="F661" s="80"/>
      <c r="G661" s="77"/>
      <c r="H661" s="81"/>
      <c r="I661" s="82"/>
      <c r="J661" s="82"/>
      <c r="K661" s="51"/>
      <c r="L661" s="83">
        <v>661</v>
      </c>
      <c r="M661" s="83"/>
      <c r="N661" s="84">
        <v>1</v>
      </c>
      <c r="O661" s="98" t="str">
        <f>REPLACE(INDEX(GroupVertices[Group], MATCH(Edges[[#This Row],[Vertex 1]],GroupVertices[Vertex],0)),1,1,"")</f>
        <v>29</v>
      </c>
      <c r="P661" s="98" t="str">
        <f>REPLACE(INDEX(GroupVertices[Group], MATCH(Edges[[#This Row],[Vertex 2]],GroupVertices[Vertex],0)),1,1,"")</f>
        <v>29</v>
      </c>
    </row>
    <row r="662" spans="1:16" ht="13.5" customHeight="1" thickTop="1" thickBot="1" x14ac:dyDescent="0.3">
      <c r="A662" s="76" t="s">
        <v>655</v>
      </c>
      <c r="B662" s="76" t="s">
        <v>659</v>
      </c>
      <c r="C662" s="77"/>
      <c r="D662" s="78">
        <v>1</v>
      </c>
      <c r="E662" s="79"/>
      <c r="F662" s="80"/>
      <c r="G662" s="77"/>
      <c r="H662" s="81"/>
      <c r="I662" s="82"/>
      <c r="J662" s="82"/>
      <c r="K662" s="51"/>
      <c r="L662" s="83">
        <v>662</v>
      </c>
      <c r="M662" s="83"/>
      <c r="N662" s="84">
        <v>1</v>
      </c>
      <c r="O662" s="98" t="str">
        <f>REPLACE(INDEX(GroupVertices[Group], MATCH(Edges[[#This Row],[Vertex 1]],GroupVertices[Vertex],0)),1,1,"")</f>
        <v>3</v>
      </c>
      <c r="P662" s="98" t="str">
        <f>REPLACE(INDEX(GroupVertices[Group], MATCH(Edges[[#This Row],[Vertex 2]],GroupVertices[Vertex],0)),1,1,"")</f>
        <v>3</v>
      </c>
    </row>
    <row r="663" spans="1:16" ht="13.5" customHeight="1" thickTop="1" thickBot="1" x14ac:dyDescent="0.3">
      <c r="A663" s="76"/>
      <c r="B663" s="76"/>
      <c r="C663" s="77"/>
      <c r="D663" s="78"/>
      <c r="E663" s="79"/>
      <c r="F663" s="80"/>
      <c r="G663" s="77"/>
      <c r="H663" s="81"/>
      <c r="I663" s="82"/>
      <c r="J663" s="82"/>
      <c r="K663" s="51"/>
      <c r="L663" s="83">
        <v>663</v>
      </c>
      <c r="M663" s="83"/>
      <c r="N663" s="84"/>
      <c r="O663" s="98" t="e">
        <f>REPLACE(INDEX(GroupVertices[Group], MATCH(Edges[[#This Row],[Vertex 1]],GroupVertices[Vertex],0)),1,1,"")</f>
        <v>#N/A</v>
      </c>
      <c r="P663" s="98" t="e">
        <f>REPLACE(INDEX(GroupVertices[Group], MATCH(Edges[[#This Row],[Vertex 2]],GroupVertices[Vertex],0)),1,1,"")</f>
        <v>#N/A</v>
      </c>
    </row>
    <row r="664" spans="1:16" ht="13.5" customHeight="1" thickTop="1" thickBot="1" x14ac:dyDescent="0.3">
      <c r="A664" s="76" t="s">
        <v>793</v>
      </c>
      <c r="B664" s="76" t="s">
        <v>794</v>
      </c>
      <c r="C664" s="77"/>
      <c r="D664" s="78">
        <v>1</v>
      </c>
      <c r="E664" s="79"/>
      <c r="F664" s="80"/>
      <c r="G664" s="77"/>
      <c r="H664" s="81"/>
      <c r="I664" s="82"/>
      <c r="J664" s="82"/>
      <c r="K664" s="51"/>
      <c r="L664" s="83">
        <v>664</v>
      </c>
      <c r="M664" s="83"/>
      <c r="N664" s="84">
        <v>1</v>
      </c>
      <c r="O664" s="98" t="str">
        <f>REPLACE(INDEX(GroupVertices[Group], MATCH(Edges[[#This Row],[Vertex 1]],GroupVertices[Vertex],0)),1,1,"")</f>
        <v>87</v>
      </c>
      <c r="P664" s="98" t="str">
        <f>REPLACE(INDEX(GroupVertices[Group], MATCH(Edges[[#This Row],[Vertex 2]],GroupVertices[Vertex],0)),1,1,"")</f>
        <v>87</v>
      </c>
    </row>
    <row r="665" spans="1:16" ht="13.5" customHeight="1" thickTop="1" thickBot="1" x14ac:dyDescent="0.3">
      <c r="A665" s="76" t="s">
        <v>793</v>
      </c>
      <c r="B665" s="76" t="s">
        <v>795</v>
      </c>
      <c r="C665" s="77"/>
      <c r="D665" s="78">
        <v>1</v>
      </c>
      <c r="E665" s="79"/>
      <c r="F665" s="80"/>
      <c r="G665" s="77"/>
      <c r="H665" s="81"/>
      <c r="I665" s="82"/>
      <c r="J665" s="82"/>
      <c r="K665" s="51"/>
      <c r="L665" s="83">
        <v>665</v>
      </c>
      <c r="M665" s="83"/>
      <c r="N665" s="84">
        <v>1</v>
      </c>
      <c r="O665" s="98" t="str">
        <f>REPLACE(INDEX(GroupVertices[Group], MATCH(Edges[[#This Row],[Vertex 1]],GroupVertices[Vertex],0)),1,1,"")</f>
        <v>87</v>
      </c>
      <c r="P665" s="98" t="str">
        <f>REPLACE(INDEX(GroupVertices[Group], MATCH(Edges[[#This Row],[Vertex 2]],GroupVertices[Vertex],0)),1,1,"")</f>
        <v>87</v>
      </c>
    </row>
    <row r="666" spans="1:16" ht="13.5" customHeight="1" thickTop="1" thickBot="1" x14ac:dyDescent="0.3">
      <c r="A666" s="76"/>
      <c r="B666" s="76"/>
      <c r="C666" s="77"/>
      <c r="D666" s="78"/>
      <c r="E666" s="79"/>
      <c r="F666" s="80"/>
      <c r="G666" s="77"/>
      <c r="H666" s="81"/>
      <c r="I666" s="82"/>
      <c r="J666" s="82"/>
      <c r="K666" s="51"/>
      <c r="L666" s="83">
        <v>666</v>
      </c>
      <c r="M666" s="83"/>
      <c r="N666" s="84"/>
      <c r="O666" s="98" t="e">
        <f>REPLACE(INDEX(GroupVertices[Group], MATCH(Edges[[#This Row],[Vertex 1]],GroupVertices[Vertex],0)),1,1,"")</f>
        <v>#N/A</v>
      </c>
      <c r="P666" s="98" t="e">
        <f>REPLACE(INDEX(GroupVertices[Group], MATCH(Edges[[#This Row],[Vertex 2]],GroupVertices[Vertex],0)),1,1,"")</f>
        <v>#N/A</v>
      </c>
    </row>
    <row r="667" spans="1:16" ht="13.5" customHeight="1" thickTop="1" thickBot="1" x14ac:dyDescent="0.3">
      <c r="A667" s="76" t="s">
        <v>797</v>
      </c>
      <c r="B667" s="76" t="s">
        <v>384</v>
      </c>
      <c r="C667" s="77"/>
      <c r="D667" s="78">
        <v>1</v>
      </c>
      <c r="E667" s="79"/>
      <c r="F667" s="80"/>
      <c r="G667" s="77"/>
      <c r="H667" s="81"/>
      <c r="I667" s="82"/>
      <c r="J667" s="82"/>
      <c r="K667" s="51"/>
      <c r="L667" s="83">
        <v>667</v>
      </c>
      <c r="M667" s="83"/>
      <c r="N667" s="84">
        <v>1</v>
      </c>
      <c r="O667" s="98" t="str">
        <f>REPLACE(INDEX(GroupVertices[Group], MATCH(Edges[[#This Row],[Vertex 1]],GroupVertices[Vertex],0)),1,1,"")</f>
        <v>12</v>
      </c>
      <c r="P667" s="98" t="str">
        <f>REPLACE(INDEX(GroupVertices[Group], MATCH(Edges[[#This Row],[Vertex 2]],GroupVertices[Vertex],0)),1,1,"")</f>
        <v>12</v>
      </c>
    </row>
    <row r="668" spans="1:16" ht="13.5" customHeight="1" thickTop="1" thickBot="1" x14ac:dyDescent="0.3">
      <c r="A668" s="76" t="s">
        <v>797</v>
      </c>
      <c r="B668" s="76" t="s">
        <v>798</v>
      </c>
      <c r="C668" s="77"/>
      <c r="D668" s="78">
        <v>3.25</v>
      </c>
      <c r="E668" s="79"/>
      <c r="F668" s="80"/>
      <c r="G668" s="77"/>
      <c r="H668" s="81"/>
      <c r="I668" s="82"/>
      <c r="J668" s="82"/>
      <c r="K668" s="51"/>
      <c r="L668" s="83">
        <v>668</v>
      </c>
      <c r="M668" s="83"/>
      <c r="N668" s="84">
        <v>2</v>
      </c>
      <c r="O668" s="98" t="str">
        <f>REPLACE(INDEX(GroupVertices[Group], MATCH(Edges[[#This Row],[Vertex 1]],GroupVertices[Vertex],0)),1,1,"")</f>
        <v>12</v>
      </c>
      <c r="P668" s="98" t="str">
        <f>REPLACE(INDEX(GroupVertices[Group], MATCH(Edges[[#This Row],[Vertex 2]],GroupVertices[Vertex],0)),1,1,"")</f>
        <v>12</v>
      </c>
    </row>
    <row r="669" spans="1:16" ht="13.5" customHeight="1" thickTop="1" thickBot="1" x14ac:dyDescent="0.3">
      <c r="A669" s="76" t="s">
        <v>797</v>
      </c>
      <c r="B669" s="76" t="s">
        <v>799</v>
      </c>
      <c r="C669" s="77"/>
      <c r="D669" s="78">
        <v>5.5</v>
      </c>
      <c r="E669" s="79"/>
      <c r="F669" s="80"/>
      <c r="G669" s="77"/>
      <c r="H669" s="81"/>
      <c r="I669" s="82"/>
      <c r="J669" s="82"/>
      <c r="K669" s="51"/>
      <c r="L669" s="83">
        <v>669</v>
      </c>
      <c r="M669" s="83"/>
      <c r="N669" s="84">
        <v>3</v>
      </c>
      <c r="O669" s="98" t="str">
        <f>REPLACE(INDEX(GroupVertices[Group], MATCH(Edges[[#This Row],[Vertex 1]],GroupVertices[Vertex],0)),1,1,"")</f>
        <v>12</v>
      </c>
      <c r="P669" s="98" t="str">
        <f>REPLACE(INDEX(GroupVertices[Group], MATCH(Edges[[#This Row],[Vertex 2]],GroupVertices[Vertex],0)),1,1,"")</f>
        <v>12</v>
      </c>
    </row>
    <row r="670" spans="1:16" ht="13.5" customHeight="1" thickTop="1" thickBot="1" x14ac:dyDescent="0.3">
      <c r="A670" s="76" t="s">
        <v>797</v>
      </c>
      <c r="B670" s="76" t="s">
        <v>800</v>
      </c>
      <c r="C670" s="77"/>
      <c r="D670" s="78">
        <v>1</v>
      </c>
      <c r="E670" s="79"/>
      <c r="F670" s="80"/>
      <c r="G670" s="77"/>
      <c r="H670" s="81"/>
      <c r="I670" s="82"/>
      <c r="J670" s="82"/>
      <c r="K670" s="51"/>
      <c r="L670" s="83">
        <v>670</v>
      </c>
      <c r="M670" s="83"/>
      <c r="N670" s="84">
        <v>1</v>
      </c>
      <c r="O670" s="98" t="str">
        <f>REPLACE(INDEX(GroupVertices[Group], MATCH(Edges[[#This Row],[Vertex 1]],GroupVertices[Vertex],0)),1,1,"")</f>
        <v>12</v>
      </c>
      <c r="P670" s="98" t="str">
        <f>REPLACE(INDEX(GroupVertices[Group], MATCH(Edges[[#This Row],[Vertex 2]],GroupVertices[Vertex],0)),1,1,"")</f>
        <v>12</v>
      </c>
    </row>
    <row r="671" spans="1:16" ht="13.5" customHeight="1" thickTop="1" thickBot="1" x14ac:dyDescent="0.3">
      <c r="A671" s="76" t="s">
        <v>449</v>
      </c>
      <c r="B671" s="76" t="s">
        <v>450</v>
      </c>
      <c r="C671" s="77"/>
      <c r="D671" s="78">
        <v>1</v>
      </c>
      <c r="E671" s="79"/>
      <c r="F671" s="80"/>
      <c r="G671" s="77"/>
      <c r="H671" s="81"/>
      <c r="I671" s="82"/>
      <c r="J671" s="82"/>
      <c r="K671" s="51"/>
      <c r="L671" s="83">
        <v>671</v>
      </c>
      <c r="M671" s="83"/>
      <c r="N671" s="84">
        <v>1</v>
      </c>
      <c r="O671" s="98" t="str">
        <f>REPLACE(INDEX(GroupVertices[Group], MATCH(Edges[[#This Row],[Vertex 1]],GroupVertices[Vertex],0)),1,1,"")</f>
        <v>57</v>
      </c>
      <c r="P671" s="98" t="str">
        <f>REPLACE(INDEX(GroupVertices[Group], MATCH(Edges[[#This Row],[Vertex 2]],GroupVertices[Vertex],0)),1,1,"")</f>
        <v>57</v>
      </c>
    </row>
    <row r="672" spans="1:16" ht="13.5" customHeight="1" thickTop="1" thickBot="1" x14ac:dyDescent="0.3">
      <c r="A672" s="76" t="s">
        <v>801</v>
      </c>
      <c r="B672" s="76" t="s">
        <v>802</v>
      </c>
      <c r="C672" s="77"/>
      <c r="D672" s="78">
        <v>3.25</v>
      </c>
      <c r="E672" s="79"/>
      <c r="F672" s="80"/>
      <c r="G672" s="77"/>
      <c r="H672" s="81"/>
      <c r="I672" s="82"/>
      <c r="J672" s="82"/>
      <c r="K672" s="51"/>
      <c r="L672" s="83">
        <v>672</v>
      </c>
      <c r="M672" s="83"/>
      <c r="N672" s="84">
        <v>2</v>
      </c>
      <c r="O672" s="98" t="str">
        <f>REPLACE(INDEX(GroupVertices[Group], MATCH(Edges[[#This Row],[Vertex 1]],GroupVertices[Vertex],0)),1,1,"")</f>
        <v>94</v>
      </c>
      <c r="P672" s="98" t="str">
        <f>REPLACE(INDEX(GroupVertices[Group], MATCH(Edges[[#This Row],[Vertex 2]],GroupVertices[Vertex],0)),1,1,"")</f>
        <v>94</v>
      </c>
    </row>
    <row r="673" spans="1:16" ht="13.5" customHeight="1" thickTop="1" thickBot="1" x14ac:dyDescent="0.3">
      <c r="A673" s="76" t="s">
        <v>801</v>
      </c>
      <c r="B673" s="76" t="s">
        <v>803</v>
      </c>
      <c r="C673" s="77"/>
      <c r="D673" s="78">
        <v>3.25</v>
      </c>
      <c r="E673" s="79"/>
      <c r="F673" s="80"/>
      <c r="G673" s="77"/>
      <c r="H673" s="81"/>
      <c r="I673" s="82"/>
      <c r="J673" s="82"/>
      <c r="K673" s="51"/>
      <c r="L673" s="83">
        <v>673</v>
      </c>
      <c r="M673" s="83"/>
      <c r="N673" s="84">
        <v>2</v>
      </c>
      <c r="O673" s="98" t="str">
        <f>REPLACE(INDEX(GroupVertices[Group], MATCH(Edges[[#This Row],[Vertex 1]],GroupVertices[Vertex],0)),1,1,"")</f>
        <v>94</v>
      </c>
      <c r="P673" s="98" t="str">
        <f>REPLACE(INDEX(GroupVertices[Group], MATCH(Edges[[#This Row],[Vertex 2]],GroupVertices[Vertex],0)),1,1,"")</f>
        <v>94</v>
      </c>
    </row>
    <row r="674" spans="1:16" ht="13.5" customHeight="1" thickTop="1" thickBot="1" x14ac:dyDescent="0.3">
      <c r="A674" s="76" t="s">
        <v>802</v>
      </c>
      <c r="B674" s="76" t="s">
        <v>803</v>
      </c>
      <c r="C674" s="77"/>
      <c r="D674" s="78">
        <v>3.25</v>
      </c>
      <c r="E674" s="79"/>
      <c r="F674" s="80"/>
      <c r="G674" s="77"/>
      <c r="H674" s="81"/>
      <c r="I674" s="82"/>
      <c r="J674" s="82"/>
      <c r="K674" s="51"/>
      <c r="L674" s="83">
        <v>674</v>
      </c>
      <c r="M674" s="83"/>
      <c r="N674" s="84">
        <v>2</v>
      </c>
      <c r="O674" s="98" t="str">
        <f>REPLACE(INDEX(GroupVertices[Group], MATCH(Edges[[#This Row],[Vertex 1]],GroupVertices[Vertex],0)),1,1,"")</f>
        <v>94</v>
      </c>
      <c r="P674" s="98" t="str">
        <f>REPLACE(INDEX(GroupVertices[Group], MATCH(Edges[[#This Row],[Vertex 2]],GroupVertices[Vertex],0)),1,1,"")</f>
        <v>94</v>
      </c>
    </row>
    <row r="675" spans="1:16" ht="13.5" customHeight="1" thickTop="1" thickBot="1" x14ac:dyDescent="0.3">
      <c r="A675" s="76" t="s">
        <v>804</v>
      </c>
      <c r="B675" s="76" t="s">
        <v>805</v>
      </c>
      <c r="C675" s="77"/>
      <c r="D675" s="78">
        <v>1</v>
      </c>
      <c r="E675" s="79"/>
      <c r="F675" s="80"/>
      <c r="G675" s="77"/>
      <c r="H675" s="81"/>
      <c r="I675" s="82"/>
      <c r="J675" s="82"/>
      <c r="K675" s="51"/>
      <c r="L675" s="83">
        <v>675</v>
      </c>
      <c r="M675" s="83"/>
      <c r="N675" s="84">
        <v>1</v>
      </c>
      <c r="O675" s="98" t="str">
        <f>REPLACE(INDEX(GroupVertices[Group], MATCH(Edges[[#This Row],[Vertex 1]],GroupVertices[Vertex],0)),1,1,"")</f>
        <v>50</v>
      </c>
      <c r="P675" s="98" t="str">
        <f>REPLACE(INDEX(GroupVertices[Group], MATCH(Edges[[#This Row],[Vertex 2]],GroupVertices[Vertex],0)),1,1,"")</f>
        <v>50</v>
      </c>
    </row>
    <row r="676" spans="1:16" ht="13.5" customHeight="1" thickTop="1" thickBot="1" x14ac:dyDescent="0.3">
      <c r="A676" s="76" t="s">
        <v>804</v>
      </c>
      <c r="B676" s="76" t="s">
        <v>806</v>
      </c>
      <c r="C676" s="77"/>
      <c r="D676" s="78">
        <v>1</v>
      </c>
      <c r="E676" s="79"/>
      <c r="F676" s="80"/>
      <c r="G676" s="77"/>
      <c r="H676" s="81"/>
      <c r="I676" s="82"/>
      <c r="J676" s="82"/>
      <c r="K676" s="51"/>
      <c r="L676" s="83">
        <v>676</v>
      </c>
      <c r="M676" s="83"/>
      <c r="N676" s="84">
        <v>1</v>
      </c>
      <c r="O676" s="98" t="str">
        <f>REPLACE(INDEX(GroupVertices[Group], MATCH(Edges[[#This Row],[Vertex 1]],GroupVertices[Vertex],0)),1,1,"")</f>
        <v>50</v>
      </c>
      <c r="P676" s="98" t="str">
        <f>REPLACE(INDEX(GroupVertices[Group], MATCH(Edges[[#This Row],[Vertex 2]],GroupVertices[Vertex],0)),1,1,"")</f>
        <v>50</v>
      </c>
    </row>
    <row r="677" spans="1:16" ht="13.5" customHeight="1" thickTop="1" thickBot="1" x14ac:dyDescent="0.3">
      <c r="A677" s="76" t="s">
        <v>804</v>
      </c>
      <c r="B677" s="76" t="s">
        <v>807</v>
      </c>
      <c r="C677" s="77"/>
      <c r="D677" s="78">
        <v>1</v>
      </c>
      <c r="E677" s="79"/>
      <c r="F677" s="80"/>
      <c r="G677" s="77"/>
      <c r="H677" s="81"/>
      <c r="I677" s="82"/>
      <c r="J677" s="82"/>
      <c r="K677" s="51"/>
      <c r="L677" s="83">
        <v>677</v>
      </c>
      <c r="M677" s="83"/>
      <c r="N677" s="84">
        <v>1</v>
      </c>
      <c r="O677" s="98" t="str">
        <f>REPLACE(INDEX(GroupVertices[Group], MATCH(Edges[[#This Row],[Vertex 1]],GroupVertices[Vertex],0)),1,1,"")</f>
        <v>50</v>
      </c>
      <c r="P677" s="98" t="str">
        <f>REPLACE(INDEX(GroupVertices[Group], MATCH(Edges[[#This Row],[Vertex 2]],GroupVertices[Vertex],0)),1,1,"")</f>
        <v>50</v>
      </c>
    </row>
    <row r="678" spans="1:16" ht="13.5" customHeight="1" thickTop="1" thickBot="1" x14ac:dyDescent="0.3">
      <c r="A678" s="76" t="s">
        <v>780</v>
      </c>
      <c r="B678" s="76" t="s">
        <v>782</v>
      </c>
      <c r="C678" s="77"/>
      <c r="D678" s="78">
        <v>1</v>
      </c>
      <c r="E678" s="79"/>
      <c r="F678" s="80"/>
      <c r="G678" s="77"/>
      <c r="H678" s="81"/>
      <c r="I678" s="82"/>
      <c r="J678" s="82"/>
      <c r="K678" s="51"/>
      <c r="L678" s="83">
        <v>678</v>
      </c>
      <c r="M678" s="83"/>
      <c r="N678" s="84">
        <v>1</v>
      </c>
      <c r="O678" s="98" t="str">
        <f>REPLACE(INDEX(GroupVertices[Group], MATCH(Edges[[#This Row],[Vertex 1]],GroupVertices[Vertex],0)),1,1,"")</f>
        <v>19</v>
      </c>
      <c r="P678" s="98" t="str">
        <f>REPLACE(INDEX(GroupVertices[Group], MATCH(Edges[[#This Row],[Vertex 2]],GroupVertices[Vertex],0)),1,1,"")</f>
        <v>19</v>
      </c>
    </row>
    <row r="679" spans="1:16" ht="13.5" customHeight="1" thickTop="1" thickBot="1" x14ac:dyDescent="0.3">
      <c r="A679" s="76" t="s">
        <v>343</v>
      </c>
      <c r="B679" s="76" t="s">
        <v>344</v>
      </c>
      <c r="C679" s="77"/>
      <c r="D679" s="78">
        <v>1</v>
      </c>
      <c r="E679" s="79"/>
      <c r="F679" s="80"/>
      <c r="G679" s="77"/>
      <c r="H679" s="81"/>
      <c r="I679" s="82"/>
      <c r="J679" s="82"/>
      <c r="K679" s="51"/>
      <c r="L679" s="83">
        <v>679</v>
      </c>
      <c r="M679" s="83"/>
      <c r="N679" s="84">
        <v>1</v>
      </c>
      <c r="O679" s="98" t="str">
        <f>REPLACE(INDEX(GroupVertices[Group], MATCH(Edges[[#This Row],[Vertex 1]],GroupVertices[Vertex],0)),1,1,"")</f>
        <v>17</v>
      </c>
      <c r="P679" s="98" t="str">
        <f>REPLACE(INDEX(GroupVertices[Group], MATCH(Edges[[#This Row],[Vertex 2]],GroupVertices[Vertex],0)),1,1,"")</f>
        <v>17</v>
      </c>
    </row>
    <row r="680" spans="1:16" ht="13.5" customHeight="1" thickTop="1" thickBot="1" x14ac:dyDescent="0.3">
      <c r="A680" s="76" t="s">
        <v>343</v>
      </c>
      <c r="B680" s="76" t="s">
        <v>345</v>
      </c>
      <c r="C680" s="77"/>
      <c r="D680" s="78">
        <v>1</v>
      </c>
      <c r="E680" s="79"/>
      <c r="F680" s="80"/>
      <c r="G680" s="77"/>
      <c r="H680" s="81"/>
      <c r="I680" s="82"/>
      <c r="J680" s="82"/>
      <c r="K680" s="51"/>
      <c r="L680" s="83">
        <v>680</v>
      </c>
      <c r="M680" s="83"/>
      <c r="N680" s="84">
        <v>1</v>
      </c>
      <c r="O680" s="98" t="str">
        <f>REPLACE(INDEX(GroupVertices[Group], MATCH(Edges[[#This Row],[Vertex 1]],GroupVertices[Vertex],0)),1,1,"")</f>
        <v>17</v>
      </c>
      <c r="P680" s="98" t="str">
        <f>REPLACE(INDEX(GroupVertices[Group], MATCH(Edges[[#This Row],[Vertex 2]],GroupVertices[Vertex],0)),1,1,"")</f>
        <v>17</v>
      </c>
    </row>
    <row r="681" spans="1:16" ht="13.5" customHeight="1" thickTop="1" thickBot="1" x14ac:dyDescent="0.3">
      <c r="A681" s="76" t="s">
        <v>384</v>
      </c>
      <c r="B681" s="76" t="s">
        <v>798</v>
      </c>
      <c r="C681" s="77"/>
      <c r="D681" s="78">
        <v>1</v>
      </c>
      <c r="E681" s="79"/>
      <c r="F681" s="80"/>
      <c r="G681" s="77"/>
      <c r="H681" s="81"/>
      <c r="I681" s="82"/>
      <c r="J681" s="82"/>
      <c r="K681" s="51"/>
      <c r="L681" s="83">
        <v>681</v>
      </c>
      <c r="M681" s="83"/>
      <c r="N681" s="84">
        <v>1</v>
      </c>
      <c r="O681" s="98" t="str">
        <f>REPLACE(INDEX(GroupVertices[Group], MATCH(Edges[[#This Row],[Vertex 1]],GroupVertices[Vertex],0)),1,1,"")</f>
        <v>12</v>
      </c>
      <c r="P681" s="98" t="str">
        <f>REPLACE(INDEX(GroupVertices[Group], MATCH(Edges[[#This Row],[Vertex 2]],GroupVertices[Vertex],0)),1,1,"")</f>
        <v>12</v>
      </c>
    </row>
    <row r="682" spans="1:16" ht="13.5" customHeight="1" thickTop="1" thickBot="1" x14ac:dyDescent="0.3">
      <c r="A682" s="76" t="s">
        <v>384</v>
      </c>
      <c r="B682" s="76" t="s">
        <v>799</v>
      </c>
      <c r="C682" s="77"/>
      <c r="D682" s="78">
        <v>1</v>
      </c>
      <c r="E682" s="79"/>
      <c r="F682" s="80"/>
      <c r="G682" s="77"/>
      <c r="H682" s="81"/>
      <c r="I682" s="82"/>
      <c r="J682" s="82"/>
      <c r="K682" s="51"/>
      <c r="L682" s="83">
        <v>682</v>
      </c>
      <c r="M682" s="83"/>
      <c r="N682" s="84">
        <v>1</v>
      </c>
      <c r="O682" s="98" t="str">
        <f>REPLACE(INDEX(GroupVertices[Group], MATCH(Edges[[#This Row],[Vertex 1]],GroupVertices[Vertex],0)),1,1,"")</f>
        <v>12</v>
      </c>
      <c r="P682" s="98" t="str">
        <f>REPLACE(INDEX(GroupVertices[Group], MATCH(Edges[[#This Row],[Vertex 2]],GroupVertices[Vertex],0)),1,1,"")</f>
        <v>12</v>
      </c>
    </row>
    <row r="683" spans="1:16" ht="13.5" customHeight="1" thickTop="1" thickBot="1" x14ac:dyDescent="0.3">
      <c r="A683" s="76" t="s">
        <v>531</v>
      </c>
      <c r="B683" s="76" t="s">
        <v>592</v>
      </c>
      <c r="C683" s="77"/>
      <c r="D683" s="78">
        <v>1</v>
      </c>
      <c r="E683" s="79"/>
      <c r="F683" s="80"/>
      <c r="G683" s="77"/>
      <c r="H683" s="81"/>
      <c r="I683" s="82"/>
      <c r="J683" s="82"/>
      <c r="K683" s="51"/>
      <c r="L683" s="83">
        <v>683</v>
      </c>
      <c r="M683" s="83"/>
      <c r="N683" s="84">
        <v>1</v>
      </c>
      <c r="O683" s="98" t="str">
        <f>REPLACE(INDEX(GroupVertices[Group], MATCH(Edges[[#This Row],[Vertex 1]],GroupVertices[Vertex],0)),1,1,"")</f>
        <v>25</v>
      </c>
      <c r="P683" s="98" t="str">
        <f>REPLACE(INDEX(GroupVertices[Group], MATCH(Edges[[#This Row],[Vertex 2]],GroupVertices[Vertex],0)),1,1,"")</f>
        <v>25</v>
      </c>
    </row>
    <row r="684" spans="1:16" ht="13.5" customHeight="1" thickTop="1" thickBot="1" x14ac:dyDescent="0.3">
      <c r="A684" s="76" t="s">
        <v>531</v>
      </c>
      <c r="B684" s="76" t="s">
        <v>532</v>
      </c>
      <c r="C684" s="77"/>
      <c r="D684" s="78">
        <v>1</v>
      </c>
      <c r="E684" s="79"/>
      <c r="F684" s="80"/>
      <c r="G684" s="77"/>
      <c r="H684" s="81"/>
      <c r="I684" s="82"/>
      <c r="J684" s="82"/>
      <c r="K684" s="51"/>
      <c r="L684" s="83">
        <v>684</v>
      </c>
      <c r="M684" s="83"/>
      <c r="N684" s="84">
        <v>1</v>
      </c>
      <c r="O684" s="98" t="str">
        <f>REPLACE(INDEX(GroupVertices[Group], MATCH(Edges[[#This Row],[Vertex 1]],GroupVertices[Vertex],0)),1,1,"")</f>
        <v>25</v>
      </c>
      <c r="P684" s="98" t="str">
        <f>REPLACE(INDEX(GroupVertices[Group], MATCH(Edges[[#This Row],[Vertex 2]],GroupVertices[Vertex],0)),1,1,"")</f>
        <v>25</v>
      </c>
    </row>
    <row r="685" spans="1:16" ht="13.5" customHeight="1" thickTop="1" thickBot="1" x14ac:dyDescent="0.3">
      <c r="A685" s="76" t="s">
        <v>808</v>
      </c>
      <c r="B685" s="76" t="s">
        <v>736</v>
      </c>
      <c r="C685" s="77"/>
      <c r="D685" s="78">
        <v>1</v>
      </c>
      <c r="E685" s="79"/>
      <c r="F685" s="80"/>
      <c r="G685" s="77"/>
      <c r="H685" s="81"/>
      <c r="I685" s="82"/>
      <c r="J685" s="82"/>
      <c r="K685" s="51"/>
      <c r="L685" s="83">
        <v>685</v>
      </c>
      <c r="M685" s="83"/>
      <c r="N685" s="84">
        <v>1</v>
      </c>
      <c r="O685" s="98" t="str">
        <f>REPLACE(INDEX(GroupVertices[Group], MATCH(Edges[[#This Row],[Vertex 1]],GroupVertices[Vertex],0)),1,1,"")</f>
        <v>1</v>
      </c>
      <c r="P685" s="98" t="str">
        <f>REPLACE(INDEX(GroupVertices[Group], MATCH(Edges[[#This Row],[Vertex 2]],GroupVertices[Vertex],0)),1,1,"")</f>
        <v>1</v>
      </c>
    </row>
    <row r="686" spans="1:16" ht="13.5" customHeight="1" thickTop="1" thickBot="1" x14ac:dyDescent="0.3">
      <c r="A686" s="76" t="s">
        <v>808</v>
      </c>
      <c r="B686" s="76" t="s">
        <v>809</v>
      </c>
      <c r="C686" s="77"/>
      <c r="D686" s="78">
        <v>1</v>
      </c>
      <c r="E686" s="79"/>
      <c r="F686" s="80"/>
      <c r="G686" s="77"/>
      <c r="H686" s="81"/>
      <c r="I686" s="82"/>
      <c r="J686" s="82"/>
      <c r="K686" s="51"/>
      <c r="L686" s="83">
        <v>686</v>
      </c>
      <c r="M686" s="83"/>
      <c r="N686" s="84">
        <v>1</v>
      </c>
      <c r="O686" s="98" t="str">
        <f>REPLACE(INDEX(GroupVertices[Group], MATCH(Edges[[#This Row],[Vertex 1]],GroupVertices[Vertex],0)),1,1,"")</f>
        <v>1</v>
      </c>
      <c r="P686" s="98" t="str">
        <f>REPLACE(INDEX(GroupVertices[Group], MATCH(Edges[[#This Row],[Vertex 2]],GroupVertices[Vertex],0)),1,1,"")</f>
        <v>1</v>
      </c>
    </row>
    <row r="687" spans="1:16" ht="13.5" customHeight="1" thickTop="1" thickBot="1" x14ac:dyDescent="0.3">
      <c r="A687" s="76" t="s">
        <v>810</v>
      </c>
      <c r="B687" s="76" t="s">
        <v>811</v>
      </c>
      <c r="C687" s="77"/>
      <c r="D687" s="78">
        <v>1</v>
      </c>
      <c r="E687" s="79"/>
      <c r="F687" s="80"/>
      <c r="G687" s="77"/>
      <c r="H687" s="81"/>
      <c r="I687" s="82"/>
      <c r="J687" s="82"/>
      <c r="K687" s="51"/>
      <c r="L687" s="83">
        <v>687</v>
      </c>
      <c r="M687" s="83"/>
      <c r="N687" s="84">
        <v>1</v>
      </c>
      <c r="O687" s="98" t="str">
        <f>REPLACE(INDEX(GroupVertices[Group], MATCH(Edges[[#This Row],[Vertex 1]],GroupVertices[Vertex],0)),1,1,"")</f>
        <v>1</v>
      </c>
      <c r="P687" s="98" t="str">
        <f>REPLACE(INDEX(GroupVertices[Group], MATCH(Edges[[#This Row],[Vertex 2]],GroupVertices[Vertex],0)),1,1,"")</f>
        <v>1</v>
      </c>
    </row>
    <row r="688" spans="1:16" ht="13.5" customHeight="1" thickTop="1" thickBot="1" x14ac:dyDescent="0.3">
      <c r="A688" s="76" t="s">
        <v>810</v>
      </c>
      <c r="B688" s="76" t="s">
        <v>624</v>
      </c>
      <c r="C688" s="77"/>
      <c r="D688" s="78">
        <v>1</v>
      </c>
      <c r="E688" s="79"/>
      <c r="F688" s="80"/>
      <c r="G688" s="77"/>
      <c r="H688" s="81"/>
      <c r="I688" s="82"/>
      <c r="J688" s="82"/>
      <c r="K688" s="51"/>
      <c r="L688" s="83">
        <v>688</v>
      </c>
      <c r="M688" s="83"/>
      <c r="N688" s="84">
        <v>1</v>
      </c>
      <c r="O688" s="98" t="str">
        <f>REPLACE(INDEX(GroupVertices[Group], MATCH(Edges[[#This Row],[Vertex 1]],GroupVertices[Vertex],0)),1,1,"")</f>
        <v>1</v>
      </c>
      <c r="P688" s="98" t="str">
        <f>REPLACE(INDEX(GroupVertices[Group], MATCH(Edges[[#This Row],[Vertex 2]],GroupVertices[Vertex],0)),1,1,"")</f>
        <v>1</v>
      </c>
    </row>
    <row r="689" spans="1:16" ht="13.5" customHeight="1" thickTop="1" thickBot="1" x14ac:dyDescent="0.3">
      <c r="A689" s="76" t="s">
        <v>363</v>
      </c>
      <c r="B689" s="76" t="s">
        <v>364</v>
      </c>
      <c r="C689" s="77"/>
      <c r="D689" s="78">
        <v>1</v>
      </c>
      <c r="E689" s="79"/>
      <c r="F689" s="80"/>
      <c r="G689" s="77"/>
      <c r="H689" s="81"/>
      <c r="I689" s="82"/>
      <c r="J689" s="82"/>
      <c r="K689" s="51"/>
      <c r="L689" s="83">
        <v>689</v>
      </c>
      <c r="M689" s="83"/>
      <c r="N689" s="84">
        <v>1</v>
      </c>
      <c r="O689" s="98" t="str">
        <f>REPLACE(INDEX(GroupVertices[Group], MATCH(Edges[[#This Row],[Vertex 1]],GroupVertices[Vertex],0)),1,1,"")</f>
        <v>9</v>
      </c>
      <c r="P689" s="98" t="str">
        <f>REPLACE(INDEX(GroupVertices[Group], MATCH(Edges[[#This Row],[Vertex 2]],GroupVertices[Vertex],0)),1,1,"")</f>
        <v>9</v>
      </c>
    </row>
    <row r="690" spans="1:16" ht="13.5" customHeight="1" thickTop="1" thickBot="1" x14ac:dyDescent="0.3">
      <c r="A690" s="76" t="s">
        <v>363</v>
      </c>
      <c r="B690" s="76" t="s">
        <v>365</v>
      </c>
      <c r="C690" s="77"/>
      <c r="D690" s="78">
        <v>1</v>
      </c>
      <c r="E690" s="79"/>
      <c r="F690" s="80"/>
      <c r="G690" s="77"/>
      <c r="H690" s="81"/>
      <c r="I690" s="82"/>
      <c r="J690" s="82"/>
      <c r="K690" s="51"/>
      <c r="L690" s="83">
        <v>690</v>
      </c>
      <c r="M690" s="83"/>
      <c r="N690" s="84">
        <v>1</v>
      </c>
      <c r="O690" s="98" t="str">
        <f>REPLACE(INDEX(GroupVertices[Group], MATCH(Edges[[#This Row],[Vertex 1]],GroupVertices[Vertex],0)),1,1,"")</f>
        <v>9</v>
      </c>
      <c r="P690" s="98" t="str">
        <f>REPLACE(INDEX(GroupVertices[Group], MATCH(Edges[[#This Row],[Vertex 2]],GroupVertices[Vertex],0)),1,1,"")</f>
        <v>9</v>
      </c>
    </row>
    <row r="691" spans="1:16" ht="13.5" customHeight="1" thickTop="1" thickBot="1" x14ac:dyDescent="0.3">
      <c r="A691" s="76" t="s">
        <v>363</v>
      </c>
      <c r="B691" s="76" t="s">
        <v>366</v>
      </c>
      <c r="C691" s="77"/>
      <c r="D691" s="78">
        <v>1</v>
      </c>
      <c r="E691" s="79"/>
      <c r="F691" s="80"/>
      <c r="G691" s="77"/>
      <c r="H691" s="81"/>
      <c r="I691" s="82"/>
      <c r="J691" s="82"/>
      <c r="K691" s="51"/>
      <c r="L691" s="83">
        <v>691</v>
      </c>
      <c r="M691" s="83"/>
      <c r="N691" s="84">
        <v>1</v>
      </c>
      <c r="O691" s="98" t="str">
        <f>REPLACE(INDEX(GroupVertices[Group], MATCH(Edges[[#This Row],[Vertex 1]],GroupVertices[Vertex],0)),1,1,"")</f>
        <v>9</v>
      </c>
      <c r="P691" s="98" t="str">
        <f>REPLACE(INDEX(GroupVertices[Group], MATCH(Edges[[#This Row],[Vertex 2]],GroupVertices[Vertex],0)),1,1,"")</f>
        <v>9</v>
      </c>
    </row>
    <row r="692" spans="1:16" ht="13.5" customHeight="1" thickTop="1" thickBot="1" x14ac:dyDescent="0.3">
      <c r="A692" s="76" t="s">
        <v>363</v>
      </c>
      <c r="B692" s="76" t="s">
        <v>367</v>
      </c>
      <c r="C692" s="77"/>
      <c r="D692" s="78">
        <v>1</v>
      </c>
      <c r="E692" s="79"/>
      <c r="F692" s="80"/>
      <c r="G692" s="77"/>
      <c r="H692" s="81"/>
      <c r="I692" s="82"/>
      <c r="J692" s="82"/>
      <c r="K692" s="51"/>
      <c r="L692" s="83">
        <v>692</v>
      </c>
      <c r="M692" s="83"/>
      <c r="N692" s="84">
        <v>1</v>
      </c>
      <c r="O692" s="98" t="str">
        <f>REPLACE(INDEX(GroupVertices[Group], MATCH(Edges[[#This Row],[Vertex 1]],GroupVertices[Vertex],0)),1,1,"")</f>
        <v>9</v>
      </c>
      <c r="P692" s="98" t="str">
        <f>REPLACE(INDEX(GroupVertices[Group], MATCH(Edges[[#This Row],[Vertex 2]],GroupVertices[Vertex],0)),1,1,"")</f>
        <v>9</v>
      </c>
    </row>
    <row r="693" spans="1:16" ht="13.5" customHeight="1" thickTop="1" thickBot="1" x14ac:dyDescent="0.3">
      <c r="A693" s="76" t="s">
        <v>812</v>
      </c>
      <c r="B693" s="76" t="s">
        <v>813</v>
      </c>
      <c r="C693" s="77"/>
      <c r="D693" s="78">
        <v>1</v>
      </c>
      <c r="E693" s="79"/>
      <c r="F693" s="80"/>
      <c r="G693" s="77"/>
      <c r="H693" s="81"/>
      <c r="I693" s="82"/>
      <c r="J693" s="82"/>
      <c r="K693" s="51"/>
      <c r="L693" s="83">
        <v>693</v>
      </c>
      <c r="M693" s="83"/>
      <c r="N693" s="84">
        <v>1</v>
      </c>
      <c r="O693" s="98" t="str">
        <f>REPLACE(INDEX(GroupVertices[Group], MATCH(Edges[[#This Row],[Vertex 1]],GroupVertices[Vertex],0)),1,1,"")</f>
        <v>42</v>
      </c>
      <c r="P693" s="98" t="str">
        <f>REPLACE(INDEX(GroupVertices[Group], MATCH(Edges[[#This Row],[Vertex 2]],GroupVertices[Vertex],0)),1,1,"")</f>
        <v>42</v>
      </c>
    </row>
    <row r="694" spans="1:16" ht="13.5" customHeight="1" thickTop="1" thickBot="1" x14ac:dyDescent="0.3">
      <c r="A694" s="76" t="s">
        <v>812</v>
      </c>
      <c r="B694" s="76" t="s">
        <v>814</v>
      </c>
      <c r="C694" s="77"/>
      <c r="D694" s="78">
        <v>1</v>
      </c>
      <c r="E694" s="79"/>
      <c r="F694" s="80"/>
      <c r="G694" s="77"/>
      <c r="H694" s="81"/>
      <c r="I694" s="82"/>
      <c r="J694" s="82"/>
      <c r="K694" s="51"/>
      <c r="L694" s="83">
        <v>694</v>
      </c>
      <c r="M694" s="83"/>
      <c r="N694" s="84">
        <v>1</v>
      </c>
      <c r="O694" s="98" t="str">
        <f>REPLACE(INDEX(GroupVertices[Group], MATCH(Edges[[#This Row],[Vertex 1]],GroupVertices[Vertex],0)),1,1,"")</f>
        <v>42</v>
      </c>
      <c r="P694" s="98" t="str">
        <f>REPLACE(INDEX(GroupVertices[Group], MATCH(Edges[[#This Row],[Vertex 2]],GroupVertices[Vertex],0)),1,1,"")</f>
        <v>42</v>
      </c>
    </row>
    <row r="695" spans="1:16" ht="13.5" customHeight="1" thickTop="1" thickBot="1" x14ac:dyDescent="0.3">
      <c r="A695" s="76" t="s">
        <v>812</v>
      </c>
      <c r="B695" s="76" t="s">
        <v>815</v>
      </c>
      <c r="C695" s="77"/>
      <c r="D695" s="78">
        <v>1</v>
      </c>
      <c r="E695" s="79"/>
      <c r="F695" s="80"/>
      <c r="G695" s="77"/>
      <c r="H695" s="81"/>
      <c r="I695" s="82"/>
      <c r="J695" s="82"/>
      <c r="K695" s="51"/>
      <c r="L695" s="83">
        <v>695</v>
      </c>
      <c r="M695" s="83"/>
      <c r="N695" s="84">
        <v>1</v>
      </c>
      <c r="O695" s="98" t="str">
        <f>REPLACE(INDEX(GroupVertices[Group], MATCH(Edges[[#This Row],[Vertex 1]],GroupVertices[Vertex],0)),1,1,"")</f>
        <v>42</v>
      </c>
      <c r="P695" s="98" t="str">
        <f>REPLACE(INDEX(GroupVertices[Group], MATCH(Edges[[#This Row],[Vertex 2]],GroupVertices[Vertex],0)),1,1,"")</f>
        <v>42</v>
      </c>
    </row>
    <row r="696" spans="1:16" ht="13.5" customHeight="1" thickTop="1" thickBot="1" x14ac:dyDescent="0.3">
      <c r="A696" s="76" t="s">
        <v>812</v>
      </c>
      <c r="B696" s="76" t="s">
        <v>816</v>
      </c>
      <c r="C696" s="77"/>
      <c r="D696" s="78">
        <v>1</v>
      </c>
      <c r="E696" s="79"/>
      <c r="F696" s="80"/>
      <c r="G696" s="77"/>
      <c r="H696" s="81"/>
      <c r="I696" s="82"/>
      <c r="J696" s="82"/>
      <c r="K696" s="51"/>
      <c r="L696" s="83">
        <v>696</v>
      </c>
      <c r="M696" s="83"/>
      <c r="N696" s="84">
        <v>1</v>
      </c>
      <c r="O696" s="98" t="str">
        <f>REPLACE(INDEX(GroupVertices[Group], MATCH(Edges[[#This Row],[Vertex 1]],GroupVertices[Vertex],0)),1,1,"")</f>
        <v>42</v>
      </c>
      <c r="P696" s="98" t="str">
        <f>REPLACE(INDEX(GroupVertices[Group], MATCH(Edges[[#This Row],[Vertex 2]],GroupVertices[Vertex],0)),1,1,"")</f>
        <v>42</v>
      </c>
    </row>
    <row r="697" spans="1:16" ht="13.5" customHeight="1" thickTop="1" thickBot="1" x14ac:dyDescent="0.3">
      <c r="A697" s="76" t="s">
        <v>817</v>
      </c>
      <c r="B697" s="76" t="s">
        <v>818</v>
      </c>
      <c r="C697" s="77"/>
      <c r="D697" s="78">
        <v>1</v>
      </c>
      <c r="E697" s="79"/>
      <c r="F697" s="80"/>
      <c r="G697" s="77"/>
      <c r="H697" s="81"/>
      <c r="I697" s="82"/>
      <c r="J697" s="82"/>
      <c r="K697" s="51"/>
      <c r="L697" s="83">
        <v>697</v>
      </c>
      <c r="M697" s="83"/>
      <c r="N697" s="84">
        <v>1</v>
      </c>
      <c r="O697" s="98" t="str">
        <f>REPLACE(INDEX(GroupVertices[Group], MATCH(Edges[[#This Row],[Vertex 1]],GroupVertices[Vertex],0)),1,1,"")</f>
        <v>44</v>
      </c>
      <c r="P697" s="98" t="str">
        <f>REPLACE(INDEX(GroupVertices[Group], MATCH(Edges[[#This Row],[Vertex 2]],GroupVertices[Vertex],0)),1,1,"")</f>
        <v>44</v>
      </c>
    </row>
    <row r="698" spans="1:16" ht="13.5" customHeight="1" thickTop="1" thickBot="1" x14ac:dyDescent="0.3">
      <c r="A698" s="76" t="s">
        <v>817</v>
      </c>
      <c r="B698" s="76" t="s">
        <v>819</v>
      </c>
      <c r="C698" s="77"/>
      <c r="D698" s="78">
        <v>1</v>
      </c>
      <c r="E698" s="79"/>
      <c r="F698" s="80"/>
      <c r="G698" s="77"/>
      <c r="H698" s="81"/>
      <c r="I698" s="82"/>
      <c r="J698" s="82"/>
      <c r="K698" s="51"/>
      <c r="L698" s="83">
        <v>698</v>
      </c>
      <c r="M698" s="83"/>
      <c r="N698" s="84">
        <v>1</v>
      </c>
      <c r="O698" s="98" t="str">
        <f>REPLACE(INDEX(GroupVertices[Group], MATCH(Edges[[#This Row],[Vertex 1]],GroupVertices[Vertex],0)),1,1,"")</f>
        <v>44</v>
      </c>
      <c r="P698" s="98" t="str">
        <f>REPLACE(INDEX(GroupVertices[Group], MATCH(Edges[[#This Row],[Vertex 2]],GroupVertices[Vertex],0)),1,1,"")</f>
        <v>44</v>
      </c>
    </row>
    <row r="699" spans="1:16" ht="13.5" customHeight="1" thickTop="1" thickBot="1" x14ac:dyDescent="0.3">
      <c r="A699" s="76" t="s">
        <v>817</v>
      </c>
      <c r="B699" s="76" t="s">
        <v>820</v>
      </c>
      <c r="C699" s="77"/>
      <c r="D699" s="78">
        <v>1</v>
      </c>
      <c r="E699" s="79"/>
      <c r="F699" s="80"/>
      <c r="G699" s="77"/>
      <c r="H699" s="81"/>
      <c r="I699" s="82"/>
      <c r="J699" s="82"/>
      <c r="K699" s="51"/>
      <c r="L699" s="83">
        <v>699</v>
      </c>
      <c r="M699" s="83"/>
      <c r="N699" s="84">
        <v>1</v>
      </c>
      <c r="O699" s="98" t="str">
        <f>REPLACE(INDEX(GroupVertices[Group], MATCH(Edges[[#This Row],[Vertex 1]],GroupVertices[Vertex],0)),1,1,"")</f>
        <v>44</v>
      </c>
      <c r="P699" s="98" t="str">
        <f>REPLACE(INDEX(GroupVertices[Group], MATCH(Edges[[#This Row],[Vertex 2]],GroupVertices[Vertex],0)),1,1,"")</f>
        <v>44</v>
      </c>
    </row>
    <row r="700" spans="1:16" ht="13.5" customHeight="1" thickTop="1" thickBot="1" x14ac:dyDescent="0.3">
      <c r="A700" s="76" t="s">
        <v>817</v>
      </c>
      <c r="B700" s="76" t="s">
        <v>821</v>
      </c>
      <c r="C700" s="77"/>
      <c r="D700" s="78">
        <v>1</v>
      </c>
      <c r="E700" s="79"/>
      <c r="F700" s="80"/>
      <c r="G700" s="77"/>
      <c r="H700" s="81"/>
      <c r="I700" s="82"/>
      <c r="J700" s="82"/>
      <c r="K700" s="51"/>
      <c r="L700" s="83">
        <v>700</v>
      </c>
      <c r="M700" s="83"/>
      <c r="N700" s="84">
        <v>1</v>
      </c>
      <c r="O700" s="98" t="str">
        <f>REPLACE(INDEX(GroupVertices[Group], MATCH(Edges[[#This Row],[Vertex 1]],GroupVertices[Vertex],0)),1,1,"")</f>
        <v>44</v>
      </c>
      <c r="P700" s="98" t="str">
        <f>REPLACE(INDEX(GroupVertices[Group], MATCH(Edges[[#This Row],[Vertex 2]],GroupVertices[Vertex],0)),1,1,"")</f>
        <v>44</v>
      </c>
    </row>
    <row r="701" spans="1:16" ht="13.5" customHeight="1" thickTop="1" thickBot="1" x14ac:dyDescent="0.3">
      <c r="A701" s="76" t="s">
        <v>822</v>
      </c>
      <c r="B701" s="76" t="s">
        <v>823</v>
      </c>
      <c r="C701" s="77"/>
      <c r="D701" s="78">
        <v>1</v>
      </c>
      <c r="E701" s="79"/>
      <c r="F701" s="80"/>
      <c r="G701" s="77"/>
      <c r="H701" s="81"/>
      <c r="I701" s="82"/>
      <c r="J701" s="82"/>
      <c r="K701" s="51"/>
      <c r="L701" s="83">
        <v>701</v>
      </c>
      <c r="M701" s="83"/>
      <c r="N701" s="84">
        <v>1</v>
      </c>
      <c r="O701" s="98" t="str">
        <f>REPLACE(INDEX(GroupVertices[Group], MATCH(Edges[[#This Row],[Vertex 1]],GroupVertices[Vertex],0)),1,1,"")</f>
        <v>185</v>
      </c>
      <c r="P701" s="98" t="str">
        <f>REPLACE(INDEX(GroupVertices[Group], MATCH(Edges[[#This Row],[Vertex 2]],GroupVertices[Vertex],0)),1,1,"")</f>
        <v>185</v>
      </c>
    </row>
    <row r="702" spans="1:16" ht="13.5" customHeight="1" thickTop="1" thickBot="1" x14ac:dyDescent="0.3">
      <c r="A702" s="76" t="s">
        <v>295</v>
      </c>
      <c r="B702" s="76" t="s">
        <v>296</v>
      </c>
      <c r="C702" s="77"/>
      <c r="D702" s="78">
        <v>1</v>
      </c>
      <c r="E702" s="79"/>
      <c r="F702" s="80"/>
      <c r="G702" s="77"/>
      <c r="H702" s="81"/>
      <c r="I702" s="82"/>
      <c r="J702" s="82"/>
      <c r="K702" s="51"/>
      <c r="L702" s="83">
        <v>702</v>
      </c>
      <c r="M702" s="83"/>
      <c r="N702" s="84">
        <v>1</v>
      </c>
      <c r="O702" s="98" t="str">
        <f>REPLACE(INDEX(GroupVertices[Group], MATCH(Edges[[#This Row],[Vertex 1]],GroupVertices[Vertex],0)),1,1,"")</f>
        <v>65</v>
      </c>
      <c r="P702" s="98" t="str">
        <f>REPLACE(INDEX(GroupVertices[Group], MATCH(Edges[[#This Row],[Vertex 2]],GroupVertices[Vertex],0)),1,1,"")</f>
        <v>65</v>
      </c>
    </row>
    <row r="703" spans="1:16" ht="13.5" customHeight="1" thickTop="1" thickBot="1" x14ac:dyDescent="0.3">
      <c r="A703" s="76" t="s">
        <v>295</v>
      </c>
      <c r="B703" s="76" t="s">
        <v>297</v>
      </c>
      <c r="C703" s="77"/>
      <c r="D703" s="78">
        <v>1</v>
      </c>
      <c r="E703" s="79"/>
      <c r="F703" s="80"/>
      <c r="G703" s="77"/>
      <c r="H703" s="81"/>
      <c r="I703" s="82"/>
      <c r="J703" s="82"/>
      <c r="K703" s="51"/>
      <c r="L703" s="83">
        <v>703</v>
      </c>
      <c r="M703" s="83"/>
      <c r="N703" s="84">
        <v>1</v>
      </c>
      <c r="O703" s="98" t="str">
        <f>REPLACE(INDEX(GroupVertices[Group], MATCH(Edges[[#This Row],[Vertex 1]],GroupVertices[Vertex],0)),1,1,"")</f>
        <v>65</v>
      </c>
      <c r="P703" s="98" t="str">
        <f>REPLACE(INDEX(GroupVertices[Group], MATCH(Edges[[#This Row],[Vertex 2]],GroupVertices[Vertex],0)),1,1,"")</f>
        <v>65</v>
      </c>
    </row>
    <row r="704" spans="1:16" ht="13.5" customHeight="1" thickTop="1" thickBot="1" x14ac:dyDescent="0.3">
      <c r="A704" s="76" t="s">
        <v>553</v>
      </c>
      <c r="B704" s="76" t="s">
        <v>824</v>
      </c>
      <c r="C704" s="77"/>
      <c r="D704" s="78">
        <v>1</v>
      </c>
      <c r="E704" s="79"/>
      <c r="F704" s="80"/>
      <c r="G704" s="77"/>
      <c r="H704" s="81"/>
      <c r="I704" s="82"/>
      <c r="J704" s="82"/>
      <c r="K704" s="51"/>
      <c r="L704" s="83">
        <v>704</v>
      </c>
      <c r="M704" s="83"/>
      <c r="N704" s="84">
        <v>1</v>
      </c>
      <c r="O704" s="98" t="str">
        <f>REPLACE(INDEX(GroupVertices[Group], MATCH(Edges[[#This Row],[Vertex 1]],GroupVertices[Vertex],0)),1,1,"")</f>
        <v>1</v>
      </c>
      <c r="P704" s="98" t="str">
        <f>REPLACE(INDEX(GroupVertices[Group], MATCH(Edges[[#This Row],[Vertex 2]],GroupVertices[Vertex],0)),1,1,"")</f>
        <v>1</v>
      </c>
    </row>
    <row r="705" spans="1:16" ht="13.5" customHeight="1" thickTop="1" thickBot="1" x14ac:dyDescent="0.3">
      <c r="A705" s="76" t="s">
        <v>553</v>
      </c>
      <c r="B705" s="76" t="s">
        <v>192</v>
      </c>
      <c r="C705" s="77"/>
      <c r="D705" s="78">
        <v>3.25</v>
      </c>
      <c r="E705" s="79"/>
      <c r="F705" s="80"/>
      <c r="G705" s="77"/>
      <c r="H705" s="81"/>
      <c r="I705" s="82"/>
      <c r="J705" s="82"/>
      <c r="K705" s="51"/>
      <c r="L705" s="83">
        <v>705</v>
      </c>
      <c r="M705" s="83"/>
      <c r="N705" s="84">
        <v>2</v>
      </c>
      <c r="O705" s="98" t="str">
        <f>REPLACE(INDEX(GroupVertices[Group], MATCH(Edges[[#This Row],[Vertex 1]],GroupVertices[Vertex],0)),1,1,"")</f>
        <v>1</v>
      </c>
      <c r="P705" s="98" t="str">
        <f>REPLACE(INDEX(GroupVertices[Group], MATCH(Edges[[#This Row],[Vertex 2]],GroupVertices[Vertex],0)),1,1,"")</f>
        <v>1</v>
      </c>
    </row>
    <row r="706" spans="1:16" ht="13.5" customHeight="1" thickTop="1" thickBot="1" x14ac:dyDescent="0.3">
      <c r="A706" s="76" t="s">
        <v>553</v>
      </c>
      <c r="B706" s="76" t="s">
        <v>554</v>
      </c>
      <c r="C706" s="77"/>
      <c r="D706" s="78">
        <v>1</v>
      </c>
      <c r="E706" s="79"/>
      <c r="F706" s="80"/>
      <c r="G706" s="77"/>
      <c r="H706" s="81"/>
      <c r="I706" s="82"/>
      <c r="J706" s="82"/>
      <c r="K706" s="51"/>
      <c r="L706" s="83">
        <v>706</v>
      </c>
      <c r="M706" s="83"/>
      <c r="N706" s="84">
        <v>1</v>
      </c>
      <c r="O706" s="98" t="str">
        <f>REPLACE(INDEX(GroupVertices[Group], MATCH(Edges[[#This Row],[Vertex 1]],GroupVertices[Vertex],0)),1,1,"")</f>
        <v>1</v>
      </c>
      <c r="P706" s="98" t="str">
        <f>REPLACE(INDEX(GroupVertices[Group], MATCH(Edges[[#This Row],[Vertex 2]],GroupVertices[Vertex],0)),1,1,"")</f>
        <v>1</v>
      </c>
    </row>
    <row r="707" spans="1:16" ht="13.5" customHeight="1" thickTop="1" thickBot="1" x14ac:dyDescent="0.3">
      <c r="A707" s="76" t="s">
        <v>553</v>
      </c>
      <c r="B707" s="76" t="s">
        <v>825</v>
      </c>
      <c r="C707" s="77"/>
      <c r="D707" s="78">
        <v>1</v>
      </c>
      <c r="E707" s="79"/>
      <c r="F707" s="80"/>
      <c r="G707" s="77"/>
      <c r="H707" s="81"/>
      <c r="I707" s="82"/>
      <c r="J707" s="82"/>
      <c r="K707" s="51"/>
      <c r="L707" s="83">
        <v>707</v>
      </c>
      <c r="M707" s="83"/>
      <c r="N707" s="84">
        <v>1</v>
      </c>
      <c r="O707" s="98" t="str">
        <f>REPLACE(INDEX(GroupVertices[Group], MATCH(Edges[[#This Row],[Vertex 1]],GroupVertices[Vertex],0)),1,1,"")</f>
        <v>1</v>
      </c>
      <c r="P707" s="98" t="str">
        <f>REPLACE(INDEX(GroupVertices[Group], MATCH(Edges[[#This Row],[Vertex 2]],GroupVertices[Vertex],0)),1,1,"")</f>
        <v>1</v>
      </c>
    </row>
    <row r="708" spans="1:16" ht="13.5" customHeight="1" thickTop="1" thickBot="1" x14ac:dyDescent="0.3">
      <c r="A708" s="76" t="s">
        <v>818</v>
      </c>
      <c r="B708" s="76" t="s">
        <v>819</v>
      </c>
      <c r="C708" s="77"/>
      <c r="D708" s="78">
        <v>1</v>
      </c>
      <c r="E708" s="79"/>
      <c r="F708" s="80"/>
      <c r="G708" s="77"/>
      <c r="H708" s="81"/>
      <c r="I708" s="82"/>
      <c r="J708" s="82"/>
      <c r="K708" s="51"/>
      <c r="L708" s="83">
        <v>708</v>
      </c>
      <c r="M708" s="83"/>
      <c r="N708" s="84">
        <v>1</v>
      </c>
      <c r="O708" s="98" t="str">
        <f>REPLACE(INDEX(GroupVertices[Group], MATCH(Edges[[#This Row],[Vertex 1]],GroupVertices[Vertex],0)),1,1,"")</f>
        <v>44</v>
      </c>
      <c r="P708" s="98" t="str">
        <f>REPLACE(INDEX(GroupVertices[Group], MATCH(Edges[[#This Row],[Vertex 2]],GroupVertices[Vertex],0)),1,1,"")</f>
        <v>44</v>
      </c>
    </row>
    <row r="709" spans="1:16" ht="13.5" customHeight="1" thickTop="1" thickBot="1" x14ac:dyDescent="0.3">
      <c r="A709" s="76" t="s">
        <v>818</v>
      </c>
      <c r="B709" s="76" t="s">
        <v>820</v>
      </c>
      <c r="C709" s="77"/>
      <c r="D709" s="78">
        <v>1</v>
      </c>
      <c r="E709" s="79"/>
      <c r="F709" s="80"/>
      <c r="G709" s="77"/>
      <c r="H709" s="81"/>
      <c r="I709" s="82"/>
      <c r="J709" s="82"/>
      <c r="K709" s="51"/>
      <c r="L709" s="83">
        <v>709</v>
      </c>
      <c r="M709" s="83"/>
      <c r="N709" s="84">
        <v>1</v>
      </c>
      <c r="O709" s="98" t="str">
        <f>REPLACE(INDEX(GroupVertices[Group], MATCH(Edges[[#This Row],[Vertex 1]],GroupVertices[Vertex],0)),1,1,"")</f>
        <v>44</v>
      </c>
      <c r="P709" s="98" t="str">
        <f>REPLACE(INDEX(GroupVertices[Group], MATCH(Edges[[#This Row],[Vertex 2]],GroupVertices[Vertex],0)),1,1,"")</f>
        <v>44</v>
      </c>
    </row>
    <row r="710" spans="1:16" ht="13.5" customHeight="1" thickTop="1" thickBot="1" x14ac:dyDescent="0.3">
      <c r="A710" s="76" t="s">
        <v>818</v>
      </c>
      <c r="B710" s="76" t="s">
        <v>821</v>
      </c>
      <c r="C710" s="77"/>
      <c r="D710" s="78">
        <v>1</v>
      </c>
      <c r="E710" s="79"/>
      <c r="F710" s="80"/>
      <c r="G710" s="77"/>
      <c r="H710" s="81"/>
      <c r="I710" s="82"/>
      <c r="J710" s="82"/>
      <c r="K710" s="51"/>
      <c r="L710" s="83">
        <v>710</v>
      </c>
      <c r="M710" s="83"/>
      <c r="N710" s="84">
        <v>1</v>
      </c>
      <c r="O710" s="98" t="str">
        <f>REPLACE(INDEX(GroupVertices[Group], MATCH(Edges[[#This Row],[Vertex 1]],GroupVertices[Vertex],0)),1,1,"")</f>
        <v>44</v>
      </c>
      <c r="P710" s="98" t="str">
        <f>REPLACE(INDEX(GroupVertices[Group], MATCH(Edges[[#This Row],[Vertex 2]],GroupVertices[Vertex],0)),1,1,"")</f>
        <v>44</v>
      </c>
    </row>
    <row r="711" spans="1:16" ht="13.5" customHeight="1" thickTop="1" thickBot="1" x14ac:dyDescent="0.3">
      <c r="A711" s="76" t="s">
        <v>467</v>
      </c>
      <c r="B711" s="76" t="s">
        <v>418</v>
      </c>
      <c r="C711" s="77"/>
      <c r="D711" s="78">
        <v>1</v>
      </c>
      <c r="E711" s="79"/>
      <c r="F711" s="80"/>
      <c r="G711" s="77"/>
      <c r="H711" s="81"/>
      <c r="I711" s="82"/>
      <c r="J711" s="82"/>
      <c r="K711" s="51"/>
      <c r="L711" s="83">
        <v>711</v>
      </c>
      <c r="M711" s="83"/>
      <c r="N711" s="84">
        <v>1</v>
      </c>
      <c r="O711" s="98" t="str">
        <f>REPLACE(INDEX(GroupVertices[Group], MATCH(Edges[[#This Row],[Vertex 1]],GroupVertices[Vertex],0)),1,1,"")</f>
        <v>20</v>
      </c>
      <c r="P711" s="98" t="str">
        <f>REPLACE(INDEX(GroupVertices[Group], MATCH(Edges[[#This Row],[Vertex 2]],GroupVertices[Vertex],0)),1,1,"")</f>
        <v>20</v>
      </c>
    </row>
    <row r="712" spans="1:16" ht="13.5" customHeight="1" thickTop="1" thickBot="1" x14ac:dyDescent="0.3">
      <c r="A712" s="76" t="s">
        <v>791</v>
      </c>
      <c r="B712" s="76" t="s">
        <v>736</v>
      </c>
      <c r="C712" s="77"/>
      <c r="D712" s="78">
        <v>1</v>
      </c>
      <c r="E712" s="79"/>
      <c r="F712" s="80"/>
      <c r="G712" s="77"/>
      <c r="H712" s="81"/>
      <c r="I712" s="82"/>
      <c r="J712" s="82"/>
      <c r="K712" s="51"/>
      <c r="L712" s="83">
        <v>712</v>
      </c>
      <c r="M712" s="83"/>
      <c r="N712" s="84">
        <v>1</v>
      </c>
      <c r="O712" s="98" t="str">
        <f>REPLACE(INDEX(GroupVertices[Group], MATCH(Edges[[#This Row],[Vertex 1]],GroupVertices[Vertex],0)),1,1,"")</f>
        <v>1</v>
      </c>
      <c r="P712" s="98" t="str">
        <f>REPLACE(INDEX(GroupVertices[Group], MATCH(Edges[[#This Row],[Vertex 2]],GroupVertices[Vertex],0)),1,1,"")</f>
        <v>1</v>
      </c>
    </row>
    <row r="713" spans="1:16" ht="13.5" customHeight="1" thickTop="1" thickBot="1" x14ac:dyDescent="0.3">
      <c r="A713" s="76" t="s">
        <v>656</v>
      </c>
      <c r="B713" s="76" t="s">
        <v>658</v>
      </c>
      <c r="C713" s="77"/>
      <c r="D713" s="78">
        <v>1</v>
      </c>
      <c r="E713" s="79"/>
      <c r="F713" s="80"/>
      <c r="G713" s="77"/>
      <c r="H713" s="81"/>
      <c r="I713" s="82"/>
      <c r="J713" s="82"/>
      <c r="K713" s="51"/>
      <c r="L713" s="83">
        <v>713</v>
      </c>
      <c r="M713" s="83"/>
      <c r="N713" s="84">
        <v>1</v>
      </c>
      <c r="O713" s="98" t="str">
        <f>REPLACE(INDEX(GroupVertices[Group], MATCH(Edges[[#This Row],[Vertex 1]],GroupVertices[Vertex],0)),1,1,"")</f>
        <v>3</v>
      </c>
      <c r="P713" s="98" t="str">
        <f>REPLACE(INDEX(GroupVertices[Group], MATCH(Edges[[#This Row],[Vertex 2]],GroupVertices[Vertex],0)),1,1,"")</f>
        <v>3</v>
      </c>
    </row>
    <row r="714" spans="1:16" ht="13.5" customHeight="1" thickTop="1" thickBot="1" x14ac:dyDescent="0.3">
      <c r="A714" s="76" t="s">
        <v>323</v>
      </c>
      <c r="B714" s="76" t="s">
        <v>324</v>
      </c>
      <c r="C714" s="77"/>
      <c r="D714" s="78">
        <v>1</v>
      </c>
      <c r="E714" s="79"/>
      <c r="F714" s="80"/>
      <c r="G714" s="77"/>
      <c r="H714" s="81"/>
      <c r="I714" s="82"/>
      <c r="J714" s="82"/>
      <c r="K714" s="51"/>
      <c r="L714" s="83">
        <v>714</v>
      </c>
      <c r="M714" s="83"/>
      <c r="N714" s="84">
        <v>1</v>
      </c>
      <c r="O714" s="98" t="str">
        <f>REPLACE(INDEX(GroupVertices[Group], MATCH(Edges[[#This Row],[Vertex 1]],GroupVertices[Vertex],0)),1,1,"")</f>
        <v>6</v>
      </c>
      <c r="P714" s="98" t="str">
        <f>REPLACE(INDEX(GroupVertices[Group], MATCH(Edges[[#This Row],[Vertex 2]],GroupVertices[Vertex],0)),1,1,"")</f>
        <v>6</v>
      </c>
    </row>
    <row r="715" spans="1:16" ht="13.5" customHeight="1" thickTop="1" thickBot="1" x14ac:dyDescent="0.3">
      <c r="A715" s="76" t="s">
        <v>323</v>
      </c>
      <c r="B715" s="76" t="s">
        <v>325</v>
      </c>
      <c r="C715" s="77"/>
      <c r="D715" s="78">
        <v>1</v>
      </c>
      <c r="E715" s="79"/>
      <c r="F715" s="80"/>
      <c r="G715" s="77"/>
      <c r="H715" s="81"/>
      <c r="I715" s="82"/>
      <c r="J715" s="82"/>
      <c r="K715" s="51"/>
      <c r="L715" s="83">
        <v>715</v>
      </c>
      <c r="M715" s="83"/>
      <c r="N715" s="84">
        <v>1</v>
      </c>
      <c r="O715" s="98" t="str">
        <f>REPLACE(INDEX(GroupVertices[Group], MATCH(Edges[[#This Row],[Vertex 1]],GroupVertices[Vertex],0)),1,1,"")</f>
        <v>6</v>
      </c>
      <c r="P715" s="98" t="str">
        <f>REPLACE(INDEX(GroupVertices[Group], MATCH(Edges[[#This Row],[Vertex 2]],GroupVertices[Vertex],0)),1,1,"")</f>
        <v>6</v>
      </c>
    </row>
    <row r="716" spans="1:16" ht="13.5" customHeight="1" thickTop="1" thickBot="1" x14ac:dyDescent="0.3">
      <c r="A716" s="76" t="s">
        <v>323</v>
      </c>
      <c r="B716" s="76" t="s">
        <v>326</v>
      </c>
      <c r="C716" s="77"/>
      <c r="D716" s="78">
        <v>1</v>
      </c>
      <c r="E716" s="79"/>
      <c r="F716" s="80"/>
      <c r="G716" s="77"/>
      <c r="H716" s="81"/>
      <c r="I716" s="82"/>
      <c r="J716" s="82"/>
      <c r="K716" s="51"/>
      <c r="L716" s="83">
        <v>716</v>
      </c>
      <c r="M716" s="83"/>
      <c r="N716" s="84">
        <v>1</v>
      </c>
      <c r="O716" s="98" t="str">
        <f>REPLACE(INDEX(GroupVertices[Group], MATCH(Edges[[#This Row],[Vertex 1]],GroupVertices[Vertex],0)),1,1,"")</f>
        <v>6</v>
      </c>
      <c r="P716" s="98" t="str">
        <f>REPLACE(INDEX(GroupVertices[Group], MATCH(Edges[[#This Row],[Vertex 2]],GroupVertices[Vertex],0)),1,1,"")</f>
        <v>6</v>
      </c>
    </row>
    <row r="717" spans="1:16" ht="13.5" customHeight="1" thickTop="1" thickBot="1" x14ac:dyDescent="0.3">
      <c r="A717" s="76" t="s">
        <v>323</v>
      </c>
      <c r="B717" s="76" t="s">
        <v>327</v>
      </c>
      <c r="C717" s="77"/>
      <c r="D717" s="78">
        <v>1</v>
      </c>
      <c r="E717" s="79"/>
      <c r="F717" s="80"/>
      <c r="G717" s="77"/>
      <c r="H717" s="81"/>
      <c r="I717" s="82"/>
      <c r="J717" s="82"/>
      <c r="K717" s="51"/>
      <c r="L717" s="83">
        <v>717</v>
      </c>
      <c r="M717" s="83"/>
      <c r="N717" s="84">
        <v>1</v>
      </c>
      <c r="O717" s="98" t="str">
        <f>REPLACE(INDEX(GroupVertices[Group], MATCH(Edges[[#This Row],[Vertex 1]],GroupVertices[Vertex],0)),1,1,"")</f>
        <v>6</v>
      </c>
      <c r="P717" s="98" t="str">
        <f>REPLACE(INDEX(GroupVertices[Group], MATCH(Edges[[#This Row],[Vertex 2]],GroupVertices[Vertex],0)),1,1,"")</f>
        <v>6</v>
      </c>
    </row>
    <row r="718" spans="1:16" ht="13.5" customHeight="1" thickTop="1" thickBot="1" x14ac:dyDescent="0.3">
      <c r="A718" s="76" t="s">
        <v>323</v>
      </c>
      <c r="B718" s="76" t="s">
        <v>328</v>
      </c>
      <c r="C718" s="77"/>
      <c r="D718" s="78">
        <v>1</v>
      </c>
      <c r="E718" s="79"/>
      <c r="F718" s="80"/>
      <c r="G718" s="77"/>
      <c r="H718" s="81"/>
      <c r="I718" s="82"/>
      <c r="J718" s="82"/>
      <c r="K718" s="51"/>
      <c r="L718" s="83">
        <v>718</v>
      </c>
      <c r="M718" s="83"/>
      <c r="N718" s="84">
        <v>1</v>
      </c>
      <c r="O718" s="98" t="str">
        <f>REPLACE(INDEX(GroupVertices[Group], MATCH(Edges[[#This Row],[Vertex 1]],GroupVertices[Vertex],0)),1,1,"")</f>
        <v>6</v>
      </c>
      <c r="P718" s="98" t="str">
        <f>REPLACE(INDEX(GroupVertices[Group], MATCH(Edges[[#This Row],[Vertex 2]],GroupVertices[Vertex],0)),1,1,"")</f>
        <v>6</v>
      </c>
    </row>
    <row r="719" spans="1:16" ht="13.5" customHeight="1" thickTop="1" thickBot="1" x14ac:dyDescent="0.3">
      <c r="A719" s="76" t="s">
        <v>543</v>
      </c>
      <c r="B719" s="76" t="s">
        <v>826</v>
      </c>
      <c r="C719" s="77"/>
      <c r="D719" s="78">
        <v>1</v>
      </c>
      <c r="E719" s="79"/>
      <c r="F719" s="80"/>
      <c r="G719" s="77"/>
      <c r="H719" s="81"/>
      <c r="I719" s="82"/>
      <c r="J719" s="82"/>
      <c r="K719" s="51"/>
      <c r="L719" s="83">
        <v>719</v>
      </c>
      <c r="M719" s="83"/>
      <c r="N719" s="84">
        <v>1</v>
      </c>
      <c r="O719" s="98" t="str">
        <f>REPLACE(INDEX(GroupVertices[Group], MATCH(Edges[[#This Row],[Vertex 1]],GroupVertices[Vertex],0)),1,1,"")</f>
        <v>74</v>
      </c>
      <c r="P719" s="98" t="str">
        <f>REPLACE(INDEX(GroupVertices[Group], MATCH(Edges[[#This Row],[Vertex 2]],GroupVertices[Vertex],0)),1,1,"")</f>
        <v>74</v>
      </c>
    </row>
    <row r="720" spans="1:16" ht="13.5" customHeight="1" thickTop="1" thickBot="1" x14ac:dyDescent="0.3">
      <c r="A720" s="76" t="s">
        <v>543</v>
      </c>
      <c r="B720" s="76" t="s">
        <v>544</v>
      </c>
      <c r="C720" s="77"/>
      <c r="D720" s="78">
        <v>3.25</v>
      </c>
      <c r="E720" s="79"/>
      <c r="F720" s="80"/>
      <c r="G720" s="77"/>
      <c r="H720" s="81"/>
      <c r="I720" s="82"/>
      <c r="J720" s="82"/>
      <c r="K720" s="51"/>
      <c r="L720" s="83">
        <v>720</v>
      </c>
      <c r="M720" s="83"/>
      <c r="N720" s="84">
        <v>2</v>
      </c>
      <c r="O720" s="98" t="str">
        <f>REPLACE(INDEX(GroupVertices[Group], MATCH(Edges[[#This Row],[Vertex 1]],GroupVertices[Vertex],0)),1,1,"")</f>
        <v>74</v>
      </c>
      <c r="P720" s="98" t="str">
        <f>REPLACE(INDEX(GroupVertices[Group], MATCH(Edges[[#This Row],[Vertex 2]],GroupVertices[Vertex],0)),1,1,"")</f>
        <v>74</v>
      </c>
    </row>
    <row r="721" spans="1:16" ht="13.5" customHeight="1" thickTop="1" thickBot="1" x14ac:dyDescent="0.3">
      <c r="A721" s="76" t="s">
        <v>755</v>
      </c>
      <c r="B721" s="76" t="s">
        <v>756</v>
      </c>
      <c r="C721" s="77"/>
      <c r="D721" s="78">
        <v>1</v>
      </c>
      <c r="E721" s="79"/>
      <c r="F721" s="80"/>
      <c r="G721" s="77"/>
      <c r="H721" s="81"/>
      <c r="I721" s="82"/>
      <c r="J721" s="82"/>
      <c r="K721" s="51"/>
      <c r="L721" s="83">
        <v>721</v>
      </c>
      <c r="M721" s="83"/>
      <c r="N721" s="84">
        <v>1</v>
      </c>
      <c r="O721" s="98" t="str">
        <f>REPLACE(INDEX(GroupVertices[Group], MATCH(Edges[[#This Row],[Vertex 1]],GroupVertices[Vertex],0)),1,1,"")</f>
        <v>39</v>
      </c>
      <c r="P721" s="98" t="str">
        <f>REPLACE(INDEX(GroupVertices[Group], MATCH(Edges[[#This Row],[Vertex 2]],GroupVertices[Vertex],0)),1,1,"")</f>
        <v>39</v>
      </c>
    </row>
    <row r="722" spans="1:16" ht="13.5" customHeight="1" thickTop="1" thickBot="1" x14ac:dyDescent="0.3">
      <c r="A722" s="76" t="s">
        <v>755</v>
      </c>
      <c r="B722" s="76" t="s">
        <v>181</v>
      </c>
      <c r="C722" s="77"/>
      <c r="D722" s="78">
        <v>1</v>
      </c>
      <c r="E722" s="79"/>
      <c r="F722" s="80"/>
      <c r="G722" s="77"/>
      <c r="H722" s="81"/>
      <c r="I722" s="82"/>
      <c r="J722" s="82"/>
      <c r="K722" s="51"/>
      <c r="L722" s="83">
        <v>722</v>
      </c>
      <c r="M722" s="83"/>
      <c r="N722" s="84">
        <v>1</v>
      </c>
      <c r="O722" s="98" t="str">
        <f>REPLACE(INDEX(GroupVertices[Group], MATCH(Edges[[#This Row],[Vertex 1]],GroupVertices[Vertex],0)),1,1,"")</f>
        <v>39</v>
      </c>
      <c r="P722" s="98" t="str">
        <f>REPLACE(INDEX(GroupVertices[Group], MATCH(Edges[[#This Row],[Vertex 2]],GroupVertices[Vertex],0)),1,1,"")</f>
        <v>39</v>
      </c>
    </row>
    <row r="723" spans="1:16" ht="13.5" customHeight="1" thickTop="1" thickBot="1" x14ac:dyDescent="0.3">
      <c r="A723" s="76" t="s">
        <v>827</v>
      </c>
      <c r="B723" s="76" t="s">
        <v>828</v>
      </c>
      <c r="C723" s="77"/>
      <c r="D723" s="78">
        <v>1</v>
      </c>
      <c r="E723" s="79"/>
      <c r="F723" s="80"/>
      <c r="G723" s="77"/>
      <c r="H723" s="81"/>
      <c r="I723" s="82"/>
      <c r="J723" s="82"/>
      <c r="K723" s="51"/>
      <c r="L723" s="83">
        <v>723</v>
      </c>
      <c r="M723" s="83"/>
      <c r="N723" s="84">
        <v>1</v>
      </c>
      <c r="O723" s="98" t="str">
        <f>REPLACE(INDEX(GroupVertices[Group], MATCH(Edges[[#This Row],[Vertex 1]],GroupVertices[Vertex],0)),1,1,"")</f>
        <v>26</v>
      </c>
      <c r="P723" s="98" t="str">
        <f>REPLACE(INDEX(GroupVertices[Group], MATCH(Edges[[#This Row],[Vertex 2]],GroupVertices[Vertex],0)),1,1,"")</f>
        <v>26</v>
      </c>
    </row>
    <row r="724" spans="1:16" ht="13.5" customHeight="1" thickTop="1" thickBot="1" x14ac:dyDescent="0.3">
      <c r="A724" s="76" t="s">
        <v>827</v>
      </c>
      <c r="B724" s="76" t="s">
        <v>588</v>
      </c>
      <c r="C724" s="77"/>
      <c r="D724" s="78">
        <v>1</v>
      </c>
      <c r="E724" s="79"/>
      <c r="F724" s="80"/>
      <c r="G724" s="77"/>
      <c r="H724" s="81"/>
      <c r="I724" s="82"/>
      <c r="J724" s="82"/>
      <c r="K724" s="51"/>
      <c r="L724" s="83">
        <v>724</v>
      </c>
      <c r="M724" s="83"/>
      <c r="N724" s="84">
        <v>1</v>
      </c>
      <c r="O724" s="98" t="str">
        <f>REPLACE(INDEX(GroupVertices[Group], MATCH(Edges[[#This Row],[Vertex 1]],GroupVertices[Vertex],0)),1,1,"")</f>
        <v>26</v>
      </c>
      <c r="P724" s="98" t="str">
        <f>REPLACE(INDEX(GroupVertices[Group], MATCH(Edges[[#This Row],[Vertex 2]],GroupVertices[Vertex],0)),1,1,"")</f>
        <v>26</v>
      </c>
    </row>
    <row r="725" spans="1:16" ht="13.5" customHeight="1" thickTop="1" thickBot="1" x14ac:dyDescent="0.3">
      <c r="A725" s="76" t="s">
        <v>829</v>
      </c>
      <c r="B725" s="76" t="s">
        <v>830</v>
      </c>
      <c r="C725" s="77"/>
      <c r="D725" s="78">
        <v>1</v>
      </c>
      <c r="E725" s="79"/>
      <c r="F725" s="80"/>
      <c r="G725" s="77"/>
      <c r="H725" s="81"/>
      <c r="I725" s="82"/>
      <c r="J725" s="82"/>
      <c r="K725" s="51"/>
      <c r="L725" s="83">
        <v>725</v>
      </c>
      <c r="M725" s="83"/>
      <c r="N725" s="84">
        <v>1</v>
      </c>
      <c r="O725" s="98" t="str">
        <f>REPLACE(INDEX(GroupVertices[Group], MATCH(Edges[[#This Row],[Vertex 1]],GroupVertices[Vertex],0)),1,1,"")</f>
        <v>124</v>
      </c>
      <c r="P725" s="98" t="str">
        <f>REPLACE(INDEX(GroupVertices[Group], MATCH(Edges[[#This Row],[Vertex 2]],GroupVertices[Vertex],0)),1,1,"")</f>
        <v>124</v>
      </c>
    </row>
    <row r="726" spans="1:16" ht="13.5" customHeight="1" thickTop="1" thickBot="1" x14ac:dyDescent="0.3">
      <c r="A726" s="76" t="s">
        <v>828</v>
      </c>
      <c r="B726" s="76" t="s">
        <v>588</v>
      </c>
      <c r="C726" s="77"/>
      <c r="D726" s="78">
        <v>1</v>
      </c>
      <c r="E726" s="79"/>
      <c r="F726" s="80"/>
      <c r="G726" s="77"/>
      <c r="H726" s="81"/>
      <c r="I726" s="82"/>
      <c r="J726" s="82"/>
      <c r="K726" s="51"/>
      <c r="L726" s="83">
        <v>726</v>
      </c>
      <c r="M726" s="83"/>
      <c r="N726" s="84">
        <v>1</v>
      </c>
      <c r="O726" s="98" t="str">
        <f>REPLACE(INDEX(GroupVertices[Group], MATCH(Edges[[#This Row],[Vertex 1]],GroupVertices[Vertex],0)),1,1,"")</f>
        <v>26</v>
      </c>
      <c r="P726" s="98" t="str">
        <f>REPLACE(INDEX(GroupVertices[Group], MATCH(Edges[[#This Row],[Vertex 2]],GroupVertices[Vertex],0)),1,1,"")</f>
        <v>26</v>
      </c>
    </row>
    <row r="727" spans="1:16" ht="13.5" customHeight="1" thickTop="1" thickBot="1" x14ac:dyDescent="0.3">
      <c r="A727" s="76" t="s">
        <v>831</v>
      </c>
      <c r="B727" s="76" t="s">
        <v>832</v>
      </c>
      <c r="C727" s="77"/>
      <c r="D727" s="78">
        <v>1</v>
      </c>
      <c r="E727" s="79"/>
      <c r="F727" s="80"/>
      <c r="G727" s="77"/>
      <c r="H727" s="81"/>
      <c r="I727" s="82"/>
      <c r="J727" s="82"/>
      <c r="K727" s="51"/>
      <c r="L727" s="83">
        <v>727</v>
      </c>
      <c r="M727" s="83"/>
      <c r="N727" s="84">
        <v>1</v>
      </c>
      <c r="O727" s="98" t="str">
        <f>REPLACE(INDEX(GroupVertices[Group], MATCH(Edges[[#This Row],[Vertex 1]],GroupVertices[Vertex],0)),1,1,"")</f>
        <v>131</v>
      </c>
      <c r="P727" s="98" t="str">
        <f>REPLACE(INDEX(GroupVertices[Group], MATCH(Edges[[#This Row],[Vertex 2]],GroupVertices[Vertex],0)),1,1,"")</f>
        <v>131</v>
      </c>
    </row>
    <row r="728" spans="1:16" ht="13.5" customHeight="1" thickTop="1" thickBot="1" x14ac:dyDescent="0.3">
      <c r="A728" s="76" t="s">
        <v>833</v>
      </c>
      <c r="B728" s="76" t="s">
        <v>834</v>
      </c>
      <c r="C728" s="77"/>
      <c r="D728" s="78">
        <v>7.75</v>
      </c>
      <c r="E728" s="79"/>
      <c r="F728" s="80"/>
      <c r="G728" s="77"/>
      <c r="H728" s="81"/>
      <c r="I728" s="82"/>
      <c r="J728" s="82"/>
      <c r="K728" s="51"/>
      <c r="L728" s="83">
        <v>728</v>
      </c>
      <c r="M728" s="83"/>
      <c r="N728" s="84">
        <v>4</v>
      </c>
      <c r="O728" s="98" t="str">
        <f>REPLACE(INDEX(GroupVertices[Group], MATCH(Edges[[#This Row],[Vertex 1]],GroupVertices[Vertex],0)),1,1,"")</f>
        <v>128</v>
      </c>
      <c r="P728" s="98" t="str">
        <f>REPLACE(INDEX(GroupVertices[Group], MATCH(Edges[[#This Row],[Vertex 2]],GroupVertices[Vertex],0)),1,1,"")</f>
        <v>128</v>
      </c>
    </row>
    <row r="729" spans="1:16" ht="13.5" customHeight="1" thickTop="1" thickBot="1" x14ac:dyDescent="0.3">
      <c r="A729" s="76" t="s">
        <v>835</v>
      </c>
      <c r="B729" s="76" t="s">
        <v>836</v>
      </c>
      <c r="C729" s="77"/>
      <c r="D729" s="78">
        <v>1</v>
      </c>
      <c r="E729" s="79"/>
      <c r="F729" s="80"/>
      <c r="G729" s="77"/>
      <c r="H729" s="81"/>
      <c r="I729" s="82"/>
      <c r="J729" s="82"/>
      <c r="K729" s="51"/>
      <c r="L729" s="83">
        <v>729</v>
      </c>
      <c r="M729" s="83"/>
      <c r="N729" s="84">
        <v>1</v>
      </c>
      <c r="O729" s="98" t="str">
        <f>REPLACE(INDEX(GroupVertices[Group], MATCH(Edges[[#This Row],[Vertex 1]],GroupVertices[Vertex],0)),1,1,"")</f>
        <v>130</v>
      </c>
      <c r="P729" s="98" t="str">
        <f>REPLACE(INDEX(GroupVertices[Group], MATCH(Edges[[#This Row],[Vertex 2]],GroupVertices[Vertex],0)),1,1,"")</f>
        <v>130</v>
      </c>
    </row>
    <row r="730" spans="1:16" ht="13.5" customHeight="1" thickTop="1" thickBot="1" x14ac:dyDescent="0.3">
      <c r="A730" s="76" t="s">
        <v>267</v>
      </c>
      <c r="B730" s="76" t="s">
        <v>268</v>
      </c>
      <c r="C730" s="77"/>
      <c r="D730" s="78">
        <v>1</v>
      </c>
      <c r="E730" s="79"/>
      <c r="F730" s="80"/>
      <c r="G730" s="77"/>
      <c r="H730" s="81"/>
      <c r="I730" s="82"/>
      <c r="J730" s="82"/>
      <c r="K730" s="51"/>
      <c r="L730" s="83">
        <v>730</v>
      </c>
      <c r="M730" s="83"/>
      <c r="N730" s="84">
        <v>1</v>
      </c>
      <c r="O730" s="98" t="str">
        <f>REPLACE(INDEX(GroupVertices[Group], MATCH(Edges[[#This Row],[Vertex 1]],GroupVertices[Vertex],0)),1,1,"")</f>
        <v>11</v>
      </c>
      <c r="P730" s="98" t="str">
        <f>REPLACE(INDEX(GroupVertices[Group], MATCH(Edges[[#This Row],[Vertex 2]],GroupVertices[Vertex],0)),1,1,"")</f>
        <v>11</v>
      </c>
    </row>
    <row r="731" spans="1:16" ht="13.5" customHeight="1" thickTop="1" thickBot="1" x14ac:dyDescent="0.3">
      <c r="A731" s="76" t="s">
        <v>267</v>
      </c>
      <c r="B731" s="76" t="s">
        <v>269</v>
      </c>
      <c r="C731" s="77"/>
      <c r="D731" s="78">
        <v>1</v>
      </c>
      <c r="E731" s="79"/>
      <c r="F731" s="80"/>
      <c r="G731" s="77"/>
      <c r="H731" s="81"/>
      <c r="I731" s="82"/>
      <c r="J731" s="82"/>
      <c r="K731" s="51"/>
      <c r="L731" s="83">
        <v>731</v>
      </c>
      <c r="M731" s="83"/>
      <c r="N731" s="84">
        <v>1</v>
      </c>
      <c r="O731" s="98" t="str">
        <f>REPLACE(INDEX(GroupVertices[Group], MATCH(Edges[[#This Row],[Vertex 1]],GroupVertices[Vertex],0)),1,1,"")</f>
        <v>11</v>
      </c>
      <c r="P731" s="98" t="str">
        <f>REPLACE(INDEX(GroupVertices[Group], MATCH(Edges[[#This Row],[Vertex 2]],GroupVertices[Vertex],0)),1,1,"")</f>
        <v>11</v>
      </c>
    </row>
    <row r="732" spans="1:16" ht="13.5" customHeight="1" thickTop="1" thickBot="1" x14ac:dyDescent="0.3">
      <c r="A732" s="76" t="s">
        <v>837</v>
      </c>
      <c r="B732" s="76" t="s">
        <v>838</v>
      </c>
      <c r="C732" s="77"/>
      <c r="D732" s="78">
        <v>1</v>
      </c>
      <c r="E732" s="79"/>
      <c r="F732" s="80"/>
      <c r="G732" s="77"/>
      <c r="H732" s="81"/>
      <c r="I732" s="82"/>
      <c r="J732" s="82"/>
      <c r="K732" s="51"/>
      <c r="L732" s="83">
        <v>732</v>
      </c>
      <c r="M732" s="83"/>
      <c r="N732" s="84">
        <v>1</v>
      </c>
      <c r="O732" s="98" t="str">
        <f>REPLACE(INDEX(GroupVertices[Group], MATCH(Edges[[#This Row],[Vertex 1]],GroupVertices[Vertex],0)),1,1,"")</f>
        <v>45</v>
      </c>
      <c r="P732" s="98" t="str">
        <f>REPLACE(INDEX(GroupVertices[Group], MATCH(Edges[[#This Row],[Vertex 2]],GroupVertices[Vertex],0)),1,1,"")</f>
        <v>45</v>
      </c>
    </row>
    <row r="733" spans="1:16" ht="13.5" customHeight="1" thickTop="1" thickBot="1" x14ac:dyDescent="0.3">
      <c r="A733" s="76" t="s">
        <v>837</v>
      </c>
      <c r="B733" s="76" t="s">
        <v>839</v>
      </c>
      <c r="C733" s="77"/>
      <c r="D733" s="78">
        <v>1</v>
      </c>
      <c r="E733" s="79"/>
      <c r="F733" s="80"/>
      <c r="G733" s="77"/>
      <c r="H733" s="81"/>
      <c r="I733" s="82"/>
      <c r="J733" s="82"/>
      <c r="K733" s="51"/>
      <c r="L733" s="83">
        <v>733</v>
      </c>
      <c r="M733" s="83"/>
      <c r="N733" s="84">
        <v>1</v>
      </c>
      <c r="O733" s="98" t="str">
        <f>REPLACE(INDEX(GroupVertices[Group], MATCH(Edges[[#This Row],[Vertex 1]],GroupVertices[Vertex],0)),1,1,"")</f>
        <v>45</v>
      </c>
      <c r="P733" s="98" t="str">
        <f>REPLACE(INDEX(GroupVertices[Group], MATCH(Edges[[#This Row],[Vertex 2]],GroupVertices[Vertex],0)),1,1,"")</f>
        <v>45</v>
      </c>
    </row>
    <row r="734" spans="1:16" ht="13.5" customHeight="1" thickTop="1" thickBot="1" x14ac:dyDescent="0.3">
      <c r="A734" s="76" t="s">
        <v>840</v>
      </c>
      <c r="B734" s="76" t="s">
        <v>841</v>
      </c>
      <c r="C734" s="77"/>
      <c r="D734" s="78">
        <v>1</v>
      </c>
      <c r="E734" s="79"/>
      <c r="F734" s="80"/>
      <c r="G734" s="77"/>
      <c r="H734" s="81"/>
      <c r="I734" s="82"/>
      <c r="J734" s="82"/>
      <c r="K734" s="51"/>
      <c r="L734" s="83">
        <v>734</v>
      </c>
      <c r="M734" s="83"/>
      <c r="N734" s="84">
        <v>1</v>
      </c>
      <c r="O734" s="98" t="str">
        <f>REPLACE(INDEX(GroupVertices[Group], MATCH(Edges[[#This Row],[Vertex 1]],GroupVertices[Vertex],0)),1,1,"")</f>
        <v>69</v>
      </c>
      <c r="P734" s="98" t="str">
        <f>REPLACE(INDEX(GroupVertices[Group], MATCH(Edges[[#This Row],[Vertex 2]],GroupVertices[Vertex],0)),1,1,"")</f>
        <v>69</v>
      </c>
    </row>
    <row r="735" spans="1:16" ht="13.5" customHeight="1" thickTop="1" thickBot="1" x14ac:dyDescent="0.3">
      <c r="A735" s="76" t="s">
        <v>840</v>
      </c>
      <c r="B735" s="76" t="s">
        <v>842</v>
      </c>
      <c r="C735" s="77"/>
      <c r="D735" s="78">
        <v>1</v>
      </c>
      <c r="E735" s="79"/>
      <c r="F735" s="80"/>
      <c r="G735" s="77"/>
      <c r="H735" s="81"/>
      <c r="I735" s="82"/>
      <c r="J735" s="82"/>
      <c r="K735" s="51"/>
      <c r="L735" s="83">
        <v>735</v>
      </c>
      <c r="M735" s="83"/>
      <c r="N735" s="84">
        <v>1</v>
      </c>
      <c r="O735" s="98" t="str">
        <f>REPLACE(INDEX(GroupVertices[Group], MATCH(Edges[[#This Row],[Vertex 1]],GroupVertices[Vertex],0)),1,1,"")</f>
        <v>69</v>
      </c>
      <c r="P735" s="98" t="str">
        <f>REPLACE(INDEX(GroupVertices[Group], MATCH(Edges[[#This Row],[Vertex 2]],GroupVertices[Vertex],0)),1,1,"")</f>
        <v>69</v>
      </c>
    </row>
    <row r="736" spans="1:16" ht="13.5" customHeight="1" thickTop="1" thickBot="1" x14ac:dyDescent="0.3">
      <c r="A736" s="76" t="s">
        <v>184</v>
      </c>
      <c r="B736" s="76" t="s">
        <v>185</v>
      </c>
      <c r="C736" s="77"/>
      <c r="D736" s="78">
        <v>1</v>
      </c>
      <c r="E736" s="79"/>
      <c r="F736" s="80"/>
      <c r="G736" s="77"/>
      <c r="H736" s="81"/>
      <c r="I736" s="82"/>
      <c r="J736" s="82"/>
      <c r="K736" s="51"/>
      <c r="L736" s="83">
        <v>736</v>
      </c>
      <c r="M736" s="83"/>
      <c r="N736" s="84">
        <v>1</v>
      </c>
      <c r="O736" s="98" t="str">
        <f>REPLACE(INDEX(GroupVertices[Group], MATCH(Edges[[#This Row],[Vertex 1]],GroupVertices[Vertex],0)),1,1,"")</f>
        <v>7</v>
      </c>
      <c r="P736" s="98" t="str">
        <f>REPLACE(INDEX(GroupVertices[Group], MATCH(Edges[[#This Row],[Vertex 2]],GroupVertices[Vertex],0)),1,1,"")</f>
        <v>7</v>
      </c>
    </row>
    <row r="737" spans="1:16" ht="13.5" customHeight="1" thickTop="1" thickBot="1" x14ac:dyDescent="0.3">
      <c r="A737" s="76" t="s">
        <v>184</v>
      </c>
      <c r="B737" s="76" t="s">
        <v>186</v>
      </c>
      <c r="C737" s="77"/>
      <c r="D737" s="78">
        <v>1</v>
      </c>
      <c r="E737" s="79"/>
      <c r="F737" s="80"/>
      <c r="G737" s="77"/>
      <c r="H737" s="81"/>
      <c r="I737" s="82"/>
      <c r="J737" s="82"/>
      <c r="K737" s="51"/>
      <c r="L737" s="83">
        <v>737</v>
      </c>
      <c r="M737" s="83"/>
      <c r="N737" s="84">
        <v>1</v>
      </c>
      <c r="O737" s="98" t="str">
        <f>REPLACE(INDEX(GroupVertices[Group], MATCH(Edges[[#This Row],[Vertex 1]],GroupVertices[Vertex],0)),1,1,"")</f>
        <v>7</v>
      </c>
      <c r="P737" s="98" t="str">
        <f>REPLACE(INDEX(GroupVertices[Group], MATCH(Edges[[#This Row],[Vertex 2]],GroupVertices[Vertex],0)),1,1,"")</f>
        <v>7</v>
      </c>
    </row>
    <row r="738" spans="1:16" ht="13.5" customHeight="1" thickTop="1" thickBot="1" x14ac:dyDescent="0.3">
      <c r="A738" s="76" t="s">
        <v>184</v>
      </c>
      <c r="B738" s="76" t="s">
        <v>187</v>
      </c>
      <c r="C738" s="77"/>
      <c r="D738" s="78">
        <v>1</v>
      </c>
      <c r="E738" s="79"/>
      <c r="F738" s="80"/>
      <c r="G738" s="77"/>
      <c r="H738" s="81"/>
      <c r="I738" s="82"/>
      <c r="J738" s="82"/>
      <c r="K738" s="51"/>
      <c r="L738" s="83">
        <v>738</v>
      </c>
      <c r="M738" s="83"/>
      <c r="N738" s="84">
        <v>1</v>
      </c>
      <c r="O738" s="98" t="str">
        <f>REPLACE(INDEX(GroupVertices[Group], MATCH(Edges[[#This Row],[Vertex 1]],GroupVertices[Vertex],0)),1,1,"")</f>
        <v>7</v>
      </c>
      <c r="P738" s="98" t="str">
        <f>REPLACE(INDEX(GroupVertices[Group], MATCH(Edges[[#This Row],[Vertex 2]],GroupVertices[Vertex],0)),1,1,"")</f>
        <v>7</v>
      </c>
    </row>
    <row r="739" spans="1:16" ht="13.5" customHeight="1" thickTop="1" thickBot="1" x14ac:dyDescent="0.3">
      <c r="A739" s="76" t="s">
        <v>184</v>
      </c>
      <c r="B739" s="76" t="s">
        <v>188</v>
      </c>
      <c r="C739" s="77"/>
      <c r="D739" s="78">
        <v>1</v>
      </c>
      <c r="E739" s="79"/>
      <c r="F739" s="80"/>
      <c r="G739" s="77"/>
      <c r="H739" s="81"/>
      <c r="I739" s="82"/>
      <c r="J739" s="82"/>
      <c r="K739" s="51"/>
      <c r="L739" s="83">
        <v>739</v>
      </c>
      <c r="M739" s="83"/>
      <c r="N739" s="84">
        <v>1</v>
      </c>
      <c r="O739" s="98" t="str">
        <f>REPLACE(INDEX(GroupVertices[Group], MATCH(Edges[[#This Row],[Vertex 1]],GroupVertices[Vertex],0)),1,1,"")</f>
        <v>7</v>
      </c>
      <c r="P739" s="98" t="str">
        <f>REPLACE(INDEX(GroupVertices[Group], MATCH(Edges[[#This Row],[Vertex 2]],GroupVertices[Vertex],0)),1,1,"")</f>
        <v>7</v>
      </c>
    </row>
    <row r="740" spans="1:16" ht="13.5" customHeight="1" thickTop="1" thickBot="1" x14ac:dyDescent="0.3">
      <c r="A740" s="76" t="s">
        <v>184</v>
      </c>
      <c r="B740" s="76" t="s">
        <v>189</v>
      </c>
      <c r="C740" s="77"/>
      <c r="D740" s="78">
        <v>1</v>
      </c>
      <c r="E740" s="79"/>
      <c r="F740" s="80"/>
      <c r="G740" s="77"/>
      <c r="H740" s="81"/>
      <c r="I740" s="82"/>
      <c r="J740" s="82"/>
      <c r="K740" s="51"/>
      <c r="L740" s="83">
        <v>740</v>
      </c>
      <c r="M740" s="83"/>
      <c r="N740" s="84">
        <v>1</v>
      </c>
      <c r="O740" s="98" t="str">
        <f>REPLACE(INDEX(GroupVertices[Group], MATCH(Edges[[#This Row],[Vertex 1]],GroupVertices[Vertex],0)),1,1,"")</f>
        <v>7</v>
      </c>
      <c r="P740" s="98" t="str">
        <f>REPLACE(INDEX(GroupVertices[Group], MATCH(Edges[[#This Row],[Vertex 2]],GroupVertices[Vertex],0)),1,1,"")</f>
        <v>7</v>
      </c>
    </row>
    <row r="741" spans="1:16" ht="13.5" customHeight="1" thickTop="1" thickBot="1" x14ac:dyDescent="0.3">
      <c r="A741" s="76" t="s">
        <v>184</v>
      </c>
      <c r="B741" s="76" t="s">
        <v>190</v>
      </c>
      <c r="C741" s="77"/>
      <c r="D741" s="78">
        <v>1</v>
      </c>
      <c r="E741" s="79"/>
      <c r="F741" s="80"/>
      <c r="G741" s="77"/>
      <c r="H741" s="81"/>
      <c r="I741" s="82"/>
      <c r="J741" s="82"/>
      <c r="K741" s="51"/>
      <c r="L741" s="83">
        <v>741</v>
      </c>
      <c r="M741" s="83"/>
      <c r="N741" s="84">
        <v>1</v>
      </c>
      <c r="O741" s="98" t="str">
        <f>REPLACE(INDEX(GroupVertices[Group], MATCH(Edges[[#This Row],[Vertex 1]],GroupVertices[Vertex],0)),1,1,"")</f>
        <v>7</v>
      </c>
      <c r="P741" s="98" t="str">
        <f>REPLACE(INDEX(GroupVertices[Group], MATCH(Edges[[#This Row],[Vertex 2]],GroupVertices[Vertex],0)),1,1,"")</f>
        <v>7</v>
      </c>
    </row>
    <row r="742" spans="1:16" ht="13.5" customHeight="1" thickTop="1" thickBot="1" x14ac:dyDescent="0.3">
      <c r="A742" s="76" t="s">
        <v>185</v>
      </c>
      <c r="B742" s="76" t="s">
        <v>186</v>
      </c>
      <c r="C742" s="77"/>
      <c r="D742" s="78">
        <v>1</v>
      </c>
      <c r="E742" s="79"/>
      <c r="F742" s="80"/>
      <c r="G742" s="77"/>
      <c r="H742" s="81"/>
      <c r="I742" s="82"/>
      <c r="J742" s="82"/>
      <c r="K742" s="51"/>
      <c r="L742" s="83">
        <v>742</v>
      </c>
      <c r="M742" s="83"/>
      <c r="N742" s="84">
        <v>1</v>
      </c>
      <c r="O742" s="98" t="str">
        <f>REPLACE(INDEX(GroupVertices[Group], MATCH(Edges[[#This Row],[Vertex 1]],GroupVertices[Vertex],0)),1,1,"")</f>
        <v>7</v>
      </c>
      <c r="P742" s="98" t="str">
        <f>REPLACE(INDEX(GroupVertices[Group], MATCH(Edges[[#This Row],[Vertex 2]],GroupVertices[Vertex],0)),1,1,"")</f>
        <v>7</v>
      </c>
    </row>
    <row r="743" spans="1:16" ht="13.5" customHeight="1" thickTop="1" thickBot="1" x14ac:dyDescent="0.3">
      <c r="A743" s="76" t="s">
        <v>185</v>
      </c>
      <c r="B743" s="76" t="s">
        <v>187</v>
      </c>
      <c r="C743" s="77"/>
      <c r="D743" s="78">
        <v>1</v>
      </c>
      <c r="E743" s="79"/>
      <c r="F743" s="80"/>
      <c r="G743" s="77"/>
      <c r="H743" s="81"/>
      <c r="I743" s="82"/>
      <c r="J743" s="82"/>
      <c r="K743" s="51"/>
      <c r="L743" s="83">
        <v>743</v>
      </c>
      <c r="M743" s="83"/>
      <c r="N743" s="84">
        <v>1</v>
      </c>
      <c r="O743" s="98" t="str">
        <f>REPLACE(INDEX(GroupVertices[Group], MATCH(Edges[[#This Row],[Vertex 1]],GroupVertices[Vertex],0)),1,1,"")</f>
        <v>7</v>
      </c>
      <c r="P743" s="98" t="str">
        <f>REPLACE(INDEX(GroupVertices[Group], MATCH(Edges[[#This Row],[Vertex 2]],GroupVertices[Vertex],0)),1,1,"")</f>
        <v>7</v>
      </c>
    </row>
    <row r="744" spans="1:16" ht="13.5" customHeight="1" thickTop="1" thickBot="1" x14ac:dyDescent="0.3">
      <c r="A744" s="76" t="s">
        <v>185</v>
      </c>
      <c r="B744" s="76" t="s">
        <v>188</v>
      </c>
      <c r="C744" s="77"/>
      <c r="D744" s="78">
        <v>1</v>
      </c>
      <c r="E744" s="79"/>
      <c r="F744" s="80"/>
      <c r="G744" s="77"/>
      <c r="H744" s="81"/>
      <c r="I744" s="82"/>
      <c r="J744" s="82"/>
      <c r="K744" s="51"/>
      <c r="L744" s="83">
        <v>744</v>
      </c>
      <c r="M744" s="83"/>
      <c r="N744" s="84">
        <v>1</v>
      </c>
      <c r="O744" s="98" t="str">
        <f>REPLACE(INDEX(GroupVertices[Group], MATCH(Edges[[#This Row],[Vertex 1]],GroupVertices[Vertex],0)),1,1,"")</f>
        <v>7</v>
      </c>
      <c r="P744" s="98" t="str">
        <f>REPLACE(INDEX(GroupVertices[Group], MATCH(Edges[[#This Row],[Vertex 2]],GroupVertices[Vertex],0)),1,1,"")</f>
        <v>7</v>
      </c>
    </row>
    <row r="745" spans="1:16" ht="13.5" customHeight="1" thickTop="1" thickBot="1" x14ac:dyDescent="0.3">
      <c r="A745" s="76" t="s">
        <v>185</v>
      </c>
      <c r="B745" s="76" t="s">
        <v>189</v>
      </c>
      <c r="C745" s="77"/>
      <c r="D745" s="78">
        <v>1</v>
      </c>
      <c r="E745" s="79"/>
      <c r="F745" s="80"/>
      <c r="G745" s="77"/>
      <c r="H745" s="81"/>
      <c r="I745" s="82"/>
      <c r="J745" s="82"/>
      <c r="K745" s="51"/>
      <c r="L745" s="83">
        <v>745</v>
      </c>
      <c r="M745" s="83"/>
      <c r="N745" s="84">
        <v>1</v>
      </c>
      <c r="O745" s="98" t="str">
        <f>REPLACE(INDEX(GroupVertices[Group], MATCH(Edges[[#This Row],[Vertex 1]],GroupVertices[Vertex],0)),1,1,"")</f>
        <v>7</v>
      </c>
      <c r="P745" s="98" t="str">
        <f>REPLACE(INDEX(GroupVertices[Group], MATCH(Edges[[#This Row],[Vertex 2]],GroupVertices[Vertex],0)),1,1,"")</f>
        <v>7</v>
      </c>
    </row>
    <row r="746" spans="1:16" ht="13.5" customHeight="1" thickTop="1" thickBot="1" x14ac:dyDescent="0.3">
      <c r="A746" s="76" t="s">
        <v>185</v>
      </c>
      <c r="B746" s="76" t="s">
        <v>190</v>
      </c>
      <c r="C746" s="77"/>
      <c r="D746" s="78">
        <v>1</v>
      </c>
      <c r="E746" s="79"/>
      <c r="F746" s="80"/>
      <c r="G746" s="77"/>
      <c r="H746" s="81"/>
      <c r="I746" s="82"/>
      <c r="J746" s="82"/>
      <c r="K746" s="51"/>
      <c r="L746" s="83">
        <v>746</v>
      </c>
      <c r="M746" s="83"/>
      <c r="N746" s="84">
        <v>1</v>
      </c>
      <c r="O746" s="98" t="str">
        <f>REPLACE(INDEX(GroupVertices[Group], MATCH(Edges[[#This Row],[Vertex 1]],GroupVertices[Vertex],0)),1,1,"")</f>
        <v>7</v>
      </c>
      <c r="P746" s="98" t="str">
        <f>REPLACE(INDEX(GroupVertices[Group], MATCH(Edges[[#This Row],[Vertex 2]],GroupVertices[Vertex],0)),1,1,"")</f>
        <v>7</v>
      </c>
    </row>
    <row r="747" spans="1:16" ht="13.5" customHeight="1" thickTop="1" thickBot="1" x14ac:dyDescent="0.3">
      <c r="A747" s="76" t="s">
        <v>560</v>
      </c>
      <c r="B747" s="76" t="s">
        <v>561</v>
      </c>
      <c r="C747" s="77"/>
      <c r="D747" s="78">
        <v>1</v>
      </c>
      <c r="E747" s="79"/>
      <c r="F747" s="80"/>
      <c r="G747" s="77"/>
      <c r="H747" s="81"/>
      <c r="I747" s="82"/>
      <c r="J747" s="82"/>
      <c r="K747" s="51"/>
      <c r="L747" s="83">
        <v>747</v>
      </c>
      <c r="M747" s="83"/>
      <c r="N747" s="84">
        <v>1</v>
      </c>
      <c r="O747" s="98" t="str">
        <f>REPLACE(INDEX(GroupVertices[Group], MATCH(Edges[[#This Row],[Vertex 1]],GroupVertices[Vertex],0)),1,1,"")</f>
        <v>1</v>
      </c>
      <c r="P747" s="98" t="str">
        <f>REPLACE(INDEX(GroupVertices[Group], MATCH(Edges[[#This Row],[Vertex 2]],GroupVertices[Vertex],0)),1,1,"")</f>
        <v>1</v>
      </c>
    </row>
    <row r="748" spans="1:16" ht="13.5" customHeight="1" thickTop="1" thickBot="1" x14ac:dyDescent="0.3">
      <c r="A748" s="76" t="s">
        <v>249</v>
      </c>
      <c r="B748" s="76" t="s">
        <v>250</v>
      </c>
      <c r="C748" s="77"/>
      <c r="D748" s="78">
        <v>1</v>
      </c>
      <c r="E748" s="79"/>
      <c r="F748" s="80"/>
      <c r="G748" s="77"/>
      <c r="H748" s="81"/>
      <c r="I748" s="82"/>
      <c r="J748" s="82"/>
      <c r="K748" s="51"/>
      <c r="L748" s="83">
        <v>748</v>
      </c>
      <c r="M748" s="83"/>
      <c r="N748" s="84">
        <v>1</v>
      </c>
      <c r="O748" s="98" t="str">
        <f>REPLACE(INDEX(GroupVertices[Group], MATCH(Edges[[#This Row],[Vertex 1]],GroupVertices[Vertex],0)),1,1,"")</f>
        <v>102</v>
      </c>
      <c r="P748" s="98" t="str">
        <f>REPLACE(INDEX(GroupVertices[Group], MATCH(Edges[[#This Row],[Vertex 2]],GroupVertices[Vertex],0)),1,1,"")</f>
        <v>102</v>
      </c>
    </row>
    <row r="749" spans="1:16" ht="13.5" customHeight="1" thickTop="1" thickBot="1" x14ac:dyDescent="0.3">
      <c r="A749" s="76"/>
      <c r="B749" s="76"/>
      <c r="C749" s="77"/>
      <c r="D749" s="78"/>
      <c r="E749" s="79"/>
      <c r="F749" s="80"/>
      <c r="G749" s="77"/>
      <c r="H749" s="81"/>
      <c r="I749" s="82"/>
      <c r="J749" s="82"/>
      <c r="K749" s="51"/>
      <c r="L749" s="83">
        <v>749</v>
      </c>
      <c r="M749" s="83"/>
      <c r="N749" s="84"/>
      <c r="O749" s="98" t="e">
        <f>REPLACE(INDEX(GroupVertices[Group], MATCH(Edges[[#This Row],[Vertex 1]],GroupVertices[Vertex],0)),1,1,"")</f>
        <v>#N/A</v>
      </c>
      <c r="P749" s="98" t="e">
        <f>REPLACE(INDEX(GroupVertices[Group], MATCH(Edges[[#This Row],[Vertex 2]],GroupVertices[Vertex],0)),1,1,"")</f>
        <v>#N/A</v>
      </c>
    </row>
    <row r="750" spans="1:16" ht="13.5" customHeight="1" thickTop="1" thickBot="1" x14ac:dyDescent="0.3">
      <c r="A750" s="76" t="s">
        <v>844</v>
      </c>
      <c r="B750" s="76" t="s">
        <v>624</v>
      </c>
      <c r="C750" s="77"/>
      <c r="D750" s="78">
        <v>1</v>
      </c>
      <c r="E750" s="79"/>
      <c r="F750" s="80"/>
      <c r="G750" s="77"/>
      <c r="H750" s="81"/>
      <c r="I750" s="82"/>
      <c r="J750" s="82"/>
      <c r="K750" s="51"/>
      <c r="L750" s="83">
        <v>750</v>
      </c>
      <c r="M750" s="83"/>
      <c r="N750" s="84">
        <v>1</v>
      </c>
      <c r="O750" s="98" t="str">
        <f>REPLACE(INDEX(GroupVertices[Group], MATCH(Edges[[#This Row],[Vertex 1]],GroupVertices[Vertex],0)),1,1,"")</f>
        <v>1</v>
      </c>
      <c r="P750" s="98" t="str">
        <f>REPLACE(INDEX(GroupVertices[Group], MATCH(Edges[[#This Row],[Vertex 2]],GroupVertices[Vertex],0)),1,1,"")</f>
        <v>1</v>
      </c>
    </row>
    <row r="751" spans="1:16" ht="13.5" customHeight="1" thickTop="1" thickBot="1" x14ac:dyDescent="0.3">
      <c r="A751" s="76" t="s">
        <v>841</v>
      </c>
      <c r="B751" s="76" t="s">
        <v>842</v>
      </c>
      <c r="C751" s="77"/>
      <c r="D751" s="78">
        <v>1</v>
      </c>
      <c r="E751" s="79"/>
      <c r="F751" s="80"/>
      <c r="G751" s="77"/>
      <c r="H751" s="81"/>
      <c r="I751" s="82"/>
      <c r="J751" s="82"/>
      <c r="K751" s="51"/>
      <c r="L751" s="83">
        <v>751</v>
      </c>
      <c r="M751" s="83"/>
      <c r="N751" s="84">
        <v>1</v>
      </c>
      <c r="O751" s="98" t="str">
        <f>REPLACE(INDEX(GroupVertices[Group], MATCH(Edges[[#This Row],[Vertex 1]],GroupVertices[Vertex],0)),1,1,"")</f>
        <v>69</v>
      </c>
      <c r="P751" s="98" t="str">
        <f>REPLACE(INDEX(GroupVertices[Group], MATCH(Edges[[#This Row],[Vertex 2]],GroupVertices[Vertex],0)),1,1,"")</f>
        <v>69</v>
      </c>
    </row>
    <row r="752" spans="1:16" ht="13.5" customHeight="1" thickTop="1" thickBot="1" x14ac:dyDescent="0.3">
      <c r="A752" s="76" t="s">
        <v>845</v>
      </c>
      <c r="B752" s="76" t="s">
        <v>846</v>
      </c>
      <c r="C752" s="77"/>
      <c r="D752" s="78">
        <v>1</v>
      </c>
      <c r="E752" s="79"/>
      <c r="F752" s="80"/>
      <c r="G752" s="77"/>
      <c r="H752" s="81"/>
      <c r="I752" s="82"/>
      <c r="J752" s="82"/>
      <c r="K752" s="51"/>
      <c r="L752" s="83">
        <v>752</v>
      </c>
      <c r="M752" s="83"/>
      <c r="N752" s="84">
        <v>1</v>
      </c>
      <c r="O752" s="98" t="str">
        <f>REPLACE(INDEX(GroupVertices[Group], MATCH(Edges[[#This Row],[Vertex 1]],GroupVertices[Vertex],0)),1,1,"")</f>
        <v>133</v>
      </c>
      <c r="P752" s="98" t="str">
        <f>REPLACE(INDEX(GroupVertices[Group], MATCH(Edges[[#This Row],[Vertex 2]],GroupVertices[Vertex],0)),1,1,"")</f>
        <v>133</v>
      </c>
    </row>
    <row r="753" spans="1:16" ht="13.5" customHeight="1" thickTop="1" thickBot="1" x14ac:dyDescent="0.3">
      <c r="A753" s="76" t="s">
        <v>454</v>
      </c>
      <c r="B753" s="76" t="s">
        <v>455</v>
      </c>
      <c r="C753" s="77"/>
      <c r="D753" s="78">
        <v>1</v>
      </c>
      <c r="E753" s="79"/>
      <c r="F753" s="80"/>
      <c r="G753" s="77"/>
      <c r="H753" s="81"/>
      <c r="I753" s="82"/>
      <c r="J753" s="82"/>
      <c r="K753" s="51"/>
      <c r="L753" s="83">
        <v>753</v>
      </c>
      <c r="M753" s="83"/>
      <c r="N753" s="84">
        <v>1</v>
      </c>
      <c r="O753" s="98" t="str">
        <f>REPLACE(INDEX(GroupVertices[Group], MATCH(Edges[[#This Row],[Vertex 1]],GroupVertices[Vertex],0)),1,1,"")</f>
        <v>2</v>
      </c>
      <c r="P753" s="98" t="str">
        <f>REPLACE(INDEX(GroupVertices[Group], MATCH(Edges[[#This Row],[Vertex 2]],GroupVertices[Vertex],0)),1,1,"")</f>
        <v>2</v>
      </c>
    </row>
    <row r="754" spans="1:16" ht="13.5" customHeight="1" thickTop="1" thickBot="1" x14ac:dyDescent="0.3">
      <c r="A754" s="76" t="s">
        <v>454</v>
      </c>
      <c r="B754" s="76" t="s">
        <v>456</v>
      </c>
      <c r="C754" s="77"/>
      <c r="D754" s="78">
        <v>1</v>
      </c>
      <c r="E754" s="79"/>
      <c r="F754" s="80"/>
      <c r="G754" s="77"/>
      <c r="H754" s="81"/>
      <c r="I754" s="82"/>
      <c r="J754" s="82"/>
      <c r="K754" s="51"/>
      <c r="L754" s="83">
        <v>754</v>
      </c>
      <c r="M754" s="83"/>
      <c r="N754" s="84">
        <v>1</v>
      </c>
      <c r="O754" s="98" t="str">
        <f>REPLACE(INDEX(GroupVertices[Group], MATCH(Edges[[#This Row],[Vertex 1]],GroupVertices[Vertex],0)),1,1,"")</f>
        <v>2</v>
      </c>
      <c r="P754" s="98" t="str">
        <f>REPLACE(INDEX(GroupVertices[Group], MATCH(Edges[[#This Row],[Vertex 2]],GroupVertices[Vertex],0)),1,1,"")</f>
        <v>2</v>
      </c>
    </row>
    <row r="755" spans="1:16" ht="13.5" customHeight="1" thickTop="1" thickBot="1" x14ac:dyDescent="0.3">
      <c r="A755" s="76" t="s">
        <v>454</v>
      </c>
      <c r="B755" s="76" t="s">
        <v>457</v>
      </c>
      <c r="C755" s="77"/>
      <c r="D755" s="78">
        <v>1</v>
      </c>
      <c r="E755" s="79"/>
      <c r="F755" s="80"/>
      <c r="G755" s="77"/>
      <c r="H755" s="81"/>
      <c r="I755" s="82"/>
      <c r="J755" s="82"/>
      <c r="K755" s="51"/>
      <c r="L755" s="83">
        <v>755</v>
      </c>
      <c r="M755" s="83"/>
      <c r="N755" s="84">
        <v>1</v>
      </c>
      <c r="O755" s="98" t="str">
        <f>REPLACE(INDEX(GroupVertices[Group], MATCH(Edges[[#This Row],[Vertex 1]],GroupVertices[Vertex],0)),1,1,"")</f>
        <v>2</v>
      </c>
      <c r="P755" s="98" t="str">
        <f>REPLACE(INDEX(GroupVertices[Group], MATCH(Edges[[#This Row],[Vertex 2]],GroupVertices[Vertex],0)),1,1,"")</f>
        <v>2</v>
      </c>
    </row>
    <row r="756" spans="1:16" ht="13.5" customHeight="1" thickTop="1" thickBot="1" x14ac:dyDescent="0.3">
      <c r="A756" s="76" t="s">
        <v>454</v>
      </c>
      <c r="B756" s="76" t="s">
        <v>459</v>
      </c>
      <c r="C756" s="77"/>
      <c r="D756" s="78">
        <v>1</v>
      </c>
      <c r="E756" s="79"/>
      <c r="F756" s="80"/>
      <c r="G756" s="77"/>
      <c r="H756" s="81"/>
      <c r="I756" s="82"/>
      <c r="J756" s="82"/>
      <c r="K756" s="51"/>
      <c r="L756" s="83">
        <v>756</v>
      </c>
      <c r="M756" s="83"/>
      <c r="N756" s="84">
        <v>1</v>
      </c>
      <c r="O756" s="98" t="str">
        <f>REPLACE(INDEX(GroupVertices[Group], MATCH(Edges[[#This Row],[Vertex 1]],GroupVertices[Vertex],0)),1,1,"")</f>
        <v>2</v>
      </c>
      <c r="P756" s="98" t="str">
        <f>REPLACE(INDEX(GroupVertices[Group], MATCH(Edges[[#This Row],[Vertex 2]],GroupVertices[Vertex],0)),1,1,"")</f>
        <v>2</v>
      </c>
    </row>
    <row r="757" spans="1:16" ht="13.5" customHeight="1" thickTop="1" thickBot="1" x14ac:dyDescent="0.3">
      <c r="A757" s="76" t="s">
        <v>847</v>
      </c>
      <c r="B757" s="76" t="s">
        <v>848</v>
      </c>
      <c r="C757" s="77"/>
      <c r="D757" s="78">
        <v>1</v>
      </c>
      <c r="E757" s="79"/>
      <c r="F757" s="80"/>
      <c r="G757" s="77"/>
      <c r="H757" s="81"/>
      <c r="I757" s="82"/>
      <c r="J757" s="82"/>
      <c r="K757" s="51"/>
      <c r="L757" s="83">
        <v>757</v>
      </c>
      <c r="M757" s="83"/>
      <c r="N757" s="84">
        <v>1</v>
      </c>
      <c r="O757" s="98" t="str">
        <f>REPLACE(INDEX(GroupVertices[Group], MATCH(Edges[[#This Row],[Vertex 1]],GroupVertices[Vertex],0)),1,1,"")</f>
        <v>127</v>
      </c>
      <c r="P757" s="98" t="str">
        <f>REPLACE(INDEX(GroupVertices[Group], MATCH(Edges[[#This Row],[Vertex 2]],GroupVertices[Vertex],0)),1,1,"")</f>
        <v>127</v>
      </c>
    </row>
    <row r="758" spans="1:16" ht="13.5" customHeight="1" thickTop="1" thickBot="1" x14ac:dyDescent="0.3">
      <c r="A758" s="76" t="s">
        <v>456</v>
      </c>
      <c r="B758" s="76" t="s">
        <v>457</v>
      </c>
      <c r="C758" s="77"/>
      <c r="D758" s="78">
        <v>1</v>
      </c>
      <c r="E758" s="79"/>
      <c r="F758" s="80"/>
      <c r="G758" s="77"/>
      <c r="H758" s="81"/>
      <c r="I758" s="82"/>
      <c r="J758" s="82"/>
      <c r="K758" s="51"/>
      <c r="L758" s="83">
        <v>758</v>
      </c>
      <c r="M758" s="83"/>
      <c r="N758" s="84">
        <v>1</v>
      </c>
      <c r="O758" s="98" t="str">
        <f>REPLACE(INDEX(GroupVertices[Group], MATCH(Edges[[#This Row],[Vertex 1]],GroupVertices[Vertex],0)),1,1,"")</f>
        <v>2</v>
      </c>
      <c r="P758" s="98" t="str">
        <f>REPLACE(INDEX(GroupVertices[Group], MATCH(Edges[[#This Row],[Vertex 2]],GroupVertices[Vertex],0)),1,1,"")</f>
        <v>2</v>
      </c>
    </row>
    <row r="759" spans="1:16" ht="13.5" customHeight="1" thickTop="1" thickBot="1" x14ac:dyDescent="0.3">
      <c r="A759" s="76" t="s">
        <v>456</v>
      </c>
      <c r="B759" s="76" t="s">
        <v>459</v>
      </c>
      <c r="C759" s="77"/>
      <c r="D759" s="78">
        <v>1</v>
      </c>
      <c r="E759" s="79"/>
      <c r="F759" s="80"/>
      <c r="G759" s="77"/>
      <c r="H759" s="81"/>
      <c r="I759" s="82"/>
      <c r="J759" s="82"/>
      <c r="K759" s="51"/>
      <c r="L759" s="83">
        <v>759</v>
      </c>
      <c r="M759" s="83"/>
      <c r="N759" s="84">
        <v>1</v>
      </c>
      <c r="O759" s="98" t="str">
        <f>REPLACE(INDEX(GroupVertices[Group], MATCH(Edges[[#This Row],[Vertex 1]],GroupVertices[Vertex],0)),1,1,"")</f>
        <v>2</v>
      </c>
      <c r="P759" s="98" t="str">
        <f>REPLACE(INDEX(GroupVertices[Group], MATCH(Edges[[#This Row],[Vertex 2]],GroupVertices[Vertex],0)),1,1,"")</f>
        <v>2</v>
      </c>
    </row>
    <row r="760" spans="1:16" ht="13.5" customHeight="1" thickTop="1" thickBot="1" x14ac:dyDescent="0.3">
      <c r="A760" s="76" t="s">
        <v>824</v>
      </c>
      <c r="B760" s="76" t="s">
        <v>192</v>
      </c>
      <c r="C760" s="77"/>
      <c r="D760" s="78">
        <v>1</v>
      </c>
      <c r="E760" s="79"/>
      <c r="F760" s="80"/>
      <c r="G760" s="77"/>
      <c r="H760" s="81"/>
      <c r="I760" s="82"/>
      <c r="J760" s="82"/>
      <c r="K760" s="51"/>
      <c r="L760" s="83">
        <v>760</v>
      </c>
      <c r="M760" s="83"/>
      <c r="N760" s="84">
        <v>1</v>
      </c>
      <c r="O760" s="98" t="str">
        <f>REPLACE(INDEX(GroupVertices[Group], MATCH(Edges[[#This Row],[Vertex 1]],GroupVertices[Vertex],0)),1,1,"")</f>
        <v>1</v>
      </c>
      <c r="P760" s="98" t="str">
        <f>REPLACE(INDEX(GroupVertices[Group], MATCH(Edges[[#This Row],[Vertex 2]],GroupVertices[Vertex],0)),1,1,"")</f>
        <v>1</v>
      </c>
    </row>
    <row r="761" spans="1:16" ht="13.5" customHeight="1" thickTop="1" thickBot="1" x14ac:dyDescent="0.3">
      <c r="A761" s="76" t="s">
        <v>506</v>
      </c>
      <c r="B761" s="76" t="s">
        <v>507</v>
      </c>
      <c r="C761" s="77"/>
      <c r="D761" s="78">
        <v>1</v>
      </c>
      <c r="E761" s="79"/>
      <c r="F761" s="80"/>
      <c r="G761" s="77"/>
      <c r="H761" s="81"/>
      <c r="I761" s="82"/>
      <c r="J761" s="82"/>
      <c r="K761" s="51"/>
      <c r="L761" s="83">
        <v>761</v>
      </c>
      <c r="M761" s="83"/>
      <c r="N761" s="84">
        <v>1</v>
      </c>
      <c r="O761" s="98" t="str">
        <f>REPLACE(INDEX(GroupVertices[Group], MATCH(Edges[[#This Row],[Vertex 1]],GroupVertices[Vertex],0)),1,1,"")</f>
        <v>123</v>
      </c>
      <c r="P761" s="98" t="str">
        <f>REPLACE(INDEX(GroupVertices[Group], MATCH(Edges[[#This Row],[Vertex 2]],GroupVertices[Vertex],0)),1,1,"")</f>
        <v>123</v>
      </c>
    </row>
    <row r="762" spans="1:16" ht="13.5" customHeight="1" thickTop="1" thickBot="1" x14ac:dyDescent="0.3">
      <c r="A762" s="76" t="s">
        <v>339</v>
      </c>
      <c r="B762" s="76" t="s">
        <v>849</v>
      </c>
      <c r="C762" s="77"/>
      <c r="D762" s="78">
        <v>1</v>
      </c>
      <c r="E762" s="79"/>
      <c r="F762" s="80"/>
      <c r="G762" s="77"/>
      <c r="H762" s="81"/>
      <c r="I762" s="82"/>
      <c r="J762" s="82"/>
      <c r="K762" s="51"/>
      <c r="L762" s="83">
        <v>762</v>
      </c>
      <c r="M762" s="83"/>
      <c r="N762" s="84">
        <v>1</v>
      </c>
      <c r="O762" s="98" t="str">
        <f>REPLACE(INDEX(GroupVertices[Group], MATCH(Edges[[#This Row],[Vertex 1]],GroupVertices[Vertex],0)),1,1,"")</f>
        <v>5</v>
      </c>
      <c r="P762" s="98" t="str">
        <f>REPLACE(INDEX(GroupVertices[Group], MATCH(Edges[[#This Row],[Vertex 2]],GroupVertices[Vertex],0)),1,1,"")</f>
        <v>5</v>
      </c>
    </row>
    <row r="763" spans="1:16" ht="13.5" customHeight="1" thickTop="1" thickBot="1" x14ac:dyDescent="0.3">
      <c r="A763" s="76" t="s">
        <v>339</v>
      </c>
      <c r="B763" s="76" t="s">
        <v>570</v>
      </c>
      <c r="C763" s="77"/>
      <c r="D763" s="78">
        <v>1</v>
      </c>
      <c r="E763" s="79"/>
      <c r="F763" s="80"/>
      <c r="G763" s="77"/>
      <c r="H763" s="81"/>
      <c r="I763" s="82"/>
      <c r="J763" s="82"/>
      <c r="K763" s="51"/>
      <c r="L763" s="83">
        <v>763</v>
      </c>
      <c r="M763" s="83"/>
      <c r="N763" s="84">
        <v>1</v>
      </c>
      <c r="O763" s="98" t="str">
        <f>REPLACE(INDEX(GroupVertices[Group], MATCH(Edges[[#This Row],[Vertex 1]],GroupVertices[Vertex],0)),1,1,"")</f>
        <v>5</v>
      </c>
      <c r="P763" s="98" t="str">
        <f>REPLACE(INDEX(GroupVertices[Group], MATCH(Edges[[#This Row],[Vertex 2]],GroupVertices[Vertex],0)),1,1,"")</f>
        <v>5</v>
      </c>
    </row>
    <row r="764" spans="1:16" ht="13.5" customHeight="1" thickTop="1" thickBot="1" x14ac:dyDescent="0.3">
      <c r="A764" s="76" t="s">
        <v>339</v>
      </c>
      <c r="B764" s="76" t="s">
        <v>571</v>
      </c>
      <c r="C764" s="77"/>
      <c r="D764" s="78">
        <v>1</v>
      </c>
      <c r="E764" s="79"/>
      <c r="F764" s="80"/>
      <c r="G764" s="77"/>
      <c r="H764" s="81"/>
      <c r="I764" s="82"/>
      <c r="J764" s="82"/>
      <c r="K764" s="51"/>
      <c r="L764" s="83">
        <v>764</v>
      </c>
      <c r="M764" s="83"/>
      <c r="N764" s="84">
        <v>1</v>
      </c>
      <c r="O764" s="98" t="str">
        <f>REPLACE(INDEX(GroupVertices[Group], MATCH(Edges[[#This Row],[Vertex 1]],GroupVertices[Vertex],0)),1,1,"")</f>
        <v>5</v>
      </c>
      <c r="P764" s="98" t="str">
        <f>REPLACE(INDEX(GroupVertices[Group], MATCH(Edges[[#This Row],[Vertex 2]],GroupVertices[Vertex],0)),1,1,"")</f>
        <v>5</v>
      </c>
    </row>
    <row r="765" spans="1:16" ht="13.5" customHeight="1" thickTop="1" thickBot="1" x14ac:dyDescent="0.3">
      <c r="A765" s="76" t="s">
        <v>339</v>
      </c>
      <c r="B765" s="76" t="s">
        <v>850</v>
      </c>
      <c r="C765" s="77"/>
      <c r="D765" s="78">
        <v>1</v>
      </c>
      <c r="E765" s="79"/>
      <c r="F765" s="80"/>
      <c r="G765" s="77"/>
      <c r="H765" s="81"/>
      <c r="I765" s="82"/>
      <c r="J765" s="82"/>
      <c r="K765" s="51"/>
      <c r="L765" s="83">
        <v>765</v>
      </c>
      <c r="M765" s="83"/>
      <c r="N765" s="84">
        <v>1</v>
      </c>
      <c r="O765" s="98" t="str">
        <f>REPLACE(INDEX(GroupVertices[Group], MATCH(Edges[[#This Row],[Vertex 1]],GroupVertices[Vertex],0)),1,1,"")</f>
        <v>5</v>
      </c>
      <c r="P765" s="98" t="str">
        <f>REPLACE(INDEX(GroupVertices[Group], MATCH(Edges[[#This Row],[Vertex 2]],GroupVertices[Vertex],0)),1,1,"")</f>
        <v>5</v>
      </c>
    </row>
    <row r="766" spans="1:16" ht="13.5" customHeight="1" thickTop="1" thickBot="1" x14ac:dyDescent="0.3">
      <c r="A766" s="76" t="s">
        <v>339</v>
      </c>
      <c r="B766" s="76" t="s">
        <v>851</v>
      </c>
      <c r="C766" s="77"/>
      <c r="D766" s="78">
        <v>3.25</v>
      </c>
      <c r="E766" s="79"/>
      <c r="F766" s="80"/>
      <c r="G766" s="77"/>
      <c r="H766" s="81"/>
      <c r="I766" s="82"/>
      <c r="J766" s="82"/>
      <c r="K766" s="51"/>
      <c r="L766" s="83">
        <v>766</v>
      </c>
      <c r="M766" s="83"/>
      <c r="N766" s="84">
        <v>2</v>
      </c>
      <c r="O766" s="98" t="str">
        <f>REPLACE(INDEX(GroupVertices[Group], MATCH(Edges[[#This Row],[Vertex 1]],GroupVertices[Vertex],0)),1,1,"")</f>
        <v>5</v>
      </c>
      <c r="P766" s="98" t="str">
        <f>REPLACE(INDEX(GroupVertices[Group], MATCH(Edges[[#This Row],[Vertex 2]],GroupVertices[Vertex],0)),1,1,"")</f>
        <v>5</v>
      </c>
    </row>
    <row r="767" spans="1:16" ht="13.5" customHeight="1" thickTop="1" thickBot="1" x14ac:dyDescent="0.3">
      <c r="A767" s="76" t="s">
        <v>852</v>
      </c>
      <c r="B767" s="76" t="s">
        <v>853</v>
      </c>
      <c r="C767" s="77"/>
      <c r="D767" s="78">
        <v>1</v>
      </c>
      <c r="E767" s="79"/>
      <c r="F767" s="80"/>
      <c r="G767" s="77"/>
      <c r="H767" s="81"/>
      <c r="I767" s="82"/>
      <c r="J767" s="82"/>
      <c r="K767" s="51"/>
      <c r="L767" s="83">
        <v>767</v>
      </c>
      <c r="M767" s="83"/>
      <c r="N767" s="84">
        <v>1</v>
      </c>
      <c r="O767" s="98" t="str">
        <f>REPLACE(INDEX(GroupVertices[Group], MATCH(Edges[[#This Row],[Vertex 1]],GroupVertices[Vertex],0)),1,1,"")</f>
        <v>126</v>
      </c>
      <c r="P767" s="98" t="str">
        <f>REPLACE(INDEX(GroupVertices[Group], MATCH(Edges[[#This Row],[Vertex 2]],GroupVertices[Vertex],0)),1,1,"")</f>
        <v>126</v>
      </c>
    </row>
    <row r="768" spans="1:16" ht="13.5" customHeight="1" thickTop="1" thickBot="1" x14ac:dyDescent="0.3">
      <c r="A768" s="76" t="s">
        <v>854</v>
      </c>
      <c r="B768" s="76" t="s">
        <v>855</v>
      </c>
      <c r="C768" s="77"/>
      <c r="D768" s="78">
        <v>1</v>
      </c>
      <c r="E768" s="79"/>
      <c r="F768" s="80"/>
      <c r="G768" s="77"/>
      <c r="H768" s="81"/>
      <c r="I768" s="82"/>
      <c r="J768" s="82"/>
      <c r="K768" s="51"/>
      <c r="L768" s="83">
        <v>768</v>
      </c>
      <c r="M768" s="83"/>
      <c r="N768" s="84">
        <v>1</v>
      </c>
      <c r="O768" s="98" t="str">
        <f>REPLACE(INDEX(GroupVertices[Group], MATCH(Edges[[#This Row],[Vertex 1]],GroupVertices[Vertex],0)),1,1,"")</f>
        <v>146</v>
      </c>
      <c r="P768" s="98" t="str">
        <f>REPLACE(INDEX(GroupVertices[Group], MATCH(Edges[[#This Row],[Vertex 2]],GroupVertices[Vertex],0)),1,1,"")</f>
        <v>146</v>
      </c>
    </row>
    <row r="769" spans="1:16" ht="13.5" customHeight="1" thickTop="1" thickBot="1" x14ac:dyDescent="0.3">
      <c r="A769" s="76" t="s">
        <v>856</v>
      </c>
      <c r="B769" s="76" t="s">
        <v>857</v>
      </c>
      <c r="C769" s="77"/>
      <c r="D769" s="78">
        <v>3.25</v>
      </c>
      <c r="E769" s="79"/>
      <c r="F769" s="80"/>
      <c r="G769" s="77"/>
      <c r="H769" s="81"/>
      <c r="I769" s="82"/>
      <c r="J769" s="82"/>
      <c r="K769" s="51"/>
      <c r="L769" s="83">
        <v>769</v>
      </c>
      <c r="M769" s="83"/>
      <c r="N769" s="84">
        <v>2</v>
      </c>
      <c r="O769" s="98" t="str">
        <f>REPLACE(INDEX(GroupVertices[Group], MATCH(Edges[[#This Row],[Vertex 1]],GroupVertices[Vertex],0)),1,1,"")</f>
        <v>1</v>
      </c>
      <c r="P769" s="98" t="str">
        <f>REPLACE(INDEX(GroupVertices[Group], MATCH(Edges[[#This Row],[Vertex 2]],GroupVertices[Vertex],0)),1,1,"")</f>
        <v>1</v>
      </c>
    </row>
    <row r="770" spans="1:16" ht="13.5" customHeight="1" thickTop="1" thickBot="1" x14ac:dyDescent="0.3">
      <c r="A770" s="76" t="s">
        <v>811</v>
      </c>
      <c r="B770" s="76" t="s">
        <v>624</v>
      </c>
      <c r="C770" s="77"/>
      <c r="D770" s="78">
        <v>1</v>
      </c>
      <c r="E770" s="79"/>
      <c r="F770" s="80"/>
      <c r="G770" s="77"/>
      <c r="H770" s="81"/>
      <c r="I770" s="82"/>
      <c r="J770" s="82"/>
      <c r="K770" s="51"/>
      <c r="L770" s="83">
        <v>770</v>
      </c>
      <c r="M770" s="83"/>
      <c r="N770" s="84">
        <v>1</v>
      </c>
      <c r="O770" s="98" t="str">
        <f>REPLACE(INDEX(GroupVertices[Group], MATCH(Edges[[#This Row],[Vertex 1]],GroupVertices[Vertex],0)),1,1,"")</f>
        <v>1</v>
      </c>
      <c r="P770" s="98" t="str">
        <f>REPLACE(INDEX(GroupVertices[Group], MATCH(Edges[[#This Row],[Vertex 2]],GroupVertices[Vertex],0)),1,1,"")</f>
        <v>1</v>
      </c>
    </row>
    <row r="771" spans="1:16" ht="13.5" customHeight="1" thickTop="1" thickBot="1" x14ac:dyDescent="0.3">
      <c r="A771" s="76" t="s">
        <v>756</v>
      </c>
      <c r="B771" s="76" t="s">
        <v>181</v>
      </c>
      <c r="C771" s="77"/>
      <c r="D771" s="78">
        <v>1</v>
      </c>
      <c r="E771" s="79"/>
      <c r="F771" s="80"/>
      <c r="G771" s="77"/>
      <c r="H771" s="81"/>
      <c r="I771" s="82"/>
      <c r="J771" s="82"/>
      <c r="K771" s="51"/>
      <c r="L771" s="83">
        <v>771</v>
      </c>
      <c r="M771" s="83"/>
      <c r="N771" s="84">
        <v>1</v>
      </c>
      <c r="O771" s="98" t="str">
        <f>REPLACE(INDEX(GroupVertices[Group], MATCH(Edges[[#This Row],[Vertex 1]],GroupVertices[Vertex],0)),1,1,"")</f>
        <v>39</v>
      </c>
      <c r="P771" s="98" t="str">
        <f>REPLACE(INDEX(GroupVertices[Group], MATCH(Edges[[#This Row],[Vertex 2]],GroupVertices[Vertex],0)),1,1,"")</f>
        <v>39</v>
      </c>
    </row>
    <row r="772" spans="1:16" ht="13.5" customHeight="1" thickTop="1" thickBot="1" x14ac:dyDescent="0.3">
      <c r="A772" s="76" t="s">
        <v>858</v>
      </c>
      <c r="B772" s="76" t="s">
        <v>859</v>
      </c>
      <c r="C772" s="77"/>
      <c r="D772" s="78">
        <v>1</v>
      </c>
      <c r="E772" s="79"/>
      <c r="F772" s="80"/>
      <c r="G772" s="77"/>
      <c r="H772" s="81"/>
      <c r="I772" s="82"/>
      <c r="J772" s="82"/>
      <c r="K772" s="51"/>
      <c r="L772" s="83">
        <v>772</v>
      </c>
      <c r="M772" s="83"/>
      <c r="N772" s="84">
        <v>1</v>
      </c>
      <c r="O772" s="98" t="str">
        <f>REPLACE(INDEX(GroupVertices[Group], MATCH(Edges[[#This Row],[Vertex 1]],GroupVertices[Vertex],0)),1,1,"")</f>
        <v>73</v>
      </c>
      <c r="P772" s="98" t="str">
        <f>REPLACE(INDEX(GroupVertices[Group], MATCH(Edges[[#This Row],[Vertex 2]],GroupVertices[Vertex],0)),1,1,"")</f>
        <v>73</v>
      </c>
    </row>
    <row r="773" spans="1:16" ht="13.5" customHeight="1" thickTop="1" thickBot="1" x14ac:dyDescent="0.3">
      <c r="A773" s="76" t="s">
        <v>858</v>
      </c>
      <c r="B773" s="76" t="s">
        <v>860</v>
      </c>
      <c r="C773" s="77"/>
      <c r="D773" s="78">
        <v>1</v>
      </c>
      <c r="E773" s="79"/>
      <c r="F773" s="80"/>
      <c r="G773" s="77"/>
      <c r="H773" s="81"/>
      <c r="I773" s="82"/>
      <c r="J773" s="82"/>
      <c r="K773" s="51"/>
      <c r="L773" s="83">
        <v>773</v>
      </c>
      <c r="M773" s="83"/>
      <c r="N773" s="84">
        <v>1</v>
      </c>
      <c r="O773" s="98" t="str">
        <f>REPLACE(INDEX(GroupVertices[Group], MATCH(Edges[[#This Row],[Vertex 1]],GroupVertices[Vertex],0)),1,1,"")</f>
        <v>73</v>
      </c>
      <c r="P773" s="98" t="str">
        <f>REPLACE(INDEX(GroupVertices[Group], MATCH(Edges[[#This Row],[Vertex 2]],GroupVertices[Vertex],0)),1,1,"")</f>
        <v>73</v>
      </c>
    </row>
    <row r="774" spans="1:16" ht="13.5" customHeight="1" thickTop="1" thickBot="1" x14ac:dyDescent="0.3">
      <c r="A774" s="76" t="s">
        <v>858</v>
      </c>
      <c r="B774" s="76" t="s">
        <v>861</v>
      </c>
      <c r="C774" s="77"/>
      <c r="D774" s="78">
        <v>1</v>
      </c>
      <c r="E774" s="79"/>
      <c r="F774" s="80"/>
      <c r="G774" s="77"/>
      <c r="H774" s="81"/>
      <c r="I774" s="82"/>
      <c r="J774" s="82"/>
      <c r="K774" s="51"/>
      <c r="L774" s="83">
        <v>774</v>
      </c>
      <c r="M774" s="83"/>
      <c r="N774" s="84">
        <v>1</v>
      </c>
      <c r="O774" s="98" t="str">
        <f>REPLACE(INDEX(GroupVertices[Group], MATCH(Edges[[#This Row],[Vertex 1]],GroupVertices[Vertex],0)),1,1,"")</f>
        <v>73</v>
      </c>
      <c r="P774" s="98" t="str">
        <f>REPLACE(INDEX(GroupVertices[Group], MATCH(Edges[[#This Row],[Vertex 2]],GroupVertices[Vertex],0)),1,1,"")</f>
        <v>73</v>
      </c>
    </row>
    <row r="775" spans="1:16" ht="13.5" customHeight="1" thickTop="1" thickBot="1" x14ac:dyDescent="0.3">
      <c r="A775" s="76" t="s">
        <v>374</v>
      </c>
      <c r="B775" s="76" t="s">
        <v>375</v>
      </c>
      <c r="C775" s="77"/>
      <c r="D775" s="78">
        <v>1</v>
      </c>
      <c r="E775" s="79"/>
      <c r="F775" s="80"/>
      <c r="G775" s="77"/>
      <c r="H775" s="81"/>
      <c r="I775" s="82"/>
      <c r="J775" s="82"/>
      <c r="K775" s="51"/>
      <c r="L775" s="83">
        <v>775</v>
      </c>
      <c r="M775" s="83"/>
      <c r="N775" s="84">
        <v>1</v>
      </c>
      <c r="O775" s="98" t="str">
        <f>REPLACE(INDEX(GroupVertices[Group], MATCH(Edges[[#This Row],[Vertex 1]],GroupVertices[Vertex],0)),1,1,"")</f>
        <v>10</v>
      </c>
      <c r="P775" s="98" t="str">
        <f>REPLACE(INDEX(GroupVertices[Group], MATCH(Edges[[#This Row],[Vertex 2]],GroupVertices[Vertex],0)),1,1,"")</f>
        <v>10</v>
      </c>
    </row>
    <row r="776" spans="1:16" ht="13.5" customHeight="1" thickTop="1" thickBot="1" x14ac:dyDescent="0.3">
      <c r="A776" s="76" t="s">
        <v>374</v>
      </c>
      <c r="B776" s="76" t="s">
        <v>376</v>
      </c>
      <c r="C776" s="77"/>
      <c r="D776" s="78">
        <v>1</v>
      </c>
      <c r="E776" s="79"/>
      <c r="F776" s="80"/>
      <c r="G776" s="77"/>
      <c r="H776" s="81"/>
      <c r="I776" s="82"/>
      <c r="J776" s="82"/>
      <c r="K776" s="51"/>
      <c r="L776" s="83">
        <v>776</v>
      </c>
      <c r="M776" s="83"/>
      <c r="N776" s="84">
        <v>1</v>
      </c>
      <c r="O776" s="98" t="str">
        <f>REPLACE(INDEX(GroupVertices[Group], MATCH(Edges[[#This Row],[Vertex 1]],GroupVertices[Vertex],0)),1,1,"")</f>
        <v>10</v>
      </c>
      <c r="P776" s="98" t="str">
        <f>REPLACE(INDEX(GroupVertices[Group], MATCH(Edges[[#This Row],[Vertex 2]],GroupVertices[Vertex],0)),1,1,"")</f>
        <v>10</v>
      </c>
    </row>
    <row r="777" spans="1:16" ht="13.5" customHeight="1" thickTop="1" thickBot="1" x14ac:dyDescent="0.3">
      <c r="A777" s="76" t="s">
        <v>374</v>
      </c>
      <c r="B777" s="76" t="s">
        <v>377</v>
      </c>
      <c r="C777" s="77"/>
      <c r="D777" s="78">
        <v>1</v>
      </c>
      <c r="E777" s="79"/>
      <c r="F777" s="80"/>
      <c r="G777" s="77"/>
      <c r="H777" s="81"/>
      <c r="I777" s="82"/>
      <c r="J777" s="82"/>
      <c r="K777" s="51"/>
      <c r="L777" s="83">
        <v>777</v>
      </c>
      <c r="M777" s="83"/>
      <c r="N777" s="84">
        <v>1</v>
      </c>
      <c r="O777" s="98" t="str">
        <f>REPLACE(INDEX(GroupVertices[Group], MATCH(Edges[[#This Row],[Vertex 1]],GroupVertices[Vertex],0)),1,1,"")</f>
        <v>10</v>
      </c>
      <c r="P777" s="98" t="str">
        <f>REPLACE(INDEX(GroupVertices[Group], MATCH(Edges[[#This Row],[Vertex 2]],GroupVertices[Vertex],0)),1,1,"")</f>
        <v>10</v>
      </c>
    </row>
    <row r="778" spans="1:16" ht="13.5" customHeight="1" thickTop="1" thickBot="1" x14ac:dyDescent="0.3">
      <c r="A778" s="76" t="s">
        <v>862</v>
      </c>
      <c r="B778" s="76" t="s">
        <v>863</v>
      </c>
      <c r="C778" s="77"/>
      <c r="D778" s="78">
        <v>1</v>
      </c>
      <c r="E778" s="79"/>
      <c r="F778" s="80"/>
      <c r="G778" s="77"/>
      <c r="H778" s="81"/>
      <c r="I778" s="82"/>
      <c r="J778" s="82"/>
      <c r="K778" s="51"/>
      <c r="L778" s="83">
        <v>778</v>
      </c>
      <c r="M778" s="83"/>
      <c r="N778" s="84">
        <v>1</v>
      </c>
      <c r="O778" s="98" t="str">
        <f>REPLACE(INDEX(GroupVertices[Group], MATCH(Edges[[#This Row],[Vertex 1]],GroupVertices[Vertex],0)),1,1,"")</f>
        <v>16</v>
      </c>
      <c r="P778" s="98" t="str">
        <f>REPLACE(INDEX(GroupVertices[Group], MATCH(Edges[[#This Row],[Vertex 2]],GroupVertices[Vertex],0)),1,1,"")</f>
        <v>16</v>
      </c>
    </row>
    <row r="779" spans="1:16" ht="13.5" customHeight="1" thickTop="1" thickBot="1" x14ac:dyDescent="0.3">
      <c r="A779" s="76" t="s">
        <v>862</v>
      </c>
      <c r="B779" s="76" t="s">
        <v>748</v>
      </c>
      <c r="C779" s="77"/>
      <c r="D779" s="78">
        <v>1</v>
      </c>
      <c r="E779" s="79"/>
      <c r="F779" s="80"/>
      <c r="G779" s="77"/>
      <c r="H779" s="81"/>
      <c r="I779" s="82"/>
      <c r="J779" s="82"/>
      <c r="K779" s="51"/>
      <c r="L779" s="83">
        <v>779</v>
      </c>
      <c r="M779" s="83"/>
      <c r="N779" s="84">
        <v>1</v>
      </c>
      <c r="O779" s="98" t="str">
        <f>REPLACE(INDEX(GroupVertices[Group], MATCH(Edges[[#This Row],[Vertex 1]],GroupVertices[Vertex],0)),1,1,"")</f>
        <v>16</v>
      </c>
      <c r="P779" s="98" t="str">
        <f>REPLACE(INDEX(GroupVertices[Group], MATCH(Edges[[#This Row],[Vertex 2]],GroupVertices[Vertex],0)),1,1,"")</f>
        <v>16</v>
      </c>
    </row>
    <row r="780" spans="1:16" ht="13.5" customHeight="1" thickTop="1" thickBot="1" x14ac:dyDescent="0.3">
      <c r="A780" s="76" t="s">
        <v>465</v>
      </c>
      <c r="B780" s="76" t="s">
        <v>466</v>
      </c>
      <c r="C780" s="77"/>
      <c r="D780" s="78">
        <v>1</v>
      </c>
      <c r="E780" s="79"/>
      <c r="F780" s="80"/>
      <c r="G780" s="77"/>
      <c r="H780" s="81"/>
      <c r="I780" s="82"/>
      <c r="J780" s="82"/>
      <c r="K780" s="51"/>
      <c r="L780" s="83">
        <v>780</v>
      </c>
      <c r="M780" s="83"/>
      <c r="N780" s="84">
        <v>1</v>
      </c>
      <c r="O780" s="98" t="str">
        <f>REPLACE(INDEX(GroupVertices[Group], MATCH(Edges[[#This Row],[Vertex 1]],GroupVertices[Vertex],0)),1,1,"")</f>
        <v>99</v>
      </c>
      <c r="P780" s="98" t="str">
        <f>REPLACE(INDEX(GroupVertices[Group], MATCH(Edges[[#This Row],[Vertex 2]],GroupVertices[Vertex],0)),1,1,"")</f>
        <v>99</v>
      </c>
    </row>
    <row r="781" spans="1:16" ht="13.5" customHeight="1" thickTop="1" thickBot="1" x14ac:dyDescent="0.3">
      <c r="A781" s="76" t="s">
        <v>849</v>
      </c>
      <c r="B781" s="76" t="s">
        <v>850</v>
      </c>
      <c r="C781" s="77"/>
      <c r="D781" s="78">
        <v>1</v>
      </c>
      <c r="E781" s="79"/>
      <c r="F781" s="80"/>
      <c r="G781" s="77"/>
      <c r="H781" s="81"/>
      <c r="I781" s="82"/>
      <c r="J781" s="82"/>
      <c r="K781" s="51"/>
      <c r="L781" s="83">
        <v>781</v>
      </c>
      <c r="M781" s="83"/>
      <c r="N781" s="84">
        <v>1</v>
      </c>
      <c r="O781" s="98" t="str">
        <f>REPLACE(INDEX(GroupVertices[Group], MATCH(Edges[[#This Row],[Vertex 1]],GroupVertices[Vertex],0)),1,1,"")</f>
        <v>5</v>
      </c>
      <c r="P781" s="98" t="str">
        <f>REPLACE(INDEX(GroupVertices[Group], MATCH(Edges[[#This Row],[Vertex 2]],GroupVertices[Vertex],0)),1,1,"")</f>
        <v>5</v>
      </c>
    </row>
    <row r="782" spans="1:16" ht="13.5" customHeight="1" thickTop="1" thickBot="1" x14ac:dyDescent="0.3">
      <c r="A782" s="76" t="s">
        <v>309</v>
      </c>
      <c r="B782" s="76" t="s">
        <v>310</v>
      </c>
      <c r="C782" s="77"/>
      <c r="D782" s="78">
        <v>3.25</v>
      </c>
      <c r="E782" s="79"/>
      <c r="F782" s="80"/>
      <c r="G782" s="77"/>
      <c r="H782" s="81"/>
      <c r="I782" s="82"/>
      <c r="J782" s="82"/>
      <c r="K782" s="51"/>
      <c r="L782" s="83">
        <v>782</v>
      </c>
      <c r="M782" s="83"/>
      <c r="N782" s="84">
        <v>2</v>
      </c>
      <c r="O782" s="98" t="str">
        <f>REPLACE(INDEX(GroupVertices[Group], MATCH(Edges[[#This Row],[Vertex 1]],GroupVertices[Vertex],0)),1,1,"")</f>
        <v>11</v>
      </c>
      <c r="P782" s="98" t="str">
        <f>REPLACE(INDEX(GroupVertices[Group], MATCH(Edges[[#This Row],[Vertex 2]],GroupVertices[Vertex],0)),1,1,"")</f>
        <v>11</v>
      </c>
    </row>
    <row r="783" spans="1:16" ht="13.5" customHeight="1" thickTop="1" thickBot="1" x14ac:dyDescent="0.3">
      <c r="A783" s="76" t="s">
        <v>309</v>
      </c>
      <c r="B783" s="76" t="s">
        <v>269</v>
      </c>
      <c r="C783" s="77"/>
      <c r="D783" s="78">
        <v>3.25</v>
      </c>
      <c r="E783" s="79"/>
      <c r="F783" s="80"/>
      <c r="G783" s="77"/>
      <c r="H783" s="81"/>
      <c r="I783" s="82"/>
      <c r="J783" s="82"/>
      <c r="K783" s="51"/>
      <c r="L783" s="83">
        <v>783</v>
      </c>
      <c r="M783" s="83"/>
      <c r="N783" s="84">
        <v>2</v>
      </c>
      <c r="O783" s="98" t="str">
        <f>REPLACE(INDEX(GroupVertices[Group], MATCH(Edges[[#This Row],[Vertex 1]],GroupVertices[Vertex],0)),1,1,"")</f>
        <v>11</v>
      </c>
      <c r="P783" s="98" t="str">
        <f>REPLACE(INDEX(GroupVertices[Group], MATCH(Edges[[#This Row],[Vertex 2]],GroupVertices[Vertex],0)),1,1,"")</f>
        <v>11</v>
      </c>
    </row>
    <row r="784" spans="1:16" ht="13.5" customHeight="1" thickTop="1" thickBot="1" x14ac:dyDescent="0.3">
      <c r="A784" s="76" t="s">
        <v>483</v>
      </c>
      <c r="B784" s="76" t="s">
        <v>484</v>
      </c>
      <c r="C784" s="77"/>
      <c r="D784" s="78">
        <v>1</v>
      </c>
      <c r="E784" s="79"/>
      <c r="F784" s="80"/>
      <c r="G784" s="77"/>
      <c r="H784" s="81"/>
      <c r="I784" s="82"/>
      <c r="J784" s="82"/>
      <c r="K784" s="51"/>
      <c r="L784" s="83">
        <v>784</v>
      </c>
      <c r="M784" s="83"/>
      <c r="N784" s="84">
        <v>1</v>
      </c>
      <c r="O784" s="98" t="str">
        <f>REPLACE(INDEX(GroupVertices[Group], MATCH(Edges[[#This Row],[Vertex 1]],GroupVertices[Vertex],0)),1,1,"")</f>
        <v>1</v>
      </c>
      <c r="P784" s="98" t="str">
        <f>REPLACE(INDEX(GroupVertices[Group], MATCH(Edges[[#This Row],[Vertex 2]],GroupVertices[Vertex],0)),1,1,"")</f>
        <v>1</v>
      </c>
    </row>
    <row r="785" spans="1:16" ht="13.5" customHeight="1" thickTop="1" thickBot="1" x14ac:dyDescent="0.3">
      <c r="A785" s="76" t="s">
        <v>483</v>
      </c>
      <c r="B785" s="76" t="s">
        <v>632</v>
      </c>
      <c r="C785" s="77"/>
      <c r="D785" s="78">
        <v>1</v>
      </c>
      <c r="E785" s="79"/>
      <c r="F785" s="80"/>
      <c r="G785" s="77"/>
      <c r="H785" s="81"/>
      <c r="I785" s="82"/>
      <c r="J785" s="82"/>
      <c r="K785" s="51"/>
      <c r="L785" s="83">
        <v>785</v>
      </c>
      <c r="M785" s="83"/>
      <c r="N785" s="84">
        <v>1</v>
      </c>
      <c r="O785" s="98" t="str">
        <f>REPLACE(INDEX(GroupVertices[Group], MATCH(Edges[[#This Row],[Vertex 1]],GroupVertices[Vertex],0)),1,1,"")</f>
        <v>1</v>
      </c>
      <c r="P785" s="98" t="str">
        <f>REPLACE(INDEX(GroupVertices[Group], MATCH(Edges[[#This Row],[Vertex 2]],GroupVertices[Vertex],0)),1,1,"")</f>
        <v>1</v>
      </c>
    </row>
    <row r="786" spans="1:16" ht="13.5" customHeight="1" thickTop="1" thickBot="1" x14ac:dyDescent="0.3">
      <c r="A786" s="76" t="s">
        <v>483</v>
      </c>
      <c r="B786" s="76" t="s">
        <v>485</v>
      </c>
      <c r="C786" s="77"/>
      <c r="D786" s="78">
        <v>1</v>
      </c>
      <c r="E786" s="79"/>
      <c r="F786" s="80"/>
      <c r="G786" s="77"/>
      <c r="H786" s="81"/>
      <c r="I786" s="82"/>
      <c r="J786" s="82"/>
      <c r="K786" s="51"/>
      <c r="L786" s="83">
        <v>786</v>
      </c>
      <c r="M786" s="83"/>
      <c r="N786" s="84">
        <v>1</v>
      </c>
      <c r="O786" s="98" t="str">
        <f>REPLACE(INDEX(GroupVertices[Group], MATCH(Edges[[#This Row],[Vertex 1]],GroupVertices[Vertex],0)),1,1,"")</f>
        <v>1</v>
      </c>
      <c r="P786" s="98" t="str">
        <f>REPLACE(INDEX(GroupVertices[Group], MATCH(Edges[[#This Row],[Vertex 2]],GroupVertices[Vertex],0)),1,1,"")</f>
        <v>1</v>
      </c>
    </row>
    <row r="787" spans="1:16" ht="13.5" customHeight="1" thickTop="1" thickBot="1" x14ac:dyDescent="0.3">
      <c r="A787" s="76"/>
      <c r="B787" s="76"/>
      <c r="C787" s="77"/>
      <c r="D787" s="78"/>
      <c r="E787" s="79"/>
      <c r="F787" s="80"/>
      <c r="G787" s="77"/>
      <c r="H787" s="81"/>
      <c r="I787" s="82"/>
      <c r="J787" s="82"/>
      <c r="K787" s="51"/>
      <c r="L787" s="83">
        <v>787</v>
      </c>
      <c r="M787" s="83"/>
      <c r="N787" s="84"/>
      <c r="O787" s="98" t="e">
        <f>REPLACE(INDEX(GroupVertices[Group], MATCH(Edges[[#This Row],[Vertex 1]],GroupVertices[Vertex],0)),1,1,"")</f>
        <v>#N/A</v>
      </c>
      <c r="P787" s="98" t="e">
        <f>REPLACE(INDEX(GroupVertices[Group], MATCH(Edges[[#This Row],[Vertex 2]],GroupVertices[Vertex],0)),1,1,"")</f>
        <v>#N/A</v>
      </c>
    </row>
    <row r="788" spans="1:16" ht="13.5" customHeight="1" thickTop="1" thickBot="1" x14ac:dyDescent="0.3">
      <c r="A788" s="76" t="s">
        <v>865</v>
      </c>
      <c r="B788" s="76" t="s">
        <v>476</v>
      </c>
      <c r="C788" s="77"/>
      <c r="D788" s="78">
        <v>1</v>
      </c>
      <c r="E788" s="79"/>
      <c r="F788" s="80"/>
      <c r="G788" s="77"/>
      <c r="H788" s="81"/>
      <c r="I788" s="82"/>
      <c r="J788" s="82"/>
      <c r="K788" s="51"/>
      <c r="L788" s="83">
        <v>788</v>
      </c>
      <c r="M788" s="83"/>
      <c r="N788" s="84">
        <v>1</v>
      </c>
      <c r="O788" s="98" t="str">
        <f>REPLACE(INDEX(GroupVertices[Group], MATCH(Edges[[#This Row],[Vertex 1]],GroupVertices[Vertex],0)),1,1,"")</f>
        <v>1</v>
      </c>
      <c r="P788" s="98" t="str">
        <f>REPLACE(INDEX(GroupVertices[Group], MATCH(Edges[[#This Row],[Vertex 2]],GroupVertices[Vertex],0)),1,1,"")</f>
        <v>1</v>
      </c>
    </row>
    <row r="789" spans="1:16" ht="13.5" customHeight="1" thickTop="1" thickBot="1" x14ac:dyDescent="0.3">
      <c r="A789" s="76" t="s">
        <v>865</v>
      </c>
      <c r="B789" s="76" t="s">
        <v>866</v>
      </c>
      <c r="C789" s="77"/>
      <c r="D789" s="78">
        <v>1</v>
      </c>
      <c r="E789" s="79"/>
      <c r="F789" s="80"/>
      <c r="G789" s="77"/>
      <c r="H789" s="81"/>
      <c r="I789" s="82"/>
      <c r="J789" s="82"/>
      <c r="K789" s="51"/>
      <c r="L789" s="83">
        <v>789</v>
      </c>
      <c r="M789" s="83"/>
      <c r="N789" s="84">
        <v>1</v>
      </c>
      <c r="O789" s="98" t="str">
        <f>REPLACE(INDEX(GroupVertices[Group], MATCH(Edges[[#This Row],[Vertex 1]],GroupVertices[Vertex],0)),1,1,"")</f>
        <v>1</v>
      </c>
      <c r="P789" s="98" t="str">
        <f>REPLACE(INDEX(GroupVertices[Group], MATCH(Edges[[#This Row],[Vertex 2]],GroupVertices[Vertex],0)),1,1,"")</f>
        <v>1</v>
      </c>
    </row>
    <row r="790" spans="1:16" ht="13.5" customHeight="1" thickTop="1" thickBot="1" x14ac:dyDescent="0.3">
      <c r="A790" s="76" t="s">
        <v>867</v>
      </c>
      <c r="B790" s="76" t="s">
        <v>825</v>
      </c>
      <c r="C790" s="77"/>
      <c r="D790" s="78">
        <v>1</v>
      </c>
      <c r="E790" s="79"/>
      <c r="F790" s="80"/>
      <c r="G790" s="77"/>
      <c r="H790" s="81"/>
      <c r="I790" s="82"/>
      <c r="J790" s="82"/>
      <c r="K790" s="51"/>
      <c r="L790" s="83">
        <v>790</v>
      </c>
      <c r="M790" s="83"/>
      <c r="N790" s="84">
        <v>1</v>
      </c>
      <c r="O790" s="98" t="str">
        <f>REPLACE(INDEX(GroupVertices[Group], MATCH(Edges[[#This Row],[Vertex 1]],GroupVertices[Vertex],0)),1,1,"")</f>
        <v>1</v>
      </c>
      <c r="P790" s="98" t="str">
        <f>REPLACE(INDEX(GroupVertices[Group], MATCH(Edges[[#This Row],[Vertex 2]],GroupVertices[Vertex],0)),1,1,"")</f>
        <v>1</v>
      </c>
    </row>
    <row r="791" spans="1:16" ht="13.5" customHeight="1" thickTop="1" thickBot="1" x14ac:dyDescent="0.3">
      <c r="A791" s="76" t="s">
        <v>868</v>
      </c>
      <c r="B791" s="76" t="s">
        <v>496</v>
      </c>
      <c r="C791" s="77"/>
      <c r="D791" s="78">
        <v>1</v>
      </c>
      <c r="E791" s="79"/>
      <c r="F791" s="80"/>
      <c r="G791" s="77"/>
      <c r="H791" s="81"/>
      <c r="I791" s="82"/>
      <c r="J791" s="82"/>
      <c r="K791" s="51"/>
      <c r="L791" s="83">
        <v>791</v>
      </c>
      <c r="M791" s="83"/>
      <c r="N791" s="84">
        <v>1</v>
      </c>
      <c r="O791" s="98" t="str">
        <f>REPLACE(INDEX(GroupVertices[Group], MATCH(Edges[[#This Row],[Vertex 1]],GroupVertices[Vertex],0)),1,1,"")</f>
        <v>53</v>
      </c>
      <c r="P791" s="98" t="str">
        <f>REPLACE(INDEX(GroupVertices[Group], MATCH(Edges[[#This Row],[Vertex 2]],GroupVertices[Vertex],0)),1,1,"")</f>
        <v>53</v>
      </c>
    </row>
    <row r="792" spans="1:16" ht="13.5" customHeight="1" thickTop="1" thickBot="1" x14ac:dyDescent="0.3">
      <c r="A792" s="76" t="s">
        <v>868</v>
      </c>
      <c r="B792" s="76" t="s">
        <v>869</v>
      </c>
      <c r="C792" s="77"/>
      <c r="D792" s="78">
        <v>1</v>
      </c>
      <c r="E792" s="79"/>
      <c r="F792" s="80"/>
      <c r="G792" s="77"/>
      <c r="H792" s="81"/>
      <c r="I792" s="82"/>
      <c r="J792" s="82"/>
      <c r="K792" s="51"/>
      <c r="L792" s="83">
        <v>792</v>
      </c>
      <c r="M792" s="83"/>
      <c r="N792" s="84">
        <v>1</v>
      </c>
      <c r="O792" s="98" t="str">
        <f>REPLACE(INDEX(GroupVertices[Group], MATCH(Edges[[#This Row],[Vertex 1]],GroupVertices[Vertex],0)),1,1,"")</f>
        <v>53</v>
      </c>
      <c r="P792" s="98" t="str">
        <f>REPLACE(INDEX(GroupVertices[Group], MATCH(Edges[[#This Row],[Vertex 2]],GroupVertices[Vertex],0)),1,1,"")</f>
        <v>53</v>
      </c>
    </row>
    <row r="793" spans="1:16" ht="13.5" customHeight="1" thickTop="1" thickBot="1" x14ac:dyDescent="0.3">
      <c r="A793" s="76" t="s">
        <v>870</v>
      </c>
      <c r="B793" s="76" t="s">
        <v>871</v>
      </c>
      <c r="C793" s="77"/>
      <c r="D793" s="78">
        <v>1</v>
      </c>
      <c r="E793" s="79"/>
      <c r="F793" s="80"/>
      <c r="G793" s="77"/>
      <c r="H793" s="81"/>
      <c r="I793" s="82"/>
      <c r="J793" s="82"/>
      <c r="K793" s="51"/>
      <c r="L793" s="83">
        <v>793</v>
      </c>
      <c r="M793" s="83"/>
      <c r="N793" s="84">
        <v>1</v>
      </c>
      <c r="O793" s="98" t="str">
        <f>REPLACE(INDEX(GroupVertices[Group], MATCH(Edges[[#This Row],[Vertex 1]],GroupVertices[Vertex],0)),1,1,"")</f>
        <v>144</v>
      </c>
      <c r="P793" s="98" t="str">
        <f>REPLACE(INDEX(GroupVertices[Group], MATCH(Edges[[#This Row],[Vertex 2]],GroupVertices[Vertex],0)),1,1,"")</f>
        <v>144</v>
      </c>
    </row>
    <row r="794" spans="1:16" ht="13.5" customHeight="1" thickTop="1" thickBot="1" x14ac:dyDescent="0.3">
      <c r="A794" s="76" t="s">
        <v>872</v>
      </c>
      <c r="B794" s="76" t="s">
        <v>873</v>
      </c>
      <c r="C794" s="77"/>
      <c r="D794" s="78">
        <v>1</v>
      </c>
      <c r="E794" s="79"/>
      <c r="F794" s="80"/>
      <c r="G794" s="77"/>
      <c r="H794" s="81"/>
      <c r="I794" s="82"/>
      <c r="J794" s="82"/>
      <c r="K794" s="51"/>
      <c r="L794" s="83">
        <v>794</v>
      </c>
      <c r="M794" s="83"/>
      <c r="N794" s="84">
        <v>1</v>
      </c>
      <c r="O794" s="98" t="str">
        <f>REPLACE(INDEX(GroupVertices[Group], MATCH(Edges[[#This Row],[Vertex 1]],GroupVertices[Vertex],0)),1,1,"")</f>
        <v>1</v>
      </c>
      <c r="P794" s="98" t="str">
        <f>REPLACE(INDEX(GroupVertices[Group], MATCH(Edges[[#This Row],[Vertex 2]],GroupVertices[Vertex],0)),1,1,"")</f>
        <v>1</v>
      </c>
    </row>
    <row r="795" spans="1:16" ht="13.5" customHeight="1" thickTop="1" thickBot="1" x14ac:dyDescent="0.3">
      <c r="A795" s="76" t="s">
        <v>872</v>
      </c>
      <c r="B795" s="76" t="s">
        <v>874</v>
      </c>
      <c r="C795" s="77"/>
      <c r="D795" s="78">
        <v>1</v>
      </c>
      <c r="E795" s="79"/>
      <c r="F795" s="80"/>
      <c r="G795" s="77"/>
      <c r="H795" s="81"/>
      <c r="I795" s="82"/>
      <c r="J795" s="82"/>
      <c r="K795" s="51"/>
      <c r="L795" s="83">
        <v>795</v>
      </c>
      <c r="M795" s="83"/>
      <c r="N795" s="84">
        <v>1</v>
      </c>
      <c r="O795" s="98" t="str">
        <f>REPLACE(INDEX(GroupVertices[Group], MATCH(Edges[[#This Row],[Vertex 1]],GroupVertices[Vertex],0)),1,1,"")</f>
        <v>1</v>
      </c>
      <c r="P795" s="98" t="str">
        <f>REPLACE(INDEX(GroupVertices[Group], MATCH(Edges[[#This Row],[Vertex 2]],GroupVertices[Vertex],0)),1,1,"")</f>
        <v>1</v>
      </c>
    </row>
    <row r="796" spans="1:16" ht="13.5" customHeight="1" thickTop="1" thickBot="1" x14ac:dyDescent="0.3">
      <c r="A796" s="76" t="s">
        <v>872</v>
      </c>
      <c r="B796" s="76" t="s">
        <v>875</v>
      </c>
      <c r="C796" s="77"/>
      <c r="D796" s="78">
        <v>1</v>
      </c>
      <c r="E796" s="79"/>
      <c r="F796" s="80"/>
      <c r="G796" s="77"/>
      <c r="H796" s="81"/>
      <c r="I796" s="82"/>
      <c r="J796" s="82"/>
      <c r="K796" s="51"/>
      <c r="L796" s="83">
        <v>796</v>
      </c>
      <c r="M796" s="83"/>
      <c r="N796" s="84">
        <v>1</v>
      </c>
      <c r="O796" s="98" t="str">
        <f>REPLACE(INDEX(GroupVertices[Group], MATCH(Edges[[#This Row],[Vertex 1]],GroupVertices[Vertex],0)),1,1,"")</f>
        <v>1</v>
      </c>
      <c r="P796" s="98" t="str">
        <f>REPLACE(INDEX(GroupVertices[Group], MATCH(Edges[[#This Row],[Vertex 2]],GroupVertices[Vertex],0)),1,1,"")</f>
        <v>1</v>
      </c>
    </row>
    <row r="797" spans="1:16" ht="13.5" customHeight="1" thickTop="1" thickBot="1" x14ac:dyDescent="0.3">
      <c r="A797" s="76" t="s">
        <v>277</v>
      </c>
      <c r="B797" s="76" t="s">
        <v>278</v>
      </c>
      <c r="C797" s="77"/>
      <c r="D797" s="78">
        <v>1</v>
      </c>
      <c r="E797" s="79"/>
      <c r="F797" s="80"/>
      <c r="G797" s="77"/>
      <c r="H797" s="81"/>
      <c r="I797" s="82"/>
      <c r="J797" s="82"/>
      <c r="K797" s="51"/>
      <c r="L797" s="83">
        <v>797</v>
      </c>
      <c r="M797" s="83"/>
      <c r="N797" s="84">
        <v>1</v>
      </c>
      <c r="O797" s="98" t="str">
        <f>REPLACE(INDEX(GroupVertices[Group], MATCH(Edges[[#This Row],[Vertex 1]],GroupVertices[Vertex],0)),1,1,"")</f>
        <v>61</v>
      </c>
      <c r="P797" s="98" t="str">
        <f>REPLACE(INDEX(GroupVertices[Group], MATCH(Edges[[#This Row],[Vertex 2]],GroupVertices[Vertex],0)),1,1,"")</f>
        <v>61</v>
      </c>
    </row>
    <row r="798" spans="1:16" ht="13.5" customHeight="1" thickTop="1" thickBot="1" x14ac:dyDescent="0.3">
      <c r="A798" s="76" t="s">
        <v>657</v>
      </c>
      <c r="B798" s="76" t="s">
        <v>213</v>
      </c>
      <c r="C798" s="77"/>
      <c r="D798" s="78">
        <v>1</v>
      </c>
      <c r="E798" s="79"/>
      <c r="F798" s="80"/>
      <c r="G798" s="77"/>
      <c r="H798" s="81"/>
      <c r="I798" s="82"/>
      <c r="J798" s="82"/>
      <c r="K798" s="51"/>
      <c r="L798" s="83">
        <v>798</v>
      </c>
      <c r="M798" s="83"/>
      <c r="N798" s="84">
        <v>1</v>
      </c>
      <c r="O798" s="98" t="str">
        <f>REPLACE(INDEX(GroupVertices[Group], MATCH(Edges[[#This Row],[Vertex 1]],GroupVertices[Vertex],0)),1,1,"")</f>
        <v>3</v>
      </c>
      <c r="P798" s="98" t="str">
        <f>REPLACE(INDEX(GroupVertices[Group], MATCH(Edges[[#This Row],[Vertex 2]],GroupVertices[Vertex],0)),1,1,"")</f>
        <v>3</v>
      </c>
    </row>
    <row r="799" spans="1:16" ht="13.5" customHeight="1" thickTop="1" thickBot="1" x14ac:dyDescent="0.3">
      <c r="A799" s="76" t="s">
        <v>410</v>
      </c>
      <c r="B799" s="76" t="s">
        <v>411</v>
      </c>
      <c r="C799" s="77"/>
      <c r="D799" s="78">
        <v>1</v>
      </c>
      <c r="E799" s="79"/>
      <c r="F799" s="80"/>
      <c r="G799" s="77"/>
      <c r="H799" s="81"/>
      <c r="I799" s="82"/>
      <c r="J799" s="82"/>
      <c r="K799" s="51"/>
      <c r="L799" s="83">
        <v>799</v>
      </c>
      <c r="M799" s="83"/>
      <c r="N799" s="84">
        <v>1</v>
      </c>
      <c r="O799" s="98" t="str">
        <f>REPLACE(INDEX(GroupVertices[Group], MATCH(Edges[[#This Row],[Vertex 1]],GroupVertices[Vertex],0)),1,1,"")</f>
        <v>31</v>
      </c>
      <c r="P799" s="98" t="str">
        <f>REPLACE(INDEX(GroupVertices[Group], MATCH(Edges[[#This Row],[Vertex 2]],GroupVertices[Vertex],0)),1,1,"")</f>
        <v>31</v>
      </c>
    </row>
    <row r="800" spans="1:16" ht="13.5" customHeight="1" thickTop="1" thickBot="1" x14ac:dyDescent="0.3">
      <c r="A800" s="76" t="s">
        <v>410</v>
      </c>
      <c r="B800" s="76" t="s">
        <v>412</v>
      </c>
      <c r="C800" s="77"/>
      <c r="D800" s="78">
        <v>1</v>
      </c>
      <c r="E800" s="79"/>
      <c r="F800" s="80"/>
      <c r="G800" s="77"/>
      <c r="H800" s="81"/>
      <c r="I800" s="82"/>
      <c r="J800" s="82"/>
      <c r="K800" s="51"/>
      <c r="L800" s="83">
        <v>800</v>
      </c>
      <c r="M800" s="83"/>
      <c r="N800" s="84">
        <v>1</v>
      </c>
      <c r="O800" s="98" t="str">
        <f>REPLACE(INDEX(GroupVertices[Group], MATCH(Edges[[#This Row],[Vertex 1]],GroupVertices[Vertex],0)),1,1,"")</f>
        <v>31</v>
      </c>
      <c r="P800" s="98" t="str">
        <f>REPLACE(INDEX(GroupVertices[Group], MATCH(Edges[[#This Row],[Vertex 2]],GroupVertices[Vertex],0)),1,1,"")</f>
        <v>31</v>
      </c>
    </row>
    <row r="801" spans="1:16" ht="13.5" customHeight="1" thickTop="1" thickBot="1" x14ac:dyDescent="0.3">
      <c r="A801" s="76" t="s">
        <v>410</v>
      </c>
      <c r="B801" s="76" t="s">
        <v>413</v>
      </c>
      <c r="C801" s="77"/>
      <c r="D801" s="78">
        <v>1</v>
      </c>
      <c r="E801" s="79"/>
      <c r="F801" s="80"/>
      <c r="G801" s="77"/>
      <c r="H801" s="81"/>
      <c r="I801" s="82"/>
      <c r="J801" s="82"/>
      <c r="K801" s="51"/>
      <c r="L801" s="83">
        <v>801</v>
      </c>
      <c r="M801" s="83"/>
      <c r="N801" s="84">
        <v>1</v>
      </c>
      <c r="O801" s="98" t="str">
        <f>REPLACE(INDEX(GroupVertices[Group], MATCH(Edges[[#This Row],[Vertex 1]],GroupVertices[Vertex],0)),1,1,"")</f>
        <v>31</v>
      </c>
      <c r="P801" s="98" t="str">
        <f>REPLACE(INDEX(GroupVertices[Group], MATCH(Edges[[#This Row],[Vertex 2]],GroupVertices[Vertex],0)),1,1,"")</f>
        <v>31</v>
      </c>
    </row>
    <row r="802" spans="1:16" ht="13.5" customHeight="1" thickTop="1" thickBot="1" x14ac:dyDescent="0.3">
      <c r="A802" s="76" t="s">
        <v>700</v>
      </c>
      <c r="B802" s="76" t="s">
        <v>484</v>
      </c>
      <c r="C802" s="77"/>
      <c r="D802" s="78">
        <v>1</v>
      </c>
      <c r="E802" s="79"/>
      <c r="F802" s="80"/>
      <c r="G802" s="77"/>
      <c r="H802" s="81"/>
      <c r="I802" s="82"/>
      <c r="J802" s="82"/>
      <c r="K802" s="51"/>
      <c r="L802" s="83">
        <v>802</v>
      </c>
      <c r="M802" s="83"/>
      <c r="N802" s="84">
        <v>1</v>
      </c>
      <c r="O802" s="98" t="str">
        <f>REPLACE(INDEX(GroupVertices[Group], MATCH(Edges[[#This Row],[Vertex 1]],GroupVertices[Vertex],0)),1,1,"")</f>
        <v>1</v>
      </c>
      <c r="P802" s="98" t="str">
        <f>REPLACE(INDEX(GroupVertices[Group], MATCH(Edges[[#This Row],[Vertex 2]],GroupVertices[Vertex],0)),1,1,"")</f>
        <v>1</v>
      </c>
    </row>
    <row r="803" spans="1:16" ht="13.5" customHeight="1" thickTop="1" thickBot="1" x14ac:dyDescent="0.3">
      <c r="A803" s="76" t="s">
        <v>700</v>
      </c>
      <c r="B803" s="76" t="s">
        <v>624</v>
      </c>
      <c r="C803" s="77"/>
      <c r="D803" s="78">
        <v>1</v>
      </c>
      <c r="E803" s="79"/>
      <c r="F803" s="80"/>
      <c r="G803" s="77"/>
      <c r="H803" s="81"/>
      <c r="I803" s="82"/>
      <c r="J803" s="82"/>
      <c r="K803" s="51"/>
      <c r="L803" s="83">
        <v>803</v>
      </c>
      <c r="M803" s="83"/>
      <c r="N803" s="84">
        <v>1</v>
      </c>
      <c r="O803" s="98" t="str">
        <f>REPLACE(INDEX(GroupVertices[Group], MATCH(Edges[[#This Row],[Vertex 1]],GroupVertices[Vertex],0)),1,1,"")</f>
        <v>1</v>
      </c>
      <c r="P803" s="98" t="str">
        <f>REPLACE(INDEX(GroupVertices[Group], MATCH(Edges[[#This Row],[Vertex 2]],GroupVertices[Vertex],0)),1,1,"")</f>
        <v>1</v>
      </c>
    </row>
    <row r="804" spans="1:16" ht="13.5" customHeight="1" thickTop="1" thickBot="1" x14ac:dyDescent="0.3">
      <c r="A804" s="76" t="s">
        <v>700</v>
      </c>
      <c r="B804" s="76" t="s">
        <v>825</v>
      </c>
      <c r="C804" s="77"/>
      <c r="D804" s="78">
        <v>1</v>
      </c>
      <c r="E804" s="79"/>
      <c r="F804" s="80"/>
      <c r="G804" s="77"/>
      <c r="H804" s="81"/>
      <c r="I804" s="82"/>
      <c r="J804" s="82"/>
      <c r="K804" s="51"/>
      <c r="L804" s="83">
        <v>804</v>
      </c>
      <c r="M804" s="83"/>
      <c r="N804" s="84">
        <v>1</v>
      </c>
      <c r="O804" s="98" t="str">
        <f>REPLACE(INDEX(GroupVertices[Group], MATCH(Edges[[#This Row],[Vertex 1]],GroupVertices[Vertex],0)),1,1,"")</f>
        <v>1</v>
      </c>
      <c r="P804" s="98" t="str">
        <f>REPLACE(INDEX(GroupVertices[Group], MATCH(Edges[[#This Row],[Vertex 2]],GroupVertices[Vertex],0)),1,1,"")</f>
        <v>1</v>
      </c>
    </row>
    <row r="805" spans="1:16" ht="13.5" customHeight="1" thickTop="1" thickBot="1" x14ac:dyDescent="0.3">
      <c r="A805" s="76"/>
      <c r="B805" s="76"/>
      <c r="C805" s="77"/>
      <c r="D805" s="78"/>
      <c r="E805" s="79"/>
      <c r="F805" s="80"/>
      <c r="G805" s="77"/>
      <c r="H805" s="81"/>
      <c r="I805" s="82"/>
      <c r="J805" s="82"/>
      <c r="K805" s="51"/>
      <c r="L805" s="83">
        <v>805</v>
      </c>
      <c r="M805" s="83"/>
      <c r="N805" s="84"/>
      <c r="O805" s="98" t="e">
        <f>REPLACE(INDEX(GroupVertices[Group], MATCH(Edges[[#This Row],[Vertex 1]],GroupVertices[Vertex],0)),1,1,"")</f>
        <v>#N/A</v>
      </c>
      <c r="P805" s="98" t="e">
        <f>REPLACE(INDEX(GroupVertices[Group], MATCH(Edges[[#This Row],[Vertex 2]],GroupVertices[Vertex],0)),1,1,"")</f>
        <v>#N/A</v>
      </c>
    </row>
    <row r="806" spans="1:16" ht="13.5" customHeight="1" thickTop="1" thickBot="1" x14ac:dyDescent="0.3">
      <c r="A806" s="76" t="s">
        <v>227</v>
      </c>
      <c r="B806" s="76" t="s">
        <v>228</v>
      </c>
      <c r="C806" s="77"/>
      <c r="D806" s="78">
        <v>1</v>
      </c>
      <c r="E806" s="79"/>
      <c r="F806" s="80"/>
      <c r="G806" s="77"/>
      <c r="H806" s="81"/>
      <c r="I806" s="82"/>
      <c r="J806" s="82"/>
      <c r="K806" s="51"/>
      <c r="L806" s="83">
        <v>806</v>
      </c>
      <c r="M806" s="83"/>
      <c r="N806" s="84">
        <v>1</v>
      </c>
      <c r="O806" s="98" t="str">
        <f>REPLACE(INDEX(GroupVertices[Group], MATCH(Edges[[#This Row],[Vertex 1]],GroupVertices[Vertex],0)),1,1,"")</f>
        <v>4</v>
      </c>
      <c r="P806" s="98" t="str">
        <f>REPLACE(INDEX(GroupVertices[Group], MATCH(Edges[[#This Row],[Vertex 2]],GroupVertices[Vertex],0)),1,1,"")</f>
        <v>4</v>
      </c>
    </row>
    <row r="807" spans="1:16" ht="13.5" customHeight="1" thickTop="1" thickBot="1" x14ac:dyDescent="0.3">
      <c r="A807" s="76" t="s">
        <v>227</v>
      </c>
      <c r="B807" s="76" t="s">
        <v>877</v>
      </c>
      <c r="C807" s="77"/>
      <c r="D807" s="78">
        <v>1</v>
      </c>
      <c r="E807" s="79"/>
      <c r="F807" s="80"/>
      <c r="G807" s="77"/>
      <c r="H807" s="81"/>
      <c r="I807" s="82"/>
      <c r="J807" s="82"/>
      <c r="K807" s="51"/>
      <c r="L807" s="83">
        <v>807</v>
      </c>
      <c r="M807" s="83"/>
      <c r="N807" s="84">
        <v>1</v>
      </c>
      <c r="O807" s="98" t="str">
        <f>REPLACE(INDEX(GroupVertices[Group], MATCH(Edges[[#This Row],[Vertex 1]],GroupVertices[Vertex],0)),1,1,"")</f>
        <v>4</v>
      </c>
      <c r="P807" s="98" t="str">
        <f>REPLACE(INDEX(GroupVertices[Group], MATCH(Edges[[#This Row],[Vertex 2]],GroupVertices[Vertex],0)),1,1,"")</f>
        <v>4</v>
      </c>
    </row>
    <row r="808" spans="1:16" ht="13.5" customHeight="1" thickTop="1" thickBot="1" x14ac:dyDescent="0.3">
      <c r="A808" s="76" t="s">
        <v>227</v>
      </c>
      <c r="B808" s="76" t="s">
        <v>878</v>
      </c>
      <c r="C808" s="77"/>
      <c r="D808" s="78">
        <v>1</v>
      </c>
      <c r="E808" s="79"/>
      <c r="F808" s="80"/>
      <c r="G808" s="77"/>
      <c r="H808" s="81"/>
      <c r="I808" s="82"/>
      <c r="J808" s="82"/>
      <c r="K808" s="51"/>
      <c r="L808" s="83">
        <v>808</v>
      </c>
      <c r="M808" s="83"/>
      <c r="N808" s="84">
        <v>1</v>
      </c>
      <c r="O808" s="98" t="str">
        <f>REPLACE(INDEX(GroupVertices[Group], MATCH(Edges[[#This Row],[Vertex 1]],GroupVertices[Vertex],0)),1,1,"")</f>
        <v>4</v>
      </c>
      <c r="P808" s="98" t="str">
        <f>REPLACE(INDEX(GroupVertices[Group], MATCH(Edges[[#This Row],[Vertex 2]],GroupVertices[Vertex],0)),1,1,"")</f>
        <v>4</v>
      </c>
    </row>
    <row r="809" spans="1:16" ht="13.5" customHeight="1" thickTop="1" thickBot="1" x14ac:dyDescent="0.3">
      <c r="A809" s="76" t="s">
        <v>599</v>
      </c>
      <c r="B809" s="76" t="s">
        <v>600</v>
      </c>
      <c r="C809" s="77"/>
      <c r="D809" s="78">
        <v>1</v>
      </c>
      <c r="E809" s="79"/>
      <c r="F809" s="80"/>
      <c r="G809" s="77"/>
      <c r="H809" s="81"/>
      <c r="I809" s="82"/>
      <c r="J809" s="82"/>
      <c r="K809" s="51"/>
      <c r="L809" s="83">
        <v>809</v>
      </c>
      <c r="M809" s="83"/>
      <c r="N809" s="84">
        <v>1</v>
      </c>
      <c r="O809" s="98" t="str">
        <f>REPLACE(INDEX(GroupVertices[Group], MATCH(Edges[[#This Row],[Vertex 1]],GroupVertices[Vertex],0)),1,1,"")</f>
        <v>76</v>
      </c>
      <c r="P809" s="98" t="str">
        <f>REPLACE(INDEX(GroupVertices[Group], MATCH(Edges[[#This Row],[Vertex 2]],GroupVertices[Vertex],0)),1,1,"")</f>
        <v>76</v>
      </c>
    </row>
    <row r="810" spans="1:16" ht="13.5" customHeight="1" thickTop="1" thickBot="1" x14ac:dyDescent="0.3">
      <c r="A810" s="76" t="s">
        <v>315</v>
      </c>
      <c r="B810" s="76" t="s">
        <v>316</v>
      </c>
      <c r="C810" s="77"/>
      <c r="D810" s="78">
        <v>1</v>
      </c>
      <c r="E810" s="79"/>
      <c r="F810" s="80"/>
      <c r="G810" s="77"/>
      <c r="H810" s="81"/>
      <c r="I810" s="82"/>
      <c r="J810" s="82"/>
      <c r="K810" s="51"/>
      <c r="L810" s="83">
        <v>810</v>
      </c>
      <c r="M810" s="83"/>
      <c r="N810" s="84">
        <v>1</v>
      </c>
      <c r="O810" s="98" t="str">
        <f>REPLACE(INDEX(GroupVertices[Group], MATCH(Edges[[#This Row],[Vertex 1]],GroupVertices[Vertex],0)),1,1,"")</f>
        <v>64</v>
      </c>
      <c r="P810" s="98" t="str">
        <f>REPLACE(INDEX(GroupVertices[Group], MATCH(Edges[[#This Row],[Vertex 2]],GroupVertices[Vertex],0)),1,1,"")</f>
        <v>64</v>
      </c>
    </row>
    <row r="811" spans="1:16" ht="13.5" customHeight="1" thickTop="1" thickBot="1" x14ac:dyDescent="0.3">
      <c r="A811" s="76"/>
      <c r="B811" s="76"/>
      <c r="C811" s="77"/>
      <c r="D811" s="78"/>
      <c r="E811" s="79"/>
      <c r="F811" s="80"/>
      <c r="G811" s="77"/>
      <c r="H811" s="81"/>
      <c r="I811" s="82"/>
      <c r="J811" s="82"/>
      <c r="K811" s="51"/>
      <c r="L811" s="83">
        <v>811</v>
      </c>
      <c r="M811" s="83"/>
      <c r="N811" s="84"/>
      <c r="O811" s="98" t="e">
        <f>REPLACE(INDEX(GroupVertices[Group], MATCH(Edges[[#This Row],[Vertex 1]],GroupVertices[Vertex],0)),1,1,"")</f>
        <v>#N/A</v>
      </c>
      <c r="P811" s="98" t="e">
        <f>REPLACE(INDEX(GroupVertices[Group], MATCH(Edges[[#This Row],[Vertex 2]],GroupVertices[Vertex],0)),1,1,"")</f>
        <v>#N/A</v>
      </c>
    </row>
    <row r="812" spans="1:16" ht="13.5" customHeight="1" thickTop="1" thickBot="1" x14ac:dyDescent="0.3">
      <c r="A812" s="76" t="s">
        <v>879</v>
      </c>
      <c r="B812" s="76" t="s">
        <v>880</v>
      </c>
      <c r="C812" s="77"/>
      <c r="D812" s="78">
        <v>1</v>
      </c>
      <c r="E812" s="79"/>
      <c r="F812" s="80"/>
      <c r="G812" s="77"/>
      <c r="H812" s="81"/>
      <c r="I812" s="82"/>
      <c r="J812" s="82"/>
      <c r="K812" s="51"/>
      <c r="L812" s="83">
        <v>812</v>
      </c>
      <c r="M812" s="83"/>
      <c r="N812" s="84">
        <v>1</v>
      </c>
      <c r="O812" s="98" t="str">
        <f>REPLACE(INDEX(GroupVertices[Group], MATCH(Edges[[#This Row],[Vertex 1]],GroupVertices[Vertex],0)),1,1,"")</f>
        <v>145</v>
      </c>
      <c r="P812" s="98" t="str">
        <f>REPLACE(INDEX(GroupVertices[Group], MATCH(Edges[[#This Row],[Vertex 2]],GroupVertices[Vertex],0)),1,1,"")</f>
        <v>145</v>
      </c>
    </row>
    <row r="813" spans="1:16" ht="13.5" customHeight="1" thickTop="1" thickBot="1" x14ac:dyDescent="0.3">
      <c r="A813" s="76" t="s">
        <v>418</v>
      </c>
      <c r="B813" s="76" t="s">
        <v>881</v>
      </c>
      <c r="C813" s="77"/>
      <c r="D813" s="78">
        <v>1</v>
      </c>
      <c r="E813" s="79"/>
      <c r="F813" s="80"/>
      <c r="G813" s="77"/>
      <c r="H813" s="81"/>
      <c r="I813" s="82"/>
      <c r="J813" s="82"/>
      <c r="K813" s="51"/>
      <c r="L813" s="83">
        <v>813</v>
      </c>
      <c r="M813" s="83"/>
      <c r="N813" s="84">
        <v>1</v>
      </c>
      <c r="O813" s="98" t="str">
        <f>REPLACE(INDEX(GroupVertices[Group], MATCH(Edges[[#This Row],[Vertex 1]],GroupVertices[Vertex],0)),1,1,"")</f>
        <v>20</v>
      </c>
      <c r="P813" s="98" t="str">
        <f>REPLACE(INDEX(GroupVertices[Group], MATCH(Edges[[#This Row],[Vertex 2]],GroupVertices[Vertex],0)),1,1,"")</f>
        <v>20</v>
      </c>
    </row>
    <row r="814" spans="1:16" ht="13.5" customHeight="1" thickTop="1" thickBot="1" x14ac:dyDescent="0.3">
      <c r="A814" s="76" t="s">
        <v>418</v>
      </c>
      <c r="B814" s="76" t="s">
        <v>882</v>
      </c>
      <c r="C814" s="77"/>
      <c r="D814" s="78">
        <v>1</v>
      </c>
      <c r="E814" s="79"/>
      <c r="F814" s="80"/>
      <c r="G814" s="77"/>
      <c r="H814" s="81"/>
      <c r="I814" s="82"/>
      <c r="J814" s="82"/>
      <c r="K814" s="51"/>
      <c r="L814" s="83">
        <v>814</v>
      </c>
      <c r="M814" s="83"/>
      <c r="N814" s="84">
        <v>1</v>
      </c>
      <c r="O814" s="98" t="str">
        <f>REPLACE(INDEX(GroupVertices[Group], MATCH(Edges[[#This Row],[Vertex 1]],GroupVertices[Vertex],0)),1,1,"")</f>
        <v>20</v>
      </c>
      <c r="P814" s="98" t="str">
        <f>REPLACE(INDEX(GroupVertices[Group], MATCH(Edges[[#This Row],[Vertex 2]],GroupVertices[Vertex],0)),1,1,"")</f>
        <v>20</v>
      </c>
    </row>
    <row r="815" spans="1:16" ht="13.5" customHeight="1" thickTop="1" thickBot="1" x14ac:dyDescent="0.3">
      <c r="A815" s="76" t="s">
        <v>490</v>
      </c>
      <c r="B815" s="76" t="s">
        <v>491</v>
      </c>
      <c r="C815" s="77"/>
      <c r="D815" s="78">
        <v>1</v>
      </c>
      <c r="E815" s="79"/>
      <c r="F815" s="80"/>
      <c r="G815" s="77"/>
      <c r="H815" s="81"/>
      <c r="I815" s="82"/>
      <c r="J815" s="82"/>
      <c r="K815" s="51"/>
      <c r="L815" s="83">
        <v>815</v>
      </c>
      <c r="M815" s="83"/>
      <c r="N815" s="84">
        <v>1</v>
      </c>
      <c r="O815" s="98" t="str">
        <f>REPLACE(INDEX(GroupVertices[Group], MATCH(Edges[[#This Row],[Vertex 1]],GroupVertices[Vertex],0)),1,1,"")</f>
        <v>120</v>
      </c>
      <c r="P815" s="98" t="str">
        <f>REPLACE(INDEX(GroupVertices[Group], MATCH(Edges[[#This Row],[Vertex 2]],GroupVertices[Vertex],0)),1,1,"")</f>
        <v>120</v>
      </c>
    </row>
    <row r="816" spans="1:16" ht="13.5" customHeight="1" thickTop="1" thickBot="1" x14ac:dyDescent="0.3">
      <c r="A816" s="76" t="s">
        <v>457</v>
      </c>
      <c r="B816" s="76" t="s">
        <v>883</v>
      </c>
      <c r="C816" s="77"/>
      <c r="D816" s="78">
        <v>3.25</v>
      </c>
      <c r="E816" s="79"/>
      <c r="F816" s="80"/>
      <c r="G816" s="77"/>
      <c r="H816" s="81"/>
      <c r="I816" s="82"/>
      <c r="J816" s="82"/>
      <c r="K816" s="51"/>
      <c r="L816" s="83">
        <v>816</v>
      </c>
      <c r="M816" s="83"/>
      <c r="N816" s="84">
        <v>2</v>
      </c>
      <c r="O816" s="98" t="str">
        <f>REPLACE(INDEX(GroupVertices[Group], MATCH(Edges[[#This Row],[Vertex 1]],GroupVertices[Vertex],0)),1,1,"")</f>
        <v>2</v>
      </c>
      <c r="P816" s="98" t="str">
        <f>REPLACE(INDEX(GroupVertices[Group], MATCH(Edges[[#This Row],[Vertex 2]],GroupVertices[Vertex],0)),1,1,"")</f>
        <v>2</v>
      </c>
    </row>
    <row r="817" spans="1:16" ht="13.5" customHeight="1" thickTop="1" thickBot="1" x14ac:dyDescent="0.3">
      <c r="A817" s="76" t="s">
        <v>457</v>
      </c>
      <c r="B817" s="76" t="s">
        <v>206</v>
      </c>
      <c r="C817" s="77"/>
      <c r="D817" s="78">
        <v>1</v>
      </c>
      <c r="E817" s="79"/>
      <c r="F817" s="80"/>
      <c r="G817" s="77"/>
      <c r="H817" s="81"/>
      <c r="I817" s="82"/>
      <c r="J817" s="82"/>
      <c r="K817" s="51"/>
      <c r="L817" s="83">
        <v>817</v>
      </c>
      <c r="M817" s="83"/>
      <c r="N817" s="84">
        <v>1</v>
      </c>
      <c r="O817" s="98" t="str">
        <f>REPLACE(INDEX(GroupVertices[Group], MATCH(Edges[[#This Row],[Vertex 1]],GroupVertices[Vertex],0)),1,1,"")</f>
        <v>2</v>
      </c>
      <c r="P817" s="98" t="str">
        <f>REPLACE(INDEX(GroupVertices[Group], MATCH(Edges[[#This Row],[Vertex 2]],GroupVertices[Vertex],0)),1,1,"")</f>
        <v>2</v>
      </c>
    </row>
    <row r="818" spans="1:16" ht="13.5" customHeight="1" thickTop="1" thickBot="1" x14ac:dyDescent="0.3">
      <c r="A818" s="76" t="s">
        <v>457</v>
      </c>
      <c r="B818" s="76" t="s">
        <v>459</v>
      </c>
      <c r="C818" s="77"/>
      <c r="D818" s="78">
        <v>1</v>
      </c>
      <c r="E818" s="79"/>
      <c r="F818" s="80"/>
      <c r="G818" s="77"/>
      <c r="H818" s="81"/>
      <c r="I818" s="82"/>
      <c r="J818" s="82"/>
      <c r="K818" s="51"/>
      <c r="L818" s="83">
        <v>818</v>
      </c>
      <c r="M818" s="83"/>
      <c r="N818" s="84">
        <v>1</v>
      </c>
      <c r="O818" s="98" t="str">
        <f>REPLACE(INDEX(GroupVertices[Group], MATCH(Edges[[#This Row],[Vertex 1]],GroupVertices[Vertex],0)),1,1,"")</f>
        <v>2</v>
      </c>
      <c r="P818" s="98" t="str">
        <f>REPLACE(INDEX(GroupVertices[Group], MATCH(Edges[[#This Row],[Vertex 2]],GroupVertices[Vertex],0)),1,1,"")</f>
        <v>2</v>
      </c>
    </row>
    <row r="819" spans="1:16" ht="13.5" customHeight="1" thickTop="1" thickBot="1" x14ac:dyDescent="0.3">
      <c r="A819" s="76" t="s">
        <v>457</v>
      </c>
      <c r="B819" s="76" t="s">
        <v>460</v>
      </c>
      <c r="C819" s="77"/>
      <c r="D819" s="78">
        <v>1</v>
      </c>
      <c r="E819" s="79"/>
      <c r="F819" s="80"/>
      <c r="G819" s="77"/>
      <c r="H819" s="81"/>
      <c r="I819" s="82"/>
      <c r="J819" s="82"/>
      <c r="K819" s="51"/>
      <c r="L819" s="83">
        <v>819</v>
      </c>
      <c r="M819" s="83"/>
      <c r="N819" s="84">
        <v>1</v>
      </c>
      <c r="O819" s="98" t="str">
        <f>REPLACE(INDEX(GroupVertices[Group], MATCH(Edges[[#This Row],[Vertex 1]],GroupVertices[Vertex],0)),1,1,"")</f>
        <v>2</v>
      </c>
      <c r="P819" s="98" t="str">
        <f>REPLACE(INDEX(GroupVertices[Group], MATCH(Edges[[#This Row],[Vertex 2]],GroupVertices[Vertex],0)),1,1,"")</f>
        <v>2</v>
      </c>
    </row>
    <row r="820" spans="1:16" ht="13.5" customHeight="1" thickTop="1" thickBot="1" x14ac:dyDescent="0.3">
      <c r="A820" s="76" t="s">
        <v>457</v>
      </c>
      <c r="B820" s="76" t="s">
        <v>884</v>
      </c>
      <c r="C820" s="77"/>
      <c r="D820" s="78">
        <v>1</v>
      </c>
      <c r="E820" s="79"/>
      <c r="F820" s="80"/>
      <c r="G820" s="77"/>
      <c r="H820" s="81"/>
      <c r="I820" s="82"/>
      <c r="J820" s="82"/>
      <c r="K820" s="51"/>
      <c r="L820" s="83">
        <v>820</v>
      </c>
      <c r="M820" s="83"/>
      <c r="N820" s="84">
        <v>1</v>
      </c>
      <c r="O820" s="98" t="str">
        <f>REPLACE(INDEX(GroupVertices[Group], MATCH(Edges[[#This Row],[Vertex 1]],GroupVertices[Vertex],0)),1,1,"")</f>
        <v>2</v>
      </c>
      <c r="P820" s="98" t="str">
        <f>REPLACE(INDEX(GroupVertices[Group], MATCH(Edges[[#This Row],[Vertex 2]],GroupVertices[Vertex],0)),1,1,"")</f>
        <v>2</v>
      </c>
    </row>
    <row r="821" spans="1:16" ht="13.5" customHeight="1" thickTop="1" thickBot="1" x14ac:dyDescent="0.3">
      <c r="A821" s="76" t="s">
        <v>623</v>
      </c>
      <c r="B821" s="76" t="s">
        <v>624</v>
      </c>
      <c r="C821" s="77"/>
      <c r="D821" s="78">
        <v>1</v>
      </c>
      <c r="E821" s="79"/>
      <c r="F821" s="80"/>
      <c r="G821" s="77"/>
      <c r="H821" s="81"/>
      <c r="I821" s="82"/>
      <c r="J821" s="82"/>
      <c r="K821" s="51"/>
      <c r="L821" s="83">
        <v>821</v>
      </c>
      <c r="M821" s="83"/>
      <c r="N821" s="84">
        <v>1</v>
      </c>
      <c r="O821" s="98" t="str">
        <f>REPLACE(INDEX(GroupVertices[Group], MATCH(Edges[[#This Row],[Vertex 1]],GroupVertices[Vertex],0)),1,1,"")</f>
        <v>1</v>
      </c>
      <c r="P821" s="98" t="str">
        <f>REPLACE(INDEX(GroupVertices[Group], MATCH(Edges[[#This Row],[Vertex 2]],GroupVertices[Vertex],0)),1,1,"")</f>
        <v>1</v>
      </c>
    </row>
    <row r="822" spans="1:16" ht="13.5" customHeight="1" thickTop="1" thickBot="1" x14ac:dyDescent="0.3">
      <c r="A822" s="76" t="s">
        <v>458</v>
      </c>
      <c r="B822" s="76" t="s">
        <v>460</v>
      </c>
      <c r="C822" s="77"/>
      <c r="D822" s="78">
        <v>1</v>
      </c>
      <c r="E822" s="79"/>
      <c r="F822" s="80"/>
      <c r="G822" s="77"/>
      <c r="H822" s="81"/>
      <c r="I822" s="82"/>
      <c r="J822" s="82"/>
      <c r="K822" s="51"/>
      <c r="L822" s="83">
        <v>822</v>
      </c>
      <c r="M822" s="83"/>
      <c r="N822" s="84">
        <v>1</v>
      </c>
      <c r="O822" s="98" t="str">
        <f>REPLACE(INDEX(GroupVertices[Group], MATCH(Edges[[#This Row],[Vertex 1]],GroupVertices[Vertex],0)),1,1,"")</f>
        <v>2</v>
      </c>
      <c r="P822" s="98" t="str">
        <f>REPLACE(INDEX(GroupVertices[Group], MATCH(Edges[[#This Row],[Vertex 2]],GroupVertices[Vertex],0)),1,1,"")</f>
        <v>2</v>
      </c>
    </row>
    <row r="823" spans="1:16" ht="13.5" customHeight="1" thickTop="1" thickBot="1" x14ac:dyDescent="0.3">
      <c r="A823" s="76" t="s">
        <v>883</v>
      </c>
      <c r="B823" s="76" t="s">
        <v>884</v>
      </c>
      <c r="C823" s="77"/>
      <c r="D823" s="78">
        <v>1</v>
      </c>
      <c r="E823" s="79"/>
      <c r="F823" s="80"/>
      <c r="G823" s="77"/>
      <c r="H823" s="81"/>
      <c r="I823" s="82"/>
      <c r="J823" s="82"/>
      <c r="K823" s="51"/>
      <c r="L823" s="83">
        <v>823</v>
      </c>
      <c r="M823" s="83"/>
      <c r="N823" s="84">
        <v>1</v>
      </c>
      <c r="O823" s="98" t="str">
        <f>REPLACE(INDEX(GroupVertices[Group], MATCH(Edges[[#This Row],[Vertex 1]],GroupVertices[Vertex],0)),1,1,"")</f>
        <v>2</v>
      </c>
      <c r="P823" s="98" t="str">
        <f>REPLACE(INDEX(GroupVertices[Group], MATCH(Edges[[#This Row],[Vertex 2]],GroupVertices[Vertex],0)),1,1,"")</f>
        <v>2</v>
      </c>
    </row>
    <row r="824" spans="1:16" ht="13.5" customHeight="1" thickTop="1" thickBot="1" x14ac:dyDescent="0.3">
      <c r="A824" s="76" t="s">
        <v>205</v>
      </c>
      <c r="B824" s="76" t="s">
        <v>206</v>
      </c>
      <c r="C824" s="77"/>
      <c r="D824" s="78">
        <v>1</v>
      </c>
      <c r="E824" s="79"/>
      <c r="F824" s="80"/>
      <c r="G824" s="77"/>
      <c r="H824" s="81"/>
      <c r="I824" s="82"/>
      <c r="J824" s="82"/>
      <c r="K824" s="51"/>
      <c r="L824" s="83">
        <v>824</v>
      </c>
      <c r="M824" s="83"/>
      <c r="N824" s="84">
        <v>1</v>
      </c>
      <c r="O824" s="98" t="str">
        <f>REPLACE(INDEX(GroupVertices[Group], MATCH(Edges[[#This Row],[Vertex 1]],GroupVertices[Vertex],0)),1,1,"")</f>
        <v>2</v>
      </c>
      <c r="P824" s="98" t="str">
        <f>REPLACE(INDEX(GroupVertices[Group], MATCH(Edges[[#This Row],[Vertex 2]],GroupVertices[Vertex],0)),1,1,"")</f>
        <v>2</v>
      </c>
    </row>
    <row r="825" spans="1:16" ht="13.5" customHeight="1" thickTop="1" thickBot="1" x14ac:dyDescent="0.3">
      <c r="A825" s="76" t="s">
        <v>205</v>
      </c>
      <c r="B825" s="76" t="s">
        <v>207</v>
      </c>
      <c r="C825" s="77"/>
      <c r="D825" s="78">
        <v>1</v>
      </c>
      <c r="E825" s="79"/>
      <c r="F825" s="80"/>
      <c r="G825" s="77"/>
      <c r="H825" s="81"/>
      <c r="I825" s="82"/>
      <c r="J825" s="82"/>
      <c r="K825" s="51"/>
      <c r="L825" s="83">
        <v>825</v>
      </c>
      <c r="M825" s="83"/>
      <c r="N825" s="84">
        <v>1</v>
      </c>
      <c r="O825" s="98" t="str">
        <f>REPLACE(INDEX(GroupVertices[Group], MATCH(Edges[[#This Row],[Vertex 1]],GroupVertices[Vertex],0)),1,1,"")</f>
        <v>2</v>
      </c>
      <c r="P825" s="98" t="str">
        <f>REPLACE(INDEX(GroupVertices[Group], MATCH(Edges[[#This Row],[Vertex 2]],GroupVertices[Vertex],0)),1,1,"")</f>
        <v>2</v>
      </c>
    </row>
    <row r="826" spans="1:16" ht="13.5" customHeight="1" thickTop="1" thickBot="1" x14ac:dyDescent="0.3">
      <c r="A826" s="76" t="s">
        <v>205</v>
      </c>
      <c r="B826" s="76" t="s">
        <v>208</v>
      </c>
      <c r="C826" s="77"/>
      <c r="D826" s="78">
        <v>1</v>
      </c>
      <c r="E826" s="79"/>
      <c r="F826" s="80"/>
      <c r="G826" s="77"/>
      <c r="H826" s="81"/>
      <c r="I826" s="82"/>
      <c r="J826" s="82"/>
      <c r="K826" s="51"/>
      <c r="L826" s="83">
        <v>826</v>
      </c>
      <c r="M826" s="83"/>
      <c r="N826" s="84">
        <v>1</v>
      </c>
      <c r="O826" s="98" t="str">
        <f>REPLACE(INDEX(GroupVertices[Group], MATCH(Edges[[#This Row],[Vertex 1]],GroupVertices[Vertex],0)),1,1,"")</f>
        <v>2</v>
      </c>
      <c r="P826" s="98" t="str">
        <f>REPLACE(INDEX(GroupVertices[Group], MATCH(Edges[[#This Row],[Vertex 2]],GroupVertices[Vertex],0)),1,1,"")</f>
        <v>2</v>
      </c>
    </row>
    <row r="827" spans="1:16" ht="13.5" customHeight="1" thickTop="1" thickBot="1" x14ac:dyDescent="0.3">
      <c r="A827" s="76" t="s">
        <v>358</v>
      </c>
      <c r="B827" s="76" t="s">
        <v>359</v>
      </c>
      <c r="C827" s="77"/>
      <c r="D827" s="78">
        <v>1</v>
      </c>
      <c r="E827" s="79"/>
      <c r="F827" s="80"/>
      <c r="G827" s="77"/>
      <c r="H827" s="81"/>
      <c r="I827" s="82"/>
      <c r="J827" s="82"/>
      <c r="K827" s="51"/>
      <c r="L827" s="83">
        <v>827</v>
      </c>
      <c r="M827" s="83"/>
      <c r="N827" s="84">
        <v>1</v>
      </c>
      <c r="O827" s="98" t="str">
        <f>REPLACE(INDEX(GroupVertices[Group], MATCH(Edges[[#This Row],[Vertex 1]],GroupVertices[Vertex],0)),1,1,"")</f>
        <v>22</v>
      </c>
      <c r="P827" s="98" t="str">
        <f>REPLACE(INDEX(GroupVertices[Group], MATCH(Edges[[#This Row],[Vertex 2]],GroupVertices[Vertex],0)),1,1,"")</f>
        <v>22</v>
      </c>
    </row>
    <row r="828" spans="1:16" ht="13.5" customHeight="1" thickTop="1" thickBot="1" x14ac:dyDescent="0.3">
      <c r="A828" s="76" t="s">
        <v>403</v>
      </c>
      <c r="B828" s="76" t="s">
        <v>404</v>
      </c>
      <c r="C828" s="77"/>
      <c r="D828" s="78">
        <v>1</v>
      </c>
      <c r="E828" s="79"/>
      <c r="F828" s="80"/>
      <c r="G828" s="77"/>
      <c r="H828" s="81"/>
      <c r="I828" s="82"/>
      <c r="J828" s="82"/>
      <c r="K828" s="51"/>
      <c r="L828" s="83">
        <v>828</v>
      </c>
      <c r="M828" s="83"/>
      <c r="N828" s="84">
        <v>1</v>
      </c>
      <c r="O828" s="98" t="str">
        <f>REPLACE(INDEX(GroupVertices[Group], MATCH(Edges[[#This Row],[Vertex 1]],GroupVertices[Vertex],0)),1,1,"")</f>
        <v>71</v>
      </c>
      <c r="P828" s="98" t="str">
        <f>REPLACE(INDEX(GroupVertices[Group], MATCH(Edges[[#This Row],[Vertex 2]],GroupVertices[Vertex],0)),1,1,"")</f>
        <v>71</v>
      </c>
    </row>
    <row r="829" spans="1:16" ht="13.5" customHeight="1" thickTop="1" thickBot="1" x14ac:dyDescent="0.3">
      <c r="A829" s="76" t="s">
        <v>826</v>
      </c>
      <c r="B829" s="76" t="s">
        <v>544</v>
      </c>
      <c r="C829" s="77"/>
      <c r="D829" s="78">
        <v>1</v>
      </c>
      <c r="E829" s="79"/>
      <c r="F829" s="80"/>
      <c r="G829" s="77"/>
      <c r="H829" s="81"/>
      <c r="I829" s="82"/>
      <c r="J829" s="82"/>
      <c r="K829" s="51"/>
      <c r="L829" s="83">
        <v>829</v>
      </c>
      <c r="M829" s="83"/>
      <c r="N829" s="84">
        <v>1</v>
      </c>
      <c r="O829" s="98" t="str">
        <f>REPLACE(INDEX(GroupVertices[Group], MATCH(Edges[[#This Row],[Vertex 1]],GroupVertices[Vertex],0)),1,1,"")</f>
        <v>74</v>
      </c>
      <c r="P829" s="98" t="str">
        <f>REPLACE(INDEX(GroupVertices[Group], MATCH(Edges[[#This Row],[Vertex 2]],GroupVertices[Vertex],0)),1,1,"")</f>
        <v>74</v>
      </c>
    </row>
    <row r="830" spans="1:16" ht="13.5" customHeight="1" thickTop="1" thickBot="1" x14ac:dyDescent="0.3">
      <c r="A830" s="76" t="s">
        <v>885</v>
      </c>
      <c r="B830" s="76" t="s">
        <v>206</v>
      </c>
      <c r="C830" s="77"/>
      <c r="D830" s="78">
        <v>1</v>
      </c>
      <c r="E830" s="79"/>
      <c r="F830" s="80"/>
      <c r="G830" s="77"/>
      <c r="H830" s="81"/>
      <c r="I830" s="82"/>
      <c r="J830" s="82"/>
      <c r="K830" s="51"/>
      <c r="L830" s="83">
        <v>830</v>
      </c>
      <c r="M830" s="83"/>
      <c r="N830" s="84">
        <v>1</v>
      </c>
      <c r="O830" s="98" t="str">
        <f>REPLACE(INDEX(GroupVertices[Group], MATCH(Edges[[#This Row],[Vertex 1]],GroupVertices[Vertex],0)),1,1,"")</f>
        <v>2</v>
      </c>
      <c r="P830" s="98" t="str">
        <f>REPLACE(INDEX(GroupVertices[Group], MATCH(Edges[[#This Row],[Vertex 2]],GroupVertices[Vertex],0)),1,1,"")</f>
        <v>2</v>
      </c>
    </row>
    <row r="831" spans="1:16" ht="13.5" customHeight="1" thickTop="1" thickBot="1" x14ac:dyDescent="0.3">
      <c r="A831" s="76" t="s">
        <v>885</v>
      </c>
      <c r="B831" s="76" t="s">
        <v>886</v>
      </c>
      <c r="C831" s="77"/>
      <c r="D831" s="78">
        <v>1</v>
      </c>
      <c r="E831" s="79"/>
      <c r="F831" s="80"/>
      <c r="G831" s="77"/>
      <c r="H831" s="81"/>
      <c r="I831" s="82"/>
      <c r="J831" s="82"/>
      <c r="K831" s="51"/>
      <c r="L831" s="83">
        <v>831</v>
      </c>
      <c r="M831" s="83"/>
      <c r="N831" s="84">
        <v>1</v>
      </c>
      <c r="O831" s="98" t="str">
        <f>REPLACE(INDEX(GroupVertices[Group], MATCH(Edges[[#This Row],[Vertex 1]],GroupVertices[Vertex],0)),1,1,"")</f>
        <v>2</v>
      </c>
      <c r="P831" s="98" t="str">
        <f>REPLACE(INDEX(GroupVertices[Group], MATCH(Edges[[#This Row],[Vertex 2]],GroupVertices[Vertex],0)),1,1,"")</f>
        <v>2</v>
      </c>
    </row>
    <row r="832" spans="1:16" ht="13.5" customHeight="1" thickTop="1" thickBot="1" x14ac:dyDescent="0.3">
      <c r="A832" s="76" t="s">
        <v>885</v>
      </c>
      <c r="B832" s="76" t="s">
        <v>887</v>
      </c>
      <c r="C832" s="77"/>
      <c r="D832" s="78">
        <v>1</v>
      </c>
      <c r="E832" s="79"/>
      <c r="F832" s="80"/>
      <c r="G832" s="77"/>
      <c r="H832" s="81"/>
      <c r="I832" s="82"/>
      <c r="J832" s="82"/>
      <c r="K832" s="51"/>
      <c r="L832" s="83">
        <v>832</v>
      </c>
      <c r="M832" s="83"/>
      <c r="N832" s="84">
        <v>1</v>
      </c>
      <c r="O832" s="98" t="str">
        <f>REPLACE(INDEX(GroupVertices[Group], MATCH(Edges[[#This Row],[Vertex 1]],GroupVertices[Vertex],0)),1,1,"")</f>
        <v>2</v>
      </c>
      <c r="P832" s="98" t="str">
        <f>REPLACE(INDEX(GroupVertices[Group], MATCH(Edges[[#This Row],[Vertex 2]],GroupVertices[Vertex],0)),1,1,"")</f>
        <v>2</v>
      </c>
    </row>
    <row r="833" spans="1:16" ht="13.5" customHeight="1" thickTop="1" thickBot="1" x14ac:dyDescent="0.3">
      <c r="A833" s="76" t="s">
        <v>885</v>
      </c>
      <c r="B833" s="76" t="s">
        <v>888</v>
      </c>
      <c r="C833" s="77"/>
      <c r="D833" s="78">
        <v>1</v>
      </c>
      <c r="E833" s="79"/>
      <c r="F833" s="80"/>
      <c r="G833" s="77"/>
      <c r="H833" s="81"/>
      <c r="I833" s="82"/>
      <c r="J833" s="82"/>
      <c r="K833" s="51"/>
      <c r="L833" s="83">
        <v>833</v>
      </c>
      <c r="M833" s="83"/>
      <c r="N833" s="84">
        <v>1</v>
      </c>
      <c r="O833" s="98" t="str">
        <f>REPLACE(INDEX(GroupVertices[Group], MATCH(Edges[[#This Row],[Vertex 1]],GroupVertices[Vertex],0)),1,1,"")</f>
        <v>2</v>
      </c>
      <c r="P833" s="98" t="str">
        <f>REPLACE(INDEX(GroupVertices[Group], MATCH(Edges[[#This Row],[Vertex 2]],GroupVertices[Vertex],0)),1,1,"")</f>
        <v>2</v>
      </c>
    </row>
    <row r="834" spans="1:16" ht="13.5" customHeight="1" thickTop="1" thickBot="1" x14ac:dyDescent="0.3">
      <c r="A834" s="76" t="s">
        <v>885</v>
      </c>
      <c r="B834" s="76" t="s">
        <v>889</v>
      </c>
      <c r="C834" s="77"/>
      <c r="D834" s="78">
        <v>1</v>
      </c>
      <c r="E834" s="79"/>
      <c r="F834" s="80"/>
      <c r="G834" s="77"/>
      <c r="H834" s="81"/>
      <c r="I834" s="82"/>
      <c r="J834" s="82"/>
      <c r="K834" s="51"/>
      <c r="L834" s="83">
        <v>834</v>
      </c>
      <c r="M834" s="83"/>
      <c r="N834" s="84">
        <v>1</v>
      </c>
      <c r="O834" s="98" t="str">
        <f>REPLACE(INDEX(GroupVertices[Group], MATCH(Edges[[#This Row],[Vertex 1]],GroupVertices[Vertex],0)),1,1,"")</f>
        <v>2</v>
      </c>
      <c r="P834" s="98" t="str">
        <f>REPLACE(INDEX(GroupVertices[Group], MATCH(Edges[[#This Row],[Vertex 2]],GroupVertices[Vertex],0)),1,1,"")</f>
        <v>2</v>
      </c>
    </row>
    <row r="835" spans="1:16" ht="13.5" customHeight="1" thickTop="1" thickBot="1" x14ac:dyDescent="0.3">
      <c r="A835" s="76" t="s">
        <v>890</v>
      </c>
      <c r="B835" s="76" t="s">
        <v>439</v>
      </c>
      <c r="C835" s="77"/>
      <c r="D835" s="78">
        <v>1</v>
      </c>
      <c r="E835" s="79"/>
      <c r="F835" s="80"/>
      <c r="G835" s="77"/>
      <c r="H835" s="81"/>
      <c r="I835" s="82"/>
      <c r="J835" s="82"/>
      <c r="K835" s="51"/>
      <c r="L835" s="83">
        <v>835</v>
      </c>
      <c r="M835" s="83"/>
      <c r="N835" s="84">
        <v>1</v>
      </c>
      <c r="O835" s="98" t="str">
        <f>REPLACE(INDEX(GroupVertices[Group], MATCH(Edges[[#This Row],[Vertex 1]],GroupVertices[Vertex],0)),1,1,"")</f>
        <v>1</v>
      </c>
      <c r="P835" s="98" t="str">
        <f>REPLACE(INDEX(GroupVertices[Group], MATCH(Edges[[#This Row],[Vertex 2]],GroupVertices[Vertex],0)),1,1,"")</f>
        <v>1</v>
      </c>
    </row>
    <row r="836" spans="1:16" ht="13.5" customHeight="1" thickTop="1" thickBot="1" x14ac:dyDescent="0.3">
      <c r="A836" s="76" t="s">
        <v>890</v>
      </c>
      <c r="B836" s="76" t="s">
        <v>307</v>
      </c>
      <c r="C836" s="77"/>
      <c r="D836" s="78">
        <v>1</v>
      </c>
      <c r="E836" s="79"/>
      <c r="F836" s="80"/>
      <c r="G836" s="77"/>
      <c r="H836" s="81"/>
      <c r="I836" s="82"/>
      <c r="J836" s="82"/>
      <c r="K836" s="51"/>
      <c r="L836" s="83">
        <v>836</v>
      </c>
      <c r="M836" s="83"/>
      <c r="N836" s="84">
        <v>1</v>
      </c>
      <c r="O836" s="98" t="str">
        <f>REPLACE(INDEX(GroupVertices[Group], MATCH(Edges[[#This Row],[Vertex 1]],GroupVertices[Vertex],0)),1,1,"")</f>
        <v>1</v>
      </c>
      <c r="P836" s="98" t="str">
        <f>REPLACE(INDEX(GroupVertices[Group], MATCH(Edges[[#This Row],[Vertex 2]],GroupVertices[Vertex],0)),1,1,"")</f>
        <v>1</v>
      </c>
    </row>
    <row r="837" spans="1:16" ht="13.5" customHeight="1" thickTop="1" thickBot="1" x14ac:dyDescent="0.3">
      <c r="A837" s="76"/>
      <c r="B837" s="76"/>
      <c r="C837" s="77"/>
      <c r="D837" s="78"/>
      <c r="E837" s="79"/>
      <c r="F837" s="80"/>
      <c r="G837" s="77"/>
      <c r="H837" s="81"/>
      <c r="I837" s="82"/>
      <c r="J837" s="82"/>
      <c r="K837" s="51"/>
      <c r="L837" s="83">
        <v>837</v>
      </c>
      <c r="M837" s="83"/>
      <c r="N837" s="84"/>
      <c r="O837" s="98" t="e">
        <f>REPLACE(INDEX(GroupVertices[Group], MATCH(Edges[[#This Row],[Vertex 1]],GroupVertices[Vertex],0)),1,1,"")</f>
        <v>#N/A</v>
      </c>
      <c r="P837" s="98" t="e">
        <f>REPLACE(INDEX(GroupVertices[Group], MATCH(Edges[[#This Row],[Vertex 2]],GroupVertices[Vertex],0)),1,1,"")</f>
        <v>#N/A</v>
      </c>
    </row>
    <row r="838" spans="1:16" ht="13.5" customHeight="1" thickTop="1" thickBot="1" x14ac:dyDescent="0.3">
      <c r="A838" s="76" t="s">
        <v>892</v>
      </c>
      <c r="B838" s="76" t="s">
        <v>893</v>
      </c>
      <c r="C838" s="77"/>
      <c r="D838" s="78">
        <v>1</v>
      </c>
      <c r="E838" s="79"/>
      <c r="F838" s="80"/>
      <c r="G838" s="77"/>
      <c r="H838" s="81"/>
      <c r="I838" s="82"/>
      <c r="J838" s="82"/>
      <c r="K838" s="51"/>
      <c r="L838" s="83">
        <v>838</v>
      </c>
      <c r="M838" s="83"/>
      <c r="N838" s="84">
        <v>1</v>
      </c>
      <c r="O838" s="98" t="str">
        <f>REPLACE(INDEX(GroupVertices[Group], MATCH(Edges[[#This Row],[Vertex 1]],GroupVertices[Vertex],0)),1,1,"")</f>
        <v>18</v>
      </c>
      <c r="P838" s="98" t="str">
        <f>REPLACE(INDEX(GroupVertices[Group], MATCH(Edges[[#This Row],[Vertex 2]],GroupVertices[Vertex],0)),1,1,"")</f>
        <v>18</v>
      </c>
    </row>
    <row r="839" spans="1:16" ht="13.5" customHeight="1" thickTop="1" thickBot="1" x14ac:dyDescent="0.3">
      <c r="A839" s="76" t="s">
        <v>892</v>
      </c>
      <c r="B839" s="76" t="s">
        <v>894</v>
      </c>
      <c r="C839" s="77"/>
      <c r="D839" s="78">
        <v>1</v>
      </c>
      <c r="E839" s="79"/>
      <c r="F839" s="80"/>
      <c r="G839" s="77"/>
      <c r="H839" s="81"/>
      <c r="I839" s="82"/>
      <c r="J839" s="82"/>
      <c r="K839" s="51"/>
      <c r="L839" s="83">
        <v>839</v>
      </c>
      <c r="M839" s="83"/>
      <c r="N839" s="84">
        <v>1</v>
      </c>
      <c r="O839" s="98" t="str">
        <f>REPLACE(INDEX(GroupVertices[Group], MATCH(Edges[[#This Row],[Vertex 1]],GroupVertices[Vertex],0)),1,1,"")</f>
        <v>18</v>
      </c>
      <c r="P839" s="98" t="str">
        <f>REPLACE(INDEX(GroupVertices[Group], MATCH(Edges[[#This Row],[Vertex 2]],GroupVertices[Vertex],0)),1,1,"")</f>
        <v>18</v>
      </c>
    </row>
    <row r="840" spans="1:16" ht="13.5" customHeight="1" thickTop="1" thickBot="1" x14ac:dyDescent="0.3">
      <c r="A840" s="76" t="s">
        <v>892</v>
      </c>
      <c r="B840" s="76" t="s">
        <v>895</v>
      </c>
      <c r="C840" s="77"/>
      <c r="D840" s="78">
        <v>1</v>
      </c>
      <c r="E840" s="79"/>
      <c r="F840" s="80"/>
      <c r="G840" s="77"/>
      <c r="H840" s="81"/>
      <c r="I840" s="82"/>
      <c r="J840" s="82"/>
      <c r="K840" s="51"/>
      <c r="L840" s="83">
        <v>840</v>
      </c>
      <c r="M840" s="83"/>
      <c r="N840" s="84">
        <v>1</v>
      </c>
      <c r="O840" s="98" t="str">
        <f>REPLACE(INDEX(GroupVertices[Group], MATCH(Edges[[#This Row],[Vertex 1]],GroupVertices[Vertex],0)),1,1,"")</f>
        <v>18</v>
      </c>
      <c r="P840" s="98" t="str">
        <f>REPLACE(INDEX(GroupVertices[Group], MATCH(Edges[[#This Row],[Vertex 2]],GroupVertices[Vertex],0)),1,1,"")</f>
        <v>18</v>
      </c>
    </row>
    <row r="841" spans="1:16" ht="13.5" customHeight="1" thickTop="1" thickBot="1" x14ac:dyDescent="0.3">
      <c r="A841" s="76" t="s">
        <v>892</v>
      </c>
      <c r="B841" s="76" t="s">
        <v>896</v>
      </c>
      <c r="C841" s="77"/>
      <c r="D841" s="78">
        <v>1</v>
      </c>
      <c r="E841" s="79"/>
      <c r="F841" s="80"/>
      <c r="G841" s="77"/>
      <c r="H841" s="81"/>
      <c r="I841" s="82"/>
      <c r="J841" s="82"/>
      <c r="K841" s="51"/>
      <c r="L841" s="83">
        <v>841</v>
      </c>
      <c r="M841" s="83"/>
      <c r="N841" s="84">
        <v>1</v>
      </c>
      <c r="O841" s="98" t="str">
        <f>REPLACE(INDEX(GroupVertices[Group], MATCH(Edges[[#This Row],[Vertex 1]],GroupVertices[Vertex],0)),1,1,"")</f>
        <v>18</v>
      </c>
      <c r="P841" s="98" t="str">
        <f>REPLACE(INDEX(GroupVertices[Group], MATCH(Edges[[#This Row],[Vertex 2]],GroupVertices[Vertex],0)),1,1,"")</f>
        <v>18</v>
      </c>
    </row>
    <row r="842" spans="1:16" ht="13.5" customHeight="1" thickTop="1" thickBot="1" x14ac:dyDescent="0.3">
      <c r="A842" s="76" t="s">
        <v>897</v>
      </c>
      <c r="B842" s="76" t="s">
        <v>898</v>
      </c>
      <c r="C842" s="77"/>
      <c r="D842" s="78">
        <v>1</v>
      </c>
      <c r="E842" s="79"/>
      <c r="F842" s="80"/>
      <c r="G842" s="77"/>
      <c r="H842" s="81"/>
      <c r="I842" s="82"/>
      <c r="J842" s="82"/>
      <c r="K842" s="51"/>
      <c r="L842" s="83">
        <v>842</v>
      </c>
      <c r="M842" s="83"/>
      <c r="N842" s="84">
        <v>1</v>
      </c>
      <c r="O842" s="98" t="str">
        <f>REPLACE(INDEX(GroupVertices[Group], MATCH(Edges[[#This Row],[Vertex 1]],GroupVertices[Vertex],0)),1,1,"")</f>
        <v>32</v>
      </c>
      <c r="P842" s="98" t="str">
        <f>REPLACE(INDEX(GroupVertices[Group], MATCH(Edges[[#This Row],[Vertex 2]],GroupVertices[Vertex],0)),1,1,"")</f>
        <v>32</v>
      </c>
    </row>
    <row r="843" spans="1:16" ht="13.5" customHeight="1" thickTop="1" thickBot="1" x14ac:dyDescent="0.3">
      <c r="A843" s="76" t="s">
        <v>897</v>
      </c>
      <c r="B843" s="76" t="s">
        <v>899</v>
      </c>
      <c r="C843" s="77"/>
      <c r="D843" s="78">
        <v>1</v>
      </c>
      <c r="E843" s="79"/>
      <c r="F843" s="80"/>
      <c r="G843" s="77"/>
      <c r="H843" s="81"/>
      <c r="I843" s="82"/>
      <c r="J843" s="82"/>
      <c r="K843" s="51"/>
      <c r="L843" s="83">
        <v>843</v>
      </c>
      <c r="M843" s="83"/>
      <c r="N843" s="84">
        <v>1</v>
      </c>
      <c r="O843" s="98" t="str">
        <f>REPLACE(INDEX(GroupVertices[Group], MATCH(Edges[[#This Row],[Vertex 1]],GroupVertices[Vertex],0)),1,1,"")</f>
        <v>32</v>
      </c>
      <c r="P843" s="98" t="str">
        <f>REPLACE(INDEX(GroupVertices[Group], MATCH(Edges[[#This Row],[Vertex 2]],GroupVertices[Vertex],0)),1,1,"")</f>
        <v>32</v>
      </c>
    </row>
    <row r="844" spans="1:16" ht="13.5" customHeight="1" thickTop="1" thickBot="1" x14ac:dyDescent="0.3">
      <c r="A844" s="76" t="s">
        <v>897</v>
      </c>
      <c r="B844" s="76" t="s">
        <v>900</v>
      </c>
      <c r="C844" s="77"/>
      <c r="D844" s="78">
        <v>1</v>
      </c>
      <c r="E844" s="79"/>
      <c r="F844" s="80"/>
      <c r="G844" s="77"/>
      <c r="H844" s="81"/>
      <c r="I844" s="82"/>
      <c r="J844" s="82"/>
      <c r="K844" s="51"/>
      <c r="L844" s="83">
        <v>844</v>
      </c>
      <c r="M844" s="83"/>
      <c r="N844" s="84">
        <v>1</v>
      </c>
      <c r="O844" s="98" t="str">
        <f>REPLACE(INDEX(GroupVertices[Group], MATCH(Edges[[#This Row],[Vertex 1]],GroupVertices[Vertex],0)),1,1,"")</f>
        <v>32</v>
      </c>
      <c r="P844" s="98" t="str">
        <f>REPLACE(INDEX(GroupVertices[Group], MATCH(Edges[[#This Row],[Vertex 2]],GroupVertices[Vertex],0)),1,1,"")</f>
        <v>32</v>
      </c>
    </row>
    <row r="845" spans="1:16" ht="13.5" customHeight="1" thickTop="1" thickBot="1" x14ac:dyDescent="0.3">
      <c r="A845" s="76" t="s">
        <v>897</v>
      </c>
      <c r="B845" s="76" t="s">
        <v>901</v>
      </c>
      <c r="C845" s="77"/>
      <c r="D845" s="78">
        <v>1</v>
      </c>
      <c r="E845" s="79"/>
      <c r="F845" s="80"/>
      <c r="G845" s="77"/>
      <c r="H845" s="81"/>
      <c r="I845" s="82"/>
      <c r="J845" s="82"/>
      <c r="K845" s="51"/>
      <c r="L845" s="83">
        <v>845</v>
      </c>
      <c r="M845" s="83"/>
      <c r="N845" s="84">
        <v>1</v>
      </c>
      <c r="O845" s="98" t="str">
        <f>REPLACE(INDEX(GroupVertices[Group], MATCH(Edges[[#This Row],[Vertex 1]],GroupVertices[Vertex],0)),1,1,"")</f>
        <v>32</v>
      </c>
      <c r="P845" s="98" t="str">
        <f>REPLACE(INDEX(GroupVertices[Group], MATCH(Edges[[#This Row],[Vertex 2]],GroupVertices[Vertex],0)),1,1,"")</f>
        <v>32</v>
      </c>
    </row>
    <row r="846" spans="1:16" ht="13.5" customHeight="1" thickTop="1" thickBot="1" x14ac:dyDescent="0.3">
      <c r="A846" s="76" t="s">
        <v>813</v>
      </c>
      <c r="B846" s="76" t="s">
        <v>814</v>
      </c>
      <c r="C846" s="77"/>
      <c r="D846" s="78">
        <v>1</v>
      </c>
      <c r="E846" s="79"/>
      <c r="F846" s="80"/>
      <c r="G846" s="77"/>
      <c r="H846" s="81"/>
      <c r="I846" s="82"/>
      <c r="J846" s="82"/>
      <c r="K846" s="51"/>
      <c r="L846" s="83">
        <v>846</v>
      </c>
      <c r="M846" s="83"/>
      <c r="N846" s="84">
        <v>1</v>
      </c>
      <c r="O846" s="98" t="str">
        <f>REPLACE(INDEX(GroupVertices[Group], MATCH(Edges[[#This Row],[Vertex 1]],GroupVertices[Vertex],0)),1,1,"")</f>
        <v>42</v>
      </c>
      <c r="P846" s="98" t="str">
        <f>REPLACE(INDEX(GroupVertices[Group], MATCH(Edges[[#This Row],[Vertex 2]],GroupVertices[Vertex],0)),1,1,"")</f>
        <v>42</v>
      </c>
    </row>
    <row r="847" spans="1:16" ht="13.5" customHeight="1" thickTop="1" thickBot="1" x14ac:dyDescent="0.3">
      <c r="A847" s="76" t="s">
        <v>813</v>
      </c>
      <c r="B847" s="76" t="s">
        <v>815</v>
      </c>
      <c r="C847" s="77"/>
      <c r="D847" s="78">
        <v>1</v>
      </c>
      <c r="E847" s="79"/>
      <c r="F847" s="80"/>
      <c r="G847" s="77"/>
      <c r="H847" s="81"/>
      <c r="I847" s="82"/>
      <c r="J847" s="82"/>
      <c r="K847" s="51"/>
      <c r="L847" s="83">
        <v>847</v>
      </c>
      <c r="M847" s="83"/>
      <c r="N847" s="84">
        <v>1</v>
      </c>
      <c r="O847" s="98" t="str">
        <f>REPLACE(INDEX(GroupVertices[Group], MATCH(Edges[[#This Row],[Vertex 1]],GroupVertices[Vertex],0)),1,1,"")</f>
        <v>42</v>
      </c>
      <c r="P847" s="98" t="str">
        <f>REPLACE(INDEX(GroupVertices[Group], MATCH(Edges[[#This Row],[Vertex 2]],GroupVertices[Vertex],0)),1,1,"")</f>
        <v>42</v>
      </c>
    </row>
    <row r="848" spans="1:16" ht="13.5" customHeight="1" thickTop="1" thickBot="1" x14ac:dyDescent="0.3">
      <c r="A848" s="76" t="s">
        <v>813</v>
      </c>
      <c r="B848" s="76" t="s">
        <v>816</v>
      </c>
      <c r="C848" s="77"/>
      <c r="D848" s="78">
        <v>1</v>
      </c>
      <c r="E848" s="79"/>
      <c r="F848" s="80"/>
      <c r="G848" s="77"/>
      <c r="H848" s="81"/>
      <c r="I848" s="82"/>
      <c r="J848" s="82"/>
      <c r="K848" s="51"/>
      <c r="L848" s="83">
        <v>848</v>
      </c>
      <c r="M848" s="83"/>
      <c r="N848" s="84">
        <v>1</v>
      </c>
      <c r="O848" s="98" t="str">
        <f>REPLACE(INDEX(GroupVertices[Group], MATCH(Edges[[#This Row],[Vertex 1]],GroupVertices[Vertex],0)),1,1,"")</f>
        <v>42</v>
      </c>
      <c r="P848" s="98" t="str">
        <f>REPLACE(INDEX(GroupVertices[Group], MATCH(Edges[[#This Row],[Vertex 2]],GroupVertices[Vertex],0)),1,1,"")</f>
        <v>42</v>
      </c>
    </row>
    <row r="849" spans="1:16" ht="13.5" customHeight="1" thickTop="1" thickBot="1" x14ac:dyDescent="0.3">
      <c r="A849" s="76" t="s">
        <v>902</v>
      </c>
      <c r="B849" s="76" t="s">
        <v>903</v>
      </c>
      <c r="C849" s="77"/>
      <c r="D849" s="78">
        <v>1</v>
      </c>
      <c r="E849" s="79"/>
      <c r="F849" s="80"/>
      <c r="G849" s="77"/>
      <c r="H849" s="81"/>
      <c r="I849" s="82"/>
      <c r="J849" s="82"/>
      <c r="K849" s="51"/>
      <c r="L849" s="83">
        <v>849</v>
      </c>
      <c r="M849" s="83"/>
      <c r="N849" s="84">
        <v>1</v>
      </c>
      <c r="O849" s="98" t="str">
        <f>REPLACE(INDEX(GroupVertices[Group], MATCH(Edges[[#This Row],[Vertex 1]],GroupVertices[Vertex],0)),1,1,"")</f>
        <v>49</v>
      </c>
      <c r="P849" s="98" t="str">
        <f>REPLACE(INDEX(GroupVertices[Group], MATCH(Edges[[#This Row],[Vertex 2]],GroupVertices[Vertex],0)),1,1,"")</f>
        <v>49</v>
      </c>
    </row>
    <row r="850" spans="1:16" ht="13.5" customHeight="1" thickTop="1" thickBot="1" x14ac:dyDescent="0.3">
      <c r="A850" s="76" t="s">
        <v>902</v>
      </c>
      <c r="B850" s="76" t="s">
        <v>904</v>
      </c>
      <c r="C850" s="77"/>
      <c r="D850" s="78">
        <v>1</v>
      </c>
      <c r="E850" s="79"/>
      <c r="F850" s="80"/>
      <c r="G850" s="77"/>
      <c r="H850" s="81"/>
      <c r="I850" s="82"/>
      <c r="J850" s="82"/>
      <c r="K850" s="51"/>
      <c r="L850" s="83">
        <v>850</v>
      </c>
      <c r="M850" s="83"/>
      <c r="N850" s="84">
        <v>1</v>
      </c>
      <c r="O850" s="98" t="str">
        <f>REPLACE(INDEX(GroupVertices[Group], MATCH(Edges[[#This Row],[Vertex 1]],GroupVertices[Vertex],0)),1,1,"")</f>
        <v>49</v>
      </c>
      <c r="P850" s="98" t="str">
        <f>REPLACE(INDEX(GroupVertices[Group], MATCH(Edges[[#This Row],[Vertex 2]],GroupVertices[Vertex],0)),1,1,"")</f>
        <v>49</v>
      </c>
    </row>
    <row r="851" spans="1:16" ht="13.5" customHeight="1" thickTop="1" thickBot="1" x14ac:dyDescent="0.3">
      <c r="A851" s="76" t="s">
        <v>903</v>
      </c>
      <c r="B851" s="76" t="s">
        <v>905</v>
      </c>
      <c r="C851" s="77"/>
      <c r="D851" s="78">
        <v>1</v>
      </c>
      <c r="E851" s="79"/>
      <c r="F851" s="80"/>
      <c r="G851" s="77"/>
      <c r="H851" s="81"/>
      <c r="I851" s="82"/>
      <c r="J851" s="82"/>
      <c r="K851" s="51"/>
      <c r="L851" s="83">
        <v>851</v>
      </c>
      <c r="M851" s="83"/>
      <c r="N851" s="84">
        <v>1</v>
      </c>
      <c r="O851" s="98" t="str">
        <f>REPLACE(INDEX(GroupVertices[Group], MATCH(Edges[[#This Row],[Vertex 1]],GroupVertices[Vertex],0)),1,1,"")</f>
        <v>49</v>
      </c>
      <c r="P851" s="98" t="str">
        <f>REPLACE(INDEX(GroupVertices[Group], MATCH(Edges[[#This Row],[Vertex 2]],GroupVertices[Vertex],0)),1,1,"")</f>
        <v>49</v>
      </c>
    </row>
    <row r="852" spans="1:16" ht="13.5" customHeight="1" thickTop="1" thickBot="1" x14ac:dyDescent="0.3">
      <c r="A852" s="76" t="s">
        <v>903</v>
      </c>
      <c r="B852" s="76" t="s">
        <v>904</v>
      </c>
      <c r="C852" s="77"/>
      <c r="D852" s="78">
        <v>1</v>
      </c>
      <c r="E852" s="79"/>
      <c r="F852" s="80"/>
      <c r="G852" s="77"/>
      <c r="H852" s="81"/>
      <c r="I852" s="82"/>
      <c r="J852" s="82"/>
      <c r="K852" s="51"/>
      <c r="L852" s="83">
        <v>852</v>
      </c>
      <c r="M852" s="83"/>
      <c r="N852" s="84">
        <v>1</v>
      </c>
      <c r="O852" s="98" t="str">
        <f>REPLACE(INDEX(GroupVertices[Group], MATCH(Edges[[#This Row],[Vertex 1]],GroupVertices[Vertex],0)),1,1,"")</f>
        <v>49</v>
      </c>
      <c r="P852" s="98" t="str">
        <f>REPLACE(INDEX(GroupVertices[Group], MATCH(Edges[[#This Row],[Vertex 2]],GroupVertices[Vertex],0)),1,1,"")</f>
        <v>49</v>
      </c>
    </row>
    <row r="853" spans="1:16" ht="13.5" customHeight="1" thickTop="1" thickBot="1" x14ac:dyDescent="0.3">
      <c r="A853" s="76" t="s">
        <v>480</v>
      </c>
      <c r="B853" s="76" t="s">
        <v>481</v>
      </c>
      <c r="C853" s="77"/>
      <c r="D853" s="78">
        <v>1</v>
      </c>
      <c r="E853" s="79"/>
      <c r="F853" s="80"/>
      <c r="G853" s="77"/>
      <c r="H853" s="81"/>
      <c r="I853" s="82"/>
      <c r="J853" s="82"/>
      <c r="K853" s="51"/>
      <c r="L853" s="83">
        <v>853</v>
      </c>
      <c r="M853" s="83"/>
      <c r="N853" s="84">
        <v>1</v>
      </c>
      <c r="O853" s="98" t="str">
        <f>REPLACE(INDEX(GroupVertices[Group], MATCH(Edges[[#This Row],[Vertex 1]],GroupVertices[Vertex],0)),1,1,"")</f>
        <v>119</v>
      </c>
      <c r="P853" s="98" t="str">
        <f>REPLACE(INDEX(GroupVertices[Group], MATCH(Edges[[#This Row],[Vertex 2]],GroupVertices[Vertex],0)),1,1,"")</f>
        <v>119</v>
      </c>
    </row>
    <row r="854" spans="1:16" ht="13.5" customHeight="1" thickTop="1" thickBot="1" x14ac:dyDescent="0.3">
      <c r="A854" s="76" t="s">
        <v>906</v>
      </c>
      <c r="B854" s="76" t="s">
        <v>907</v>
      </c>
      <c r="C854" s="77"/>
      <c r="D854" s="78">
        <v>1</v>
      </c>
      <c r="E854" s="79"/>
      <c r="F854" s="80"/>
      <c r="G854" s="77"/>
      <c r="H854" s="81"/>
      <c r="I854" s="82"/>
      <c r="J854" s="82"/>
      <c r="K854" s="51"/>
      <c r="L854" s="83">
        <v>854</v>
      </c>
      <c r="M854" s="83"/>
      <c r="N854" s="84">
        <v>1</v>
      </c>
      <c r="O854" s="98" t="str">
        <f>REPLACE(INDEX(GroupVertices[Group], MATCH(Edges[[#This Row],[Vertex 1]],GroupVertices[Vertex],0)),1,1,"")</f>
        <v>38</v>
      </c>
      <c r="P854" s="98" t="str">
        <f>REPLACE(INDEX(GroupVertices[Group], MATCH(Edges[[#This Row],[Vertex 2]],GroupVertices[Vertex],0)),1,1,"")</f>
        <v>38</v>
      </c>
    </row>
    <row r="855" spans="1:16" ht="13.5" customHeight="1" thickTop="1" thickBot="1" x14ac:dyDescent="0.3">
      <c r="A855" s="76" t="s">
        <v>906</v>
      </c>
      <c r="B855" s="76" t="s">
        <v>265</v>
      </c>
      <c r="C855" s="77"/>
      <c r="D855" s="78">
        <v>1</v>
      </c>
      <c r="E855" s="79"/>
      <c r="F855" s="80"/>
      <c r="G855" s="77"/>
      <c r="H855" s="81"/>
      <c r="I855" s="82"/>
      <c r="J855" s="82"/>
      <c r="K855" s="51"/>
      <c r="L855" s="83">
        <v>855</v>
      </c>
      <c r="M855" s="83"/>
      <c r="N855" s="84">
        <v>1</v>
      </c>
      <c r="O855" s="98" t="str">
        <f>REPLACE(INDEX(GroupVertices[Group], MATCH(Edges[[#This Row],[Vertex 1]],GroupVertices[Vertex],0)),1,1,"")</f>
        <v>38</v>
      </c>
      <c r="P855" s="98" t="str">
        <f>REPLACE(INDEX(GroupVertices[Group], MATCH(Edges[[#This Row],[Vertex 2]],GroupVertices[Vertex],0)),1,1,"")</f>
        <v>38</v>
      </c>
    </row>
    <row r="856" spans="1:16" ht="13.5" customHeight="1" thickTop="1" thickBot="1" x14ac:dyDescent="0.3">
      <c r="A856" s="76" t="s">
        <v>452</v>
      </c>
      <c r="B856" s="76" t="s">
        <v>453</v>
      </c>
      <c r="C856" s="77"/>
      <c r="D856" s="78">
        <v>1</v>
      </c>
      <c r="E856" s="79"/>
      <c r="F856" s="80"/>
      <c r="G856" s="77"/>
      <c r="H856" s="81"/>
      <c r="I856" s="82"/>
      <c r="J856" s="82"/>
      <c r="K856" s="51"/>
      <c r="L856" s="83">
        <v>856</v>
      </c>
      <c r="M856" s="83"/>
      <c r="N856" s="84">
        <v>1</v>
      </c>
      <c r="O856" s="98" t="str">
        <f>REPLACE(INDEX(GroupVertices[Group], MATCH(Edges[[#This Row],[Vertex 1]],GroupVertices[Vertex],0)),1,1,"")</f>
        <v>100</v>
      </c>
      <c r="P856" s="98" t="str">
        <f>REPLACE(INDEX(GroupVertices[Group], MATCH(Edges[[#This Row],[Vertex 2]],GroupVertices[Vertex],0)),1,1,"")</f>
        <v>100</v>
      </c>
    </row>
    <row r="857" spans="1:16" ht="13.5" customHeight="1" thickTop="1" thickBot="1" x14ac:dyDescent="0.3">
      <c r="A857" s="76" t="s">
        <v>660</v>
      </c>
      <c r="B857" s="76" t="s">
        <v>206</v>
      </c>
      <c r="C857" s="77"/>
      <c r="D857" s="78">
        <v>3.25</v>
      </c>
      <c r="E857" s="79"/>
      <c r="F857" s="80"/>
      <c r="G857" s="77"/>
      <c r="H857" s="81"/>
      <c r="I857" s="82"/>
      <c r="J857" s="82"/>
      <c r="K857" s="51"/>
      <c r="L857" s="83">
        <v>857</v>
      </c>
      <c r="M857" s="83"/>
      <c r="N857" s="84">
        <v>2</v>
      </c>
      <c r="O857" s="98" t="str">
        <f>REPLACE(INDEX(GroupVertices[Group], MATCH(Edges[[#This Row],[Vertex 1]],GroupVertices[Vertex],0)),1,1,"")</f>
        <v>2</v>
      </c>
      <c r="P857" s="98" t="str">
        <f>REPLACE(INDEX(GroupVertices[Group], MATCH(Edges[[#This Row],[Vertex 2]],GroupVertices[Vertex],0)),1,1,"")</f>
        <v>2</v>
      </c>
    </row>
    <row r="858" spans="1:16" ht="13.5" customHeight="1" thickTop="1" thickBot="1" x14ac:dyDescent="0.3">
      <c r="A858" s="76" t="s">
        <v>660</v>
      </c>
      <c r="B858" s="76" t="s">
        <v>698</v>
      </c>
      <c r="C858" s="77"/>
      <c r="D858" s="78">
        <v>1</v>
      </c>
      <c r="E858" s="79"/>
      <c r="F858" s="80"/>
      <c r="G858" s="77"/>
      <c r="H858" s="81"/>
      <c r="I858" s="82"/>
      <c r="J858" s="82"/>
      <c r="K858" s="51"/>
      <c r="L858" s="83">
        <v>858</v>
      </c>
      <c r="M858" s="83"/>
      <c r="N858" s="84">
        <v>1</v>
      </c>
      <c r="O858" s="98" t="str">
        <f>REPLACE(INDEX(GroupVertices[Group], MATCH(Edges[[#This Row],[Vertex 1]],GroupVertices[Vertex],0)),1,1,"")</f>
        <v>2</v>
      </c>
      <c r="P858" s="98" t="str">
        <f>REPLACE(INDEX(GroupVertices[Group], MATCH(Edges[[#This Row],[Vertex 2]],GroupVertices[Vertex],0)),1,1,"")</f>
        <v>2</v>
      </c>
    </row>
    <row r="859" spans="1:16" ht="13.5" customHeight="1" thickTop="1" thickBot="1" x14ac:dyDescent="0.3">
      <c r="A859" s="76" t="s">
        <v>908</v>
      </c>
      <c r="B859" s="76" t="s">
        <v>909</v>
      </c>
      <c r="C859" s="77"/>
      <c r="D859" s="78">
        <v>1</v>
      </c>
      <c r="E859" s="79"/>
      <c r="F859" s="80"/>
      <c r="G859" s="77"/>
      <c r="H859" s="81"/>
      <c r="I859" s="82"/>
      <c r="J859" s="82"/>
      <c r="K859" s="51"/>
      <c r="L859" s="83">
        <v>859</v>
      </c>
      <c r="M859" s="83"/>
      <c r="N859" s="84">
        <v>1</v>
      </c>
      <c r="O859" s="98" t="str">
        <f>REPLACE(INDEX(GroupVertices[Group], MATCH(Edges[[#This Row],[Vertex 1]],GroupVertices[Vertex],0)),1,1,"")</f>
        <v>91</v>
      </c>
      <c r="P859" s="98" t="str">
        <f>REPLACE(INDEX(GroupVertices[Group], MATCH(Edges[[#This Row],[Vertex 2]],GroupVertices[Vertex],0)),1,1,"")</f>
        <v>91</v>
      </c>
    </row>
    <row r="860" spans="1:16" ht="13.5" customHeight="1" thickTop="1" thickBot="1" x14ac:dyDescent="0.3">
      <c r="A860" s="76" t="s">
        <v>908</v>
      </c>
      <c r="B860" s="76" t="s">
        <v>910</v>
      </c>
      <c r="C860" s="77"/>
      <c r="D860" s="78">
        <v>1</v>
      </c>
      <c r="E860" s="79"/>
      <c r="F860" s="80"/>
      <c r="G860" s="77"/>
      <c r="H860" s="81"/>
      <c r="I860" s="82"/>
      <c r="J860" s="82"/>
      <c r="K860" s="51"/>
      <c r="L860" s="83">
        <v>860</v>
      </c>
      <c r="M860" s="83"/>
      <c r="N860" s="84">
        <v>1</v>
      </c>
      <c r="O860" s="98" t="str">
        <f>REPLACE(INDEX(GroupVertices[Group], MATCH(Edges[[#This Row],[Vertex 1]],GroupVertices[Vertex],0)),1,1,"")</f>
        <v>91</v>
      </c>
      <c r="P860" s="98" t="str">
        <f>REPLACE(INDEX(GroupVertices[Group], MATCH(Edges[[#This Row],[Vertex 2]],GroupVertices[Vertex],0)),1,1,"")</f>
        <v>91</v>
      </c>
    </row>
    <row r="861" spans="1:16" ht="13.5" customHeight="1" thickTop="1" thickBot="1" x14ac:dyDescent="0.3">
      <c r="A861" s="76" t="s">
        <v>911</v>
      </c>
      <c r="B861" s="76" t="s">
        <v>912</v>
      </c>
      <c r="C861" s="77"/>
      <c r="D861" s="78">
        <v>1</v>
      </c>
      <c r="E861" s="79"/>
      <c r="F861" s="80"/>
      <c r="G861" s="77"/>
      <c r="H861" s="81"/>
      <c r="I861" s="82"/>
      <c r="J861" s="82"/>
      <c r="K861" s="51"/>
      <c r="L861" s="83">
        <v>861</v>
      </c>
      <c r="M861" s="83"/>
      <c r="N861" s="84">
        <v>1</v>
      </c>
      <c r="O861" s="98" t="str">
        <f>REPLACE(INDEX(GroupVertices[Group], MATCH(Edges[[#This Row],[Vertex 1]],GroupVertices[Vertex],0)),1,1,"")</f>
        <v>135</v>
      </c>
      <c r="P861" s="98" t="str">
        <f>REPLACE(INDEX(GroupVertices[Group], MATCH(Edges[[#This Row],[Vertex 2]],GroupVertices[Vertex],0)),1,1,"")</f>
        <v>135</v>
      </c>
    </row>
    <row r="862" spans="1:16" ht="13.5" customHeight="1" thickTop="1" thickBot="1" x14ac:dyDescent="0.3">
      <c r="A862" s="76" t="s">
        <v>605</v>
      </c>
      <c r="B862" s="76" t="s">
        <v>606</v>
      </c>
      <c r="C862" s="77"/>
      <c r="D862" s="78">
        <v>1</v>
      </c>
      <c r="E862" s="79"/>
      <c r="F862" s="80"/>
      <c r="G862" s="77"/>
      <c r="H862" s="81"/>
      <c r="I862" s="82"/>
      <c r="J862" s="82"/>
      <c r="K862" s="51"/>
      <c r="L862" s="83">
        <v>862</v>
      </c>
      <c r="M862" s="83"/>
      <c r="N862" s="84">
        <v>1</v>
      </c>
      <c r="O862" s="98" t="str">
        <f>REPLACE(INDEX(GroupVertices[Group], MATCH(Edges[[#This Row],[Vertex 1]],GroupVertices[Vertex],0)),1,1,"")</f>
        <v>23</v>
      </c>
      <c r="P862" s="98" t="str">
        <f>REPLACE(INDEX(GroupVertices[Group], MATCH(Edges[[#This Row],[Vertex 2]],GroupVertices[Vertex],0)),1,1,"")</f>
        <v>23</v>
      </c>
    </row>
    <row r="863" spans="1:16" ht="13.5" customHeight="1" thickTop="1" thickBot="1" x14ac:dyDescent="0.3">
      <c r="A863" s="76" t="s">
        <v>605</v>
      </c>
      <c r="B863" s="76" t="s">
        <v>607</v>
      </c>
      <c r="C863" s="77"/>
      <c r="D863" s="78">
        <v>1</v>
      </c>
      <c r="E863" s="79"/>
      <c r="F863" s="80"/>
      <c r="G863" s="77"/>
      <c r="H863" s="81"/>
      <c r="I863" s="82"/>
      <c r="J863" s="82"/>
      <c r="K863" s="51"/>
      <c r="L863" s="83">
        <v>863</v>
      </c>
      <c r="M863" s="83"/>
      <c r="N863" s="84">
        <v>1</v>
      </c>
      <c r="O863" s="98" t="str">
        <f>REPLACE(INDEX(GroupVertices[Group], MATCH(Edges[[#This Row],[Vertex 1]],GroupVertices[Vertex],0)),1,1,"")</f>
        <v>23</v>
      </c>
      <c r="P863" s="98" t="str">
        <f>REPLACE(INDEX(GroupVertices[Group], MATCH(Edges[[#This Row],[Vertex 2]],GroupVertices[Vertex],0)),1,1,"")</f>
        <v>23</v>
      </c>
    </row>
    <row r="864" spans="1:16" ht="13.5" customHeight="1" thickTop="1" thickBot="1" x14ac:dyDescent="0.3">
      <c r="A864" s="76" t="s">
        <v>605</v>
      </c>
      <c r="B864" s="76" t="s">
        <v>608</v>
      </c>
      <c r="C864" s="77"/>
      <c r="D864" s="78">
        <v>1</v>
      </c>
      <c r="E864" s="79"/>
      <c r="F864" s="80"/>
      <c r="G864" s="77"/>
      <c r="H864" s="81"/>
      <c r="I864" s="82"/>
      <c r="J864" s="82"/>
      <c r="K864" s="51"/>
      <c r="L864" s="83">
        <v>864</v>
      </c>
      <c r="M864" s="83"/>
      <c r="N864" s="84">
        <v>1</v>
      </c>
      <c r="O864" s="98" t="str">
        <f>REPLACE(INDEX(GroupVertices[Group], MATCH(Edges[[#This Row],[Vertex 1]],GroupVertices[Vertex],0)),1,1,"")</f>
        <v>23</v>
      </c>
      <c r="P864" s="98" t="str">
        <f>REPLACE(INDEX(GroupVertices[Group], MATCH(Edges[[#This Row],[Vertex 2]],GroupVertices[Vertex],0)),1,1,"")</f>
        <v>23</v>
      </c>
    </row>
    <row r="865" spans="1:16" ht="13.5" customHeight="1" thickTop="1" thickBot="1" x14ac:dyDescent="0.3">
      <c r="A865" s="76" t="s">
        <v>471</v>
      </c>
      <c r="B865" s="76" t="s">
        <v>472</v>
      </c>
      <c r="C865" s="77"/>
      <c r="D865" s="78">
        <v>1</v>
      </c>
      <c r="E865" s="79"/>
      <c r="F865" s="80"/>
      <c r="G865" s="77"/>
      <c r="H865" s="81"/>
      <c r="I865" s="82"/>
      <c r="J865" s="82"/>
      <c r="K865" s="51"/>
      <c r="L865" s="83">
        <v>865</v>
      </c>
      <c r="M865" s="83"/>
      <c r="N865" s="84">
        <v>1</v>
      </c>
      <c r="O865" s="98" t="str">
        <f>REPLACE(INDEX(GroupVertices[Group], MATCH(Edges[[#This Row],[Vertex 1]],GroupVertices[Vertex],0)),1,1,"")</f>
        <v>33</v>
      </c>
      <c r="P865" s="98" t="str">
        <f>REPLACE(INDEX(GroupVertices[Group], MATCH(Edges[[#This Row],[Vertex 2]],GroupVertices[Vertex],0)),1,1,"")</f>
        <v>33</v>
      </c>
    </row>
    <row r="866" spans="1:16" ht="13.5" customHeight="1" thickTop="1" thickBot="1" x14ac:dyDescent="0.3">
      <c r="A866" s="76" t="s">
        <v>199</v>
      </c>
      <c r="B866" s="76" t="s">
        <v>200</v>
      </c>
      <c r="C866" s="77"/>
      <c r="D866" s="78">
        <v>3.25</v>
      </c>
      <c r="E866" s="79"/>
      <c r="F866" s="80"/>
      <c r="G866" s="77"/>
      <c r="H866" s="81"/>
      <c r="I866" s="82"/>
      <c r="J866" s="82"/>
      <c r="K866" s="51"/>
      <c r="L866" s="83">
        <v>866</v>
      </c>
      <c r="M866" s="83"/>
      <c r="N866" s="84">
        <v>2</v>
      </c>
      <c r="O866" s="98" t="str">
        <f>REPLACE(INDEX(GroupVertices[Group], MATCH(Edges[[#This Row],[Vertex 1]],GroupVertices[Vertex],0)),1,1,"")</f>
        <v>15</v>
      </c>
      <c r="P866" s="98" t="str">
        <f>REPLACE(INDEX(GroupVertices[Group], MATCH(Edges[[#This Row],[Vertex 2]],GroupVertices[Vertex],0)),1,1,"")</f>
        <v>15</v>
      </c>
    </row>
    <row r="867" spans="1:16" ht="13.5" customHeight="1" thickTop="1" thickBot="1" x14ac:dyDescent="0.3">
      <c r="A867" s="76" t="s">
        <v>375</v>
      </c>
      <c r="B867" s="76" t="s">
        <v>376</v>
      </c>
      <c r="C867" s="77"/>
      <c r="D867" s="78">
        <v>1</v>
      </c>
      <c r="E867" s="79"/>
      <c r="F867" s="80"/>
      <c r="G867" s="77"/>
      <c r="H867" s="81"/>
      <c r="I867" s="82"/>
      <c r="J867" s="82"/>
      <c r="K867" s="51"/>
      <c r="L867" s="83">
        <v>867</v>
      </c>
      <c r="M867" s="83"/>
      <c r="N867" s="84">
        <v>1</v>
      </c>
      <c r="O867" s="98" t="str">
        <f>REPLACE(INDEX(GroupVertices[Group], MATCH(Edges[[#This Row],[Vertex 1]],GroupVertices[Vertex],0)),1,1,"")</f>
        <v>10</v>
      </c>
      <c r="P867" s="98" t="str">
        <f>REPLACE(INDEX(GroupVertices[Group], MATCH(Edges[[#This Row],[Vertex 2]],GroupVertices[Vertex],0)),1,1,"")</f>
        <v>10</v>
      </c>
    </row>
    <row r="868" spans="1:16" ht="13.5" customHeight="1" thickTop="1" thickBot="1" x14ac:dyDescent="0.3">
      <c r="A868" s="76" t="s">
        <v>375</v>
      </c>
      <c r="B868" s="76" t="s">
        <v>377</v>
      </c>
      <c r="C868" s="77"/>
      <c r="D868" s="78">
        <v>1</v>
      </c>
      <c r="E868" s="79"/>
      <c r="F868" s="80"/>
      <c r="G868" s="77"/>
      <c r="H868" s="81"/>
      <c r="I868" s="82"/>
      <c r="J868" s="82"/>
      <c r="K868" s="51"/>
      <c r="L868" s="83">
        <v>868</v>
      </c>
      <c r="M868" s="83"/>
      <c r="N868" s="84">
        <v>1</v>
      </c>
      <c r="O868" s="98" t="str">
        <f>REPLACE(INDEX(GroupVertices[Group], MATCH(Edges[[#This Row],[Vertex 1]],GroupVertices[Vertex],0)),1,1,"")</f>
        <v>10</v>
      </c>
      <c r="P868" s="98" t="str">
        <f>REPLACE(INDEX(GroupVertices[Group], MATCH(Edges[[#This Row],[Vertex 2]],GroupVertices[Vertex],0)),1,1,"")</f>
        <v>10</v>
      </c>
    </row>
    <row r="869" spans="1:16" ht="13.5" customHeight="1" thickTop="1" thickBot="1" x14ac:dyDescent="0.3">
      <c r="A869" s="76" t="s">
        <v>913</v>
      </c>
      <c r="B869" s="76" t="s">
        <v>914</v>
      </c>
      <c r="C869" s="77"/>
      <c r="D869" s="78">
        <v>1</v>
      </c>
      <c r="E869" s="79"/>
      <c r="F869" s="80"/>
      <c r="G869" s="77"/>
      <c r="H869" s="81"/>
      <c r="I869" s="82"/>
      <c r="J869" s="82"/>
      <c r="K869" s="51"/>
      <c r="L869" s="83">
        <v>869</v>
      </c>
      <c r="M869" s="83"/>
      <c r="N869" s="84">
        <v>1</v>
      </c>
      <c r="O869" s="98" t="str">
        <f>REPLACE(INDEX(GroupVertices[Group], MATCH(Edges[[#This Row],[Vertex 1]],GroupVertices[Vertex],0)),1,1,"")</f>
        <v>52</v>
      </c>
      <c r="P869" s="98" t="str">
        <f>REPLACE(INDEX(GroupVertices[Group], MATCH(Edges[[#This Row],[Vertex 2]],GroupVertices[Vertex],0)),1,1,"")</f>
        <v>52</v>
      </c>
    </row>
    <row r="870" spans="1:16" ht="13.5" customHeight="1" thickTop="1" thickBot="1" x14ac:dyDescent="0.3">
      <c r="A870" s="76" t="s">
        <v>913</v>
      </c>
      <c r="B870" s="76" t="s">
        <v>915</v>
      </c>
      <c r="C870" s="77"/>
      <c r="D870" s="78">
        <v>1</v>
      </c>
      <c r="E870" s="79"/>
      <c r="F870" s="80"/>
      <c r="G870" s="77"/>
      <c r="H870" s="81"/>
      <c r="I870" s="82"/>
      <c r="J870" s="82"/>
      <c r="K870" s="51"/>
      <c r="L870" s="83">
        <v>870</v>
      </c>
      <c r="M870" s="83"/>
      <c r="N870" s="84">
        <v>1</v>
      </c>
      <c r="O870" s="98" t="str">
        <f>REPLACE(INDEX(GroupVertices[Group], MATCH(Edges[[#This Row],[Vertex 1]],GroupVertices[Vertex],0)),1,1,"")</f>
        <v>52</v>
      </c>
      <c r="P870" s="98" t="str">
        <f>REPLACE(INDEX(GroupVertices[Group], MATCH(Edges[[#This Row],[Vertex 2]],GroupVertices[Vertex],0)),1,1,"")</f>
        <v>52</v>
      </c>
    </row>
    <row r="871" spans="1:16" ht="13.5" customHeight="1" thickTop="1" thickBot="1" x14ac:dyDescent="0.3">
      <c r="A871" s="76" t="s">
        <v>913</v>
      </c>
      <c r="B871" s="76" t="s">
        <v>916</v>
      </c>
      <c r="C871" s="77"/>
      <c r="D871" s="78">
        <v>1</v>
      </c>
      <c r="E871" s="79"/>
      <c r="F871" s="80"/>
      <c r="G871" s="77"/>
      <c r="H871" s="81"/>
      <c r="I871" s="82"/>
      <c r="J871" s="82"/>
      <c r="K871" s="51"/>
      <c r="L871" s="83">
        <v>871</v>
      </c>
      <c r="M871" s="83"/>
      <c r="N871" s="84">
        <v>1</v>
      </c>
      <c r="O871" s="98" t="str">
        <f>REPLACE(INDEX(GroupVertices[Group], MATCH(Edges[[#This Row],[Vertex 1]],GroupVertices[Vertex],0)),1,1,"")</f>
        <v>52</v>
      </c>
      <c r="P871" s="98" t="str">
        <f>REPLACE(INDEX(GroupVertices[Group], MATCH(Edges[[#This Row],[Vertex 2]],GroupVertices[Vertex],0)),1,1,"")</f>
        <v>52</v>
      </c>
    </row>
    <row r="872" spans="1:16" ht="13.5" customHeight="1" thickTop="1" thickBot="1" x14ac:dyDescent="0.3">
      <c r="A872" s="76" t="s">
        <v>228</v>
      </c>
      <c r="B872" s="76" t="s">
        <v>431</v>
      </c>
      <c r="C872" s="77"/>
      <c r="D872" s="78">
        <v>1</v>
      </c>
      <c r="E872" s="79"/>
      <c r="F872" s="80"/>
      <c r="G872" s="77"/>
      <c r="H872" s="81"/>
      <c r="I872" s="82"/>
      <c r="J872" s="82"/>
      <c r="K872" s="51"/>
      <c r="L872" s="83">
        <v>872</v>
      </c>
      <c r="M872" s="83"/>
      <c r="N872" s="84">
        <v>1</v>
      </c>
      <c r="O872" s="98" t="str">
        <f>REPLACE(INDEX(GroupVertices[Group], MATCH(Edges[[#This Row],[Vertex 1]],GroupVertices[Vertex],0)),1,1,"")</f>
        <v>4</v>
      </c>
      <c r="P872" s="98" t="str">
        <f>REPLACE(INDEX(GroupVertices[Group], MATCH(Edges[[#This Row],[Vertex 2]],GroupVertices[Vertex],0)),1,1,"")</f>
        <v>4</v>
      </c>
    </row>
    <row r="873" spans="1:16" ht="13.5" customHeight="1" thickTop="1" thickBot="1" x14ac:dyDescent="0.3">
      <c r="A873" s="76" t="s">
        <v>496</v>
      </c>
      <c r="B873" s="76" t="s">
        <v>869</v>
      </c>
      <c r="C873" s="77"/>
      <c r="D873" s="78">
        <v>3.25</v>
      </c>
      <c r="E873" s="79"/>
      <c r="F873" s="80"/>
      <c r="G873" s="77"/>
      <c r="H873" s="81"/>
      <c r="I873" s="82"/>
      <c r="J873" s="82"/>
      <c r="K873" s="51"/>
      <c r="L873" s="83">
        <v>873</v>
      </c>
      <c r="M873" s="83"/>
      <c r="N873" s="84">
        <v>2</v>
      </c>
      <c r="O873" s="98" t="str">
        <f>REPLACE(INDEX(GroupVertices[Group], MATCH(Edges[[#This Row],[Vertex 1]],GroupVertices[Vertex],0)),1,1,"")</f>
        <v>53</v>
      </c>
      <c r="P873" s="98" t="str">
        <f>REPLACE(INDEX(GroupVertices[Group], MATCH(Edges[[#This Row],[Vertex 2]],GroupVertices[Vertex],0)),1,1,"")</f>
        <v>53</v>
      </c>
    </row>
    <row r="874" spans="1:16" ht="13.5" customHeight="1" thickTop="1" thickBot="1" x14ac:dyDescent="0.3">
      <c r="A874" s="76" t="s">
        <v>439</v>
      </c>
      <c r="B874" s="76" t="s">
        <v>736</v>
      </c>
      <c r="C874" s="77"/>
      <c r="D874" s="78">
        <v>1</v>
      </c>
      <c r="E874" s="79"/>
      <c r="F874" s="80"/>
      <c r="G874" s="77"/>
      <c r="H874" s="81"/>
      <c r="I874" s="82"/>
      <c r="J874" s="82"/>
      <c r="K874" s="51"/>
      <c r="L874" s="83">
        <v>874</v>
      </c>
      <c r="M874" s="83"/>
      <c r="N874" s="84">
        <v>1</v>
      </c>
      <c r="O874" s="98" t="str">
        <f>REPLACE(INDEX(GroupVertices[Group], MATCH(Edges[[#This Row],[Vertex 1]],GroupVertices[Vertex],0)),1,1,"")</f>
        <v>1</v>
      </c>
      <c r="P874" s="98" t="str">
        <f>REPLACE(INDEX(GroupVertices[Group], MATCH(Edges[[#This Row],[Vertex 2]],GroupVertices[Vertex],0)),1,1,"")</f>
        <v>1</v>
      </c>
    </row>
    <row r="875" spans="1:16" ht="13.5" customHeight="1" thickTop="1" thickBot="1" x14ac:dyDescent="0.3">
      <c r="A875" s="76" t="s">
        <v>439</v>
      </c>
      <c r="B875" s="76" t="s">
        <v>440</v>
      </c>
      <c r="C875" s="77"/>
      <c r="D875" s="78">
        <v>1</v>
      </c>
      <c r="E875" s="79"/>
      <c r="F875" s="80"/>
      <c r="G875" s="77"/>
      <c r="H875" s="81"/>
      <c r="I875" s="82"/>
      <c r="J875" s="82"/>
      <c r="K875" s="51"/>
      <c r="L875" s="83">
        <v>875</v>
      </c>
      <c r="M875" s="83"/>
      <c r="N875" s="84">
        <v>1</v>
      </c>
      <c r="O875" s="98" t="str">
        <f>REPLACE(INDEX(GroupVertices[Group], MATCH(Edges[[#This Row],[Vertex 1]],GroupVertices[Vertex],0)),1,1,"")</f>
        <v>1</v>
      </c>
      <c r="P875" s="98" t="str">
        <f>REPLACE(INDEX(GroupVertices[Group], MATCH(Edges[[#This Row],[Vertex 2]],GroupVertices[Vertex],0)),1,1,"")</f>
        <v>1</v>
      </c>
    </row>
    <row r="876" spans="1:16" ht="13.5" customHeight="1" thickTop="1" thickBot="1" x14ac:dyDescent="0.3">
      <c r="A876" s="76" t="s">
        <v>439</v>
      </c>
      <c r="B876" s="76" t="s">
        <v>917</v>
      </c>
      <c r="C876" s="77"/>
      <c r="D876" s="78">
        <v>1</v>
      </c>
      <c r="E876" s="79"/>
      <c r="F876" s="80"/>
      <c r="G876" s="77"/>
      <c r="H876" s="81"/>
      <c r="I876" s="82"/>
      <c r="J876" s="82"/>
      <c r="K876" s="51"/>
      <c r="L876" s="83">
        <v>876</v>
      </c>
      <c r="M876" s="83"/>
      <c r="N876" s="84">
        <v>1</v>
      </c>
      <c r="O876" s="98" t="str">
        <f>REPLACE(INDEX(GroupVertices[Group], MATCH(Edges[[#This Row],[Vertex 1]],GroupVertices[Vertex],0)),1,1,"")</f>
        <v>1</v>
      </c>
      <c r="P876" s="98" t="str">
        <f>REPLACE(INDEX(GroupVertices[Group], MATCH(Edges[[#This Row],[Vertex 2]],GroupVertices[Vertex],0)),1,1,"")</f>
        <v>1</v>
      </c>
    </row>
    <row r="877" spans="1:16" ht="13.5" customHeight="1" thickTop="1" thickBot="1" x14ac:dyDescent="0.3">
      <c r="A877" s="76" t="s">
        <v>439</v>
      </c>
      <c r="B877" s="76" t="s">
        <v>307</v>
      </c>
      <c r="C877" s="77"/>
      <c r="D877" s="78">
        <v>1</v>
      </c>
      <c r="E877" s="79"/>
      <c r="F877" s="80"/>
      <c r="G877" s="77"/>
      <c r="H877" s="81"/>
      <c r="I877" s="82"/>
      <c r="J877" s="82"/>
      <c r="K877" s="51"/>
      <c r="L877" s="83">
        <v>877</v>
      </c>
      <c r="M877" s="83"/>
      <c r="N877" s="84">
        <v>1</v>
      </c>
      <c r="O877" s="98" t="str">
        <f>REPLACE(INDEX(GroupVertices[Group], MATCH(Edges[[#This Row],[Vertex 1]],GroupVertices[Vertex],0)),1,1,"")</f>
        <v>1</v>
      </c>
      <c r="P877" s="98" t="str">
        <f>REPLACE(INDEX(GroupVertices[Group], MATCH(Edges[[#This Row],[Vertex 2]],GroupVertices[Vertex],0)),1,1,"")</f>
        <v>1</v>
      </c>
    </row>
    <row r="878" spans="1:16" ht="13.5" customHeight="1" thickTop="1" thickBot="1" x14ac:dyDescent="0.3">
      <c r="A878" s="76" t="s">
        <v>439</v>
      </c>
      <c r="B878" s="76" t="s">
        <v>918</v>
      </c>
      <c r="C878" s="77"/>
      <c r="D878" s="78">
        <v>1</v>
      </c>
      <c r="E878" s="79"/>
      <c r="F878" s="80"/>
      <c r="G878" s="77"/>
      <c r="H878" s="81"/>
      <c r="I878" s="82"/>
      <c r="J878" s="82"/>
      <c r="K878" s="51"/>
      <c r="L878" s="83">
        <v>878</v>
      </c>
      <c r="M878" s="83"/>
      <c r="N878" s="84">
        <v>1</v>
      </c>
      <c r="O878" s="98" t="str">
        <f>REPLACE(INDEX(GroupVertices[Group], MATCH(Edges[[#This Row],[Vertex 1]],GroupVertices[Vertex],0)),1,1,"")</f>
        <v>1</v>
      </c>
      <c r="P878" s="98" t="str">
        <f>REPLACE(INDEX(GroupVertices[Group], MATCH(Edges[[#This Row],[Vertex 2]],GroupVertices[Vertex],0)),1,1,"")</f>
        <v>1</v>
      </c>
    </row>
    <row r="879" spans="1:16" ht="13.5" customHeight="1" thickTop="1" thickBot="1" x14ac:dyDescent="0.3">
      <c r="A879" s="76" t="s">
        <v>919</v>
      </c>
      <c r="B879" s="76" t="s">
        <v>920</v>
      </c>
      <c r="C879" s="77"/>
      <c r="D879" s="78">
        <v>1</v>
      </c>
      <c r="E879" s="79"/>
      <c r="F879" s="80"/>
      <c r="G879" s="77"/>
      <c r="H879" s="81"/>
      <c r="I879" s="82"/>
      <c r="J879" s="82"/>
      <c r="K879" s="51"/>
      <c r="L879" s="83">
        <v>879</v>
      </c>
      <c r="M879" s="83"/>
      <c r="N879" s="84">
        <v>1</v>
      </c>
      <c r="O879" s="98" t="str">
        <f>REPLACE(INDEX(GroupVertices[Group], MATCH(Edges[[#This Row],[Vertex 1]],GroupVertices[Vertex],0)),1,1,"")</f>
        <v>78</v>
      </c>
      <c r="P879" s="98" t="str">
        <f>REPLACE(INDEX(GroupVertices[Group], MATCH(Edges[[#This Row],[Vertex 2]],GroupVertices[Vertex],0)),1,1,"")</f>
        <v>78</v>
      </c>
    </row>
    <row r="880" spans="1:16" ht="13.5" customHeight="1" thickTop="1" thickBot="1" x14ac:dyDescent="0.3">
      <c r="A880" s="76" t="s">
        <v>919</v>
      </c>
      <c r="B880" s="76" t="s">
        <v>921</v>
      </c>
      <c r="C880" s="77"/>
      <c r="D880" s="78">
        <v>1</v>
      </c>
      <c r="E880" s="79"/>
      <c r="F880" s="80"/>
      <c r="G880" s="77"/>
      <c r="H880" s="81"/>
      <c r="I880" s="82"/>
      <c r="J880" s="82"/>
      <c r="K880" s="51"/>
      <c r="L880" s="83">
        <v>880</v>
      </c>
      <c r="M880" s="83"/>
      <c r="N880" s="84">
        <v>1</v>
      </c>
      <c r="O880" s="98" t="str">
        <f>REPLACE(INDEX(GroupVertices[Group], MATCH(Edges[[#This Row],[Vertex 1]],GroupVertices[Vertex],0)),1,1,"")</f>
        <v>78</v>
      </c>
      <c r="P880" s="98" t="str">
        <f>REPLACE(INDEX(GroupVertices[Group], MATCH(Edges[[#This Row],[Vertex 2]],GroupVertices[Vertex],0)),1,1,"")</f>
        <v>78</v>
      </c>
    </row>
    <row r="881" spans="1:16" ht="13.5" customHeight="1" thickTop="1" thickBot="1" x14ac:dyDescent="0.3">
      <c r="A881" s="76" t="s">
        <v>484</v>
      </c>
      <c r="B881" s="76" t="s">
        <v>485</v>
      </c>
      <c r="C881" s="77"/>
      <c r="D881" s="78">
        <v>1</v>
      </c>
      <c r="E881" s="79"/>
      <c r="F881" s="80"/>
      <c r="G881" s="77"/>
      <c r="H881" s="81"/>
      <c r="I881" s="82"/>
      <c r="J881" s="82"/>
      <c r="K881" s="51"/>
      <c r="L881" s="83">
        <v>881</v>
      </c>
      <c r="M881" s="83"/>
      <c r="N881" s="84">
        <v>1</v>
      </c>
      <c r="O881" s="98" t="str">
        <f>REPLACE(INDEX(GroupVertices[Group], MATCH(Edges[[#This Row],[Vertex 1]],GroupVertices[Vertex],0)),1,1,"")</f>
        <v>1</v>
      </c>
      <c r="P881" s="98" t="str">
        <f>REPLACE(INDEX(GroupVertices[Group], MATCH(Edges[[#This Row],[Vertex 2]],GroupVertices[Vertex],0)),1,1,"")</f>
        <v>1</v>
      </c>
    </row>
    <row r="882" spans="1:16" ht="13.5" customHeight="1" thickTop="1" thickBot="1" x14ac:dyDescent="0.3">
      <c r="A882" s="76" t="s">
        <v>484</v>
      </c>
      <c r="B882" s="76" t="s">
        <v>825</v>
      </c>
      <c r="C882" s="77"/>
      <c r="D882" s="78">
        <v>1</v>
      </c>
      <c r="E882" s="79"/>
      <c r="F882" s="80"/>
      <c r="G882" s="77"/>
      <c r="H882" s="81"/>
      <c r="I882" s="82"/>
      <c r="J882" s="82"/>
      <c r="K882" s="51"/>
      <c r="L882" s="83">
        <v>882</v>
      </c>
      <c r="M882" s="83"/>
      <c r="N882" s="84">
        <v>1</v>
      </c>
      <c r="O882" s="98" t="str">
        <f>REPLACE(INDEX(GroupVertices[Group], MATCH(Edges[[#This Row],[Vertex 1]],GroupVertices[Vertex],0)),1,1,"")</f>
        <v>1</v>
      </c>
      <c r="P882" s="98" t="str">
        <f>REPLACE(INDEX(GroupVertices[Group], MATCH(Edges[[#This Row],[Vertex 2]],GroupVertices[Vertex],0)),1,1,"")</f>
        <v>1</v>
      </c>
    </row>
    <row r="883" spans="1:16" ht="13.5" customHeight="1" thickTop="1" thickBot="1" x14ac:dyDescent="0.3">
      <c r="A883" s="76" t="s">
        <v>922</v>
      </c>
      <c r="B883" s="76" t="s">
        <v>923</v>
      </c>
      <c r="C883" s="77"/>
      <c r="D883" s="78">
        <v>1</v>
      </c>
      <c r="E883" s="79"/>
      <c r="F883" s="80"/>
      <c r="G883" s="77"/>
      <c r="H883" s="81"/>
      <c r="I883" s="82"/>
      <c r="J883" s="82"/>
      <c r="K883" s="51"/>
      <c r="L883" s="83">
        <v>883</v>
      </c>
      <c r="M883" s="83"/>
      <c r="N883" s="84">
        <v>1</v>
      </c>
      <c r="O883" s="98" t="str">
        <f>REPLACE(INDEX(GroupVertices[Group], MATCH(Edges[[#This Row],[Vertex 1]],GroupVertices[Vertex],0)),1,1,"")</f>
        <v>138</v>
      </c>
      <c r="P883" s="98" t="str">
        <f>REPLACE(INDEX(GroupVertices[Group], MATCH(Edges[[#This Row],[Vertex 2]],GroupVertices[Vertex],0)),1,1,"")</f>
        <v>138</v>
      </c>
    </row>
    <row r="884" spans="1:16" ht="13.5" customHeight="1" thickTop="1" thickBot="1" x14ac:dyDescent="0.3">
      <c r="A884" s="76" t="s">
        <v>206</v>
      </c>
      <c r="B884" s="76" t="s">
        <v>207</v>
      </c>
      <c r="C884" s="77"/>
      <c r="D884" s="78">
        <v>1</v>
      </c>
      <c r="E884" s="79"/>
      <c r="F884" s="80"/>
      <c r="G884" s="77"/>
      <c r="H884" s="81"/>
      <c r="I884" s="82"/>
      <c r="J884" s="82"/>
      <c r="K884" s="51"/>
      <c r="L884" s="83">
        <v>884</v>
      </c>
      <c r="M884" s="83"/>
      <c r="N884" s="84">
        <v>1</v>
      </c>
      <c r="O884" s="98" t="str">
        <f>REPLACE(INDEX(GroupVertices[Group], MATCH(Edges[[#This Row],[Vertex 1]],GroupVertices[Vertex],0)),1,1,"")</f>
        <v>2</v>
      </c>
      <c r="P884" s="98" t="str">
        <f>REPLACE(INDEX(GroupVertices[Group], MATCH(Edges[[#This Row],[Vertex 2]],GroupVertices[Vertex],0)),1,1,"")</f>
        <v>2</v>
      </c>
    </row>
    <row r="885" spans="1:16" ht="13.5" customHeight="1" thickTop="1" thickBot="1" x14ac:dyDescent="0.3">
      <c r="A885" s="76" t="s">
        <v>206</v>
      </c>
      <c r="B885" s="76" t="s">
        <v>460</v>
      </c>
      <c r="C885" s="77"/>
      <c r="D885" s="78">
        <v>1</v>
      </c>
      <c r="E885" s="79"/>
      <c r="F885" s="80"/>
      <c r="G885" s="77"/>
      <c r="H885" s="81"/>
      <c r="I885" s="82"/>
      <c r="J885" s="82"/>
      <c r="K885" s="51"/>
      <c r="L885" s="83">
        <v>885</v>
      </c>
      <c r="M885" s="83"/>
      <c r="N885" s="84">
        <v>1</v>
      </c>
      <c r="O885" s="98" t="str">
        <f>REPLACE(INDEX(GroupVertices[Group], MATCH(Edges[[#This Row],[Vertex 1]],GroupVertices[Vertex],0)),1,1,"")</f>
        <v>2</v>
      </c>
      <c r="P885" s="98" t="str">
        <f>REPLACE(INDEX(GroupVertices[Group], MATCH(Edges[[#This Row],[Vertex 2]],GroupVertices[Vertex],0)),1,1,"")</f>
        <v>2</v>
      </c>
    </row>
    <row r="886" spans="1:16" ht="13.5" customHeight="1" thickTop="1" thickBot="1" x14ac:dyDescent="0.3">
      <c r="A886" s="76" t="s">
        <v>206</v>
      </c>
      <c r="B886" s="76" t="s">
        <v>208</v>
      </c>
      <c r="C886" s="77"/>
      <c r="D886" s="78">
        <v>1</v>
      </c>
      <c r="E886" s="79"/>
      <c r="F886" s="80"/>
      <c r="G886" s="77"/>
      <c r="H886" s="81"/>
      <c r="I886" s="82"/>
      <c r="J886" s="82"/>
      <c r="K886" s="51"/>
      <c r="L886" s="83">
        <v>886</v>
      </c>
      <c r="M886" s="83"/>
      <c r="N886" s="84">
        <v>1</v>
      </c>
      <c r="O886" s="98" t="str">
        <f>REPLACE(INDEX(GroupVertices[Group], MATCH(Edges[[#This Row],[Vertex 1]],GroupVertices[Vertex],0)),1,1,"")</f>
        <v>2</v>
      </c>
      <c r="P886" s="98" t="str">
        <f>REPLACE(INDEX(GroupVertices[Group], MATCH(Edges[[#This Row],[Vertex 2]],GroupVertices[Vertex],0)),1,1,"")</f>
        <v>2</v>
      </c>
    </row>
    <row r="887" spans="1:16" ht="13.5" customHeight="1" thickTop="1" thickBot="1" x14ac:dyDescent="0.3">
      <c r="A887" s="76" t="s">
        <v>206</v>
      </c>
      <c r="B887" s="76" t="s">
        <v>888</v>
      </c>
      <c r="C887" s="77"/>
      <c r="D887" s="78">
        <v>1</v>
      </c>
      <c r="E887" s="79"/>
      <c r="F887" s="80"/>
      <c r="G887" s="77"/>
      <c r="H887" s="81"/>
      <c r="I887" s="82"/>
      <c r="J887" s="82"/>
      <c r="K887" s="51"/>
      <c r="L887" s="83">
        <v>887</v>
      </c>
      <c r="M887" s="83"/>
      <c r="N887" s="84">
        <v>1</v>
      </c>
      <c r="O887" s="98" t="str">
        <f>REPLACE(INDEX(GroupVertices[Group], MATCH(Edges[[#This Row],[Vertex 1]],GroupVertices[Vertex],0)),1,1,"")</f>
        <v>2</v>
      </c>
      <c r="P887" s="98" t="str">
        <f>REPLACE(INDEX(GroupVertices[Group], MATCH(Edges[[#This Row],[Vertex 2]],GroupVertices[Vertex],0)),1,1,"")</f>
        <v>2</v>
      </c>
    </row>
    <row r="888" spans="1:16" ht="13.5" customHeight="1" thickTop="1" thickBot="1" x14ac:dyDescent="0.3">
      <c r="A888" s="76" t="s">
        <v>411</v>
      </c>
      <c r="B888" s="76" t="s">
        <v>412</v>
      </c>
      <c r="C888" s="77"/>
      <c r="D888" s="78">
        <v>1</v>
      </c>
      <c r="E888" s="79"/>
      <c r="F888" s="80"/>
      <c r="G888" s="77"/>
      <c r="H888" s="81"/>
      <c r="I888" s="82"/>
      <c r="J888" s="82"/>
      <c r="K888" s="51"/>
      <c r="L888" s="83">
        <v>888</v>
      </c>
      <c r="M888" s="83"/>
      <c r="N888" s="84">
        <v>1</v>
      </c>
      <c r="O888" s="98" t="str">
        <f>REPLACE(INDEX(GroupVertices[Group], MATCH(Edges[[#This Row],[Vertex 1]],GroupVertices[Vertex],0)),1,1,"")</f>
        <v>31</v>
      </c>
      <c r="P888" s="98" t="str">
        <f>REPLACE(INDEX(GroupVertices[Group], MATCH(Edges[[#This Row],[Vertex 2]],GroupVertices[Vertex],0)),1,1,"")</f>
        <v>31</v>
      </c>
    </row>
    <row r="889" spans="1:16" ht="13.5" customHeight="1" thickTop="1" thickBot="1" x14ac:dyDescent="0.3">
      <c r="A889" s="76" t="s">
        <v>411</v>
      </c>
      <c r="B889" s="76" t="s">
        <v>413</v>
      </c>
      <c r="C889" s="77"/>
      <c r="D889" s="78">
        <v>1</v>
      </c>
      <c r="E889" s="79"/>
      <c r="F889" s="80"/>
      <c r="G889" s="77"/>
      <c r="H889" s="81"/>
      <c r="I889" s="82"/>
      <c r="J889" s="82"/>
      <c r="K889" s="51"/>
      <c r="L889" s="83">
        <v>889</v>
      </c>
      <c r="M889" s="83"/>
      <c r="N889" s="84">
        <v>1</v>
      </c>
      <c r="O889" s="98" t="str">
        <f>REPLACE(INDEX(GroupVertices[Group], MATCH(Edges[[#This Row],[Vertex 1]],GroupVertices[Vertex],0)),1,1,"")</f>
        <v>31</v>
      </c>
      <c r="P889" s="98" t="str">
        <f>REPLACE(INDEX(GroupVertices[Group], MATCH(Edges[[#This Row],[Vertex 2]],GroupVertices[Vertex],0)),1,1,"")</f>
        <v>31</v>
      </c>
    </row>
    <row r="890" spans="1:16" ht="13.5" customHeight="1" thickTop="1" thickBot="1" x14ac:dyDescent="0.3">
      <c r="A890" s="76" t="s">
        <v>712</v>
      </c>
      <c r="B890" s="76" t="s">
        <v>713</v>
      </c>
      <c r="C890" s="77"/>
      <c r="D890" s="78">
        <v>1</v>
      </c>
      <c r="E890" s="79"/>
      <c r="F890" s="80"/>
      <c r="G890" s="77"/>
      <c r="H890" s="81"/>
      <c r="I890" s="82"/>
      <c r="J890" s="82"/>
      <c r="K890" s="51"/>
      <c r="L890" s="83">
        <v>890</v>
      </c>
      <c r="M890" s="83"/>
      <c r="N890" s="84">
        <v>1</v>
      </c>
      <c r="O890" s="98" t="str">
        <f>REPLACE(INDEX(GroupVertices[Group], MATCH(Edges[[#This Row],[Vertex 1]],GroupVertices[Vertex],0)),1,1,"")</f>
        <v>86</v>
      </c>
      <c r="P890" s="98" t="str">
        <f>REPLACE(INDEX(GroupVertices[Group], MATCH(Edges[[#This Row],[Vertex 2]],GroupVertices[Vertex],0)),1,1,"")</f>
        <v>86</v>
      </c>
    </row>
    <row r="891" spans="1:16" ht="13.5" customHeight="1" thickTop="1" thickBot="1" x14ac:dyDescent="0.3">
      <c r="A891" s="76" t="s">
        <v>924</v>
      </c>
      <c r="B891" s="76" t="s">
        <v>925</v>
      </c>
      <c r="C891" s="77"/>
      <c r="D891" s="78">
        <v>1</v>
      </c>
      <c r="E891" s="79"/>
      <c r="F891" s="80"/>
      <c r="G891" s="77"/>
      <c r="H891" s="81"/>
      <c r="I891" s="82"/>
      <c r="J891" s="82"/>
      <c r="K891" s="51"/>
      <c r="L891" s="83">
        <v>891</v>
      </c>
      <c r="M891" s="83"/>
      <c r="N891" s="84">
        <v>1</v>
      </c>
      <c r="O891" s="98" t="str">
        <f>REPLACE(INDEX(GroupVertices[Group], MATCH(Edges[[#This Row],[Vertex 1]],GroupVertices[Vertex],0)),1,1,"")</f>
        <v>51</v>
      </c>
      <c r="P891" s="98" t="str">
        <f>REPLACE(INDEX(GroupVertices[Group], MATCH(Edges[[#This Row],[Vertex 2]],GroupVertices[Vertex],0)),1,1,"")</f>
        <v>51</v>
      </c>
    </row>
    <row r="892" spans="1:16" ht="13.5" customHeight="1" thickTop="1" thickBot="1" x14ac:dyDescent="0.3">
      <c r="A892" s="76" t="s">
        <v>924</v>
      </c>
      <c r="B892" s="76" t="s">
        <v>926</v>
      </c>
      <c r="C892" s="77"/>
      <c r="D892" s="78">
        <v>1</v>
      </c>
      <c r="E892" s="79"/>
      <c r="F892" s="80"/>
      <c r="G892" s="77"/>
      <c r="H892" s="81"/>
      <c r="I892" s="82"/>
      <c r="J892" s="82"/>
      <c r="K892" s="51"/>
      <c r="L892" s="83">
        <v>892</v>
      </c>
      <c r="M892" s="83"/>
      <c r="N892" s="84">
        <v>1</v>
      </c>
      <c r="O892" s="98" t="str">
        <f>REPLACE(INDEX(GroupVertices[Group], MATCH(Edges[[#This Row],[Vertex 1]],GroupVertices[Vertex],0)),1,1,"")</f>
        <v>51</v>
      </c>
      <c r="P892" s="98" t="str">
        <f>REPLACE(INDEX(GroupVertices[Group], MATCH(Edges[[#This Row],[Vertex 2]],GroupVertices[Vertex],0)),1,1,"")</f>
        <v>51</v>
      </c>
    </row>
    <row r="893" spans="1:16" ht="13.5" customHeight="1" thickTop="1" thickBot="1" x14ac:dyDescent="0.3">
      <c r="A893" s="76" t="s">
        <v>924</v>
      </c>
      <c r="B893" s="76" t="s">
        <v>927</v>
      </c>
      <c r="C893" s="77"/>
      <c r="D893" s="78">
        <v>1</v>
      </c>
      <c r="E893" s="79"/>
      <c r="F893" s="80"/>
      <c r="G893" s="77"/>
      <c r="H893" s="81"/>
      <c r="I893" s="82"/>
      <c r="J893" s="82"/>
      <c r="K893" s="51"/>
      <c r="L893" s="83">
        <v>893</v>
      </c>
      <c r="M893" s="83"/>
      <c r="N893" s="84">
        <v>1</v>
      </c>
      <c r="O893" s="98" t="str">
        <f>REPLACE(INDEX(GroupVertices[Group], MATCH(Edges[[#This Row],[Vertex 1]],GroupVertices[Vertex],0)),1,1,"")</f>
        <v>51</v>
      </c>
      <c r="P893" s="98" t="str">
        <f>REPLACE(INDEX(GroupVertices[Group], MATCH(Edges[[#This Row],[Vertex 2]],GroupVertices[Vertex],0)),1,1,"")</f>
        <v>51</v>
      </c>
    </row>
    <row r="894" spans="1:16" ht="13.5" customHeight="1" thickTop="1" thickBot="1" x14ac:dyDescent="0.3">
      <c r="A894" s="76" t="s">
        <v>376</v>
      </c>
      <c r="B894" s="76" t="s">
        <v>377</v>
      </c>
      <c r="C894" s="77"/>
      <c r="D894" s="78">
        <v>1</v>
      </c>
      <c r="E894" s="79"/>
      <c r="F894" s="80"/>
      <c r="G894" s="77"/>
      <c r="H894" s="81"/>
      <c r="I894" s="82"/>
      <c r="J894" s="82"/>
      <c r="K894" s="51"/>
      <c r="L894" s="83">
        <v>894</v>
      </c>
      <c r="M894" s="83"/>
      <c r="N894" s="84">
        <v>1</v>
      </c>
      <c r="O894" s="98" t="str">
        <f>REPLACE(INDEX(GroupVertices[Group], MATCH(Edges[[#This Row],[Vertex 1]],GroupVertices[Vertex],0)),1,1,"")</f>
        <v>10</v>
      </c>
      <c r="P894" s="98" t="str">
        <f>REPLACE(INDEX(GroupVertices[Group], MATCH(Edges[[#This Row],[Vertex 2]],GroupVertices[Vertex],0)),1,1,"")</f>
        <v>10</v>
      </c>
    </row>
    <row r="895" spans="1:16" ht="13.5" customHeight="1" thickTop="1" thickBot="1" x14ac:dyDescent="0.3">
      <c r="A895" s="76"/>
      <c r="B895" s="76"/>
      <c r="C895" s="77"/>
      <c r="D895" s="78"/>
      <c r="E895" s="79"/>
      <c r="F895" s="80"/>
      <c r="G895" s="77"/>
      <c r="H895" s="81"/>
      <c r="I895" s="82"/>
      <c r="J895" s="82"/>
      <c r="K895" s="51"/>
      <c r="L895" s="83">
        <v>895</v>
      </c>
      <c r="M895" s="83"/>
      <c r="N895" s="84"/>
      <c r="O895" s="98" t="e">
        <f>REPLACE(INDEX(GroupVertices[Group], MATCH(Edges[[#This Row],[Vertex 1]],GroupVertices[Vertex],0)),1,1,"")</f>
        <v>#N/A</v>
      </c>
      <c r="P895" s="98" t="e">
        <f>REPLACE(INDEX(GroupVertices[Group], MATCH(Edges[[#This Row],[Vertex 2]],GroupVertices[Vertex],0)),1,1,"")</f>
        <v>#N/A</v>
      </c>
    </row>
    <row r="896" spans="1:16" ht="13.5" customHeight="1" thickTop="1" thickBot="1" x14ac:dyDescent="0.3">
      <c r="A896" s="76"/>
      <c r="B896" s="76"/>
      <c r="C896" s="77"/>
      <c r="D896" s="78"/>
      <c r="E896" s="79"/>
      <c r="F896" s="80"/>
      <c r="G896" s="77"/>
      <c r="H896" s="81"/>
      <c r="I896" s="82"/>
      <c r="J896" s="82"/>
      <c r="K896" s="51"/>
      <c r="L896" s="83">
        <v>896</v>
      </c>
      <c r="M896" s="83"/>
      <c r="N896" s="84"/>
      <c r="O896" s="98" t="e">
        <f>REPLACE(INDEX(GroupVertices[Group], MATCH(Edges[[#This Row],[Vertex 1]],GroupVertices[Vertex],0)),1,1,"")</f>
        <v>#N/A</v>
      </c>
      <c r="P896" s="98" t="e">
        <f>REPLACE(INDEX(GroupVertices[Group], MATCH(Edges[[#This Row],[Vertex 2]],GroupVertices[Vertex],0)),1,1,"")</f>
        <v>#N/A</v>
      </c>
    </row>
    <row r="897" spans="1:16" ht="13.5" customHeight="1" thickTop="1" thickBot="1" x14ac:dyDescent="0.3">
      <c r="A897" s="76" t="s">
        <v>859</v>
      </c>
      <c r="B897" s="76" t="s">
        <v>860</v>
      </c>
      <c r="C897" s="77"/>
      <c r="D897" s="78">
        <v>1</v>
      </c>
      <c r="E897" s="79"/>
      <c r="F897" s="80"/>
      <c r="G897" s="77"/>
      <c r="H897" s="81"/>
      <c r="I897" s="82"/>
      <c r="J897" s="82"/>
      <c r="K897" s="51"/>
      <c r="L897" s="83">
        <v>897</v>
      </c>
      <c r="M897" s="83"/>
      <c r="N897" s="84">
        <v>1</v>
      </c>
      <c r="O897" s="98" t="str">
        <f>REPLACE(INDEX(GroupVertices[Group], MATCH(Edges[[#This Row],[Vertex 1]],GroupVertices[Vertex],0)),1,1,"")</f>
        <v>73</v>
      </c>
      <c r="P897" s="98" t="str">
        <f>REPLACE(INDEX(GroupVertices[Group], MATCH(Edges[[#This Row],[Vertex 2]],GroupVertices[Vertex],0)),1,1,"")</f>
        <v>73</v>
      </c>
    </row>
    <row r="898" spans="1:16" ht="13.5" customHeight="1" thickTop="1" thickBot="1" x14ac:dyDescent="0.3">
      <c r="A898" s="76" t="s">
        <v>859</v>
      </c>
      <c r="B898" s="76" t="s">
        <v>861</v>
      </c>
      <c r="C898" s="77"/>
      <c r="D898" s="78">
        <v>1</v>
      </c>
      <c r="E898" s="79"/>
      <c r="F898" s="80"/>
      <c r="G898" s="77"/>
      <c r="H898" s="81"/>
      <c r="I898" s="82"/>
      <c r="J898" s="82"/>
      <c r="K898" s="51"/>
      <c r="L898" s="83">
        <v>898</v>
      </c>
      <c r="M898" s="83"/>
      <c r="N898" s="84">
        <v>1</v>
      </c>
      <c r="O898" s="98" t="str">
        <f>REPLACE(INDEX(GroupVertices[Group], MATCH(Edges[[#This Row],[Vertex 1]],GroupVertices[Vertex],0)),1,1,"")</f>
        <v>73</v>
      </c>
      <c r="P898" s="98" t="str">
        <f>REPLACE(INDEX(GroupVertices[Group], MATCH(Edges[[#This Row],[Vertex 2]],GroupVertices[Vertex],0)),1,1,"")</f>
        <v>73</v>
      </c>
    </row>
    <row r="899" spans="1:16" ht="13.5" customHeight="1" thickTop="1" thickBot="1" x14ac:dyDescent="0.3">
      <c r="A899" s="76" t="s">
        <v>930</v>
      </c>
      <c r="B899" s="76" t="s">
        <v>842</v>
      </c>
      <c r="C899" s="77"/>
      <c r="D899" s="78">
        <v>1</v>
      </c>
      <c r="E899" s="79"/>
      <c r="F899" s="80"/>
      <c r="G899" s="77"/>
      <c r="H899" s="81"/>
      <c r="I899" s="82"/>
      <c r="J899" s="82"/>
      <c r="K899" s="51"/>
      <c r="L899" s="83">
        <v>899</v>
      </c>
      <c r="M899" s="83"/>
      <c r="N899" s="84">
        <v>1</v>
      </c>
      <c r="O899" s="98" t="str">
        <f>REPLACE(INDEX(GroupVertices[Group], MATCH(Edges[[#This Row],[Vertex 1]],GroupVertices[Vertex],0)),1,1,"")</f>
        <v>69</v>
      </c>
      <c r="P899" s="98" t="str">
        <f>REPLACE(INDEX(GroupVertices[Group], MATCH(Edges[[#This Row],[Vertex 2]],GroupVertices[Vertex],0)),1,1,"")</f>
        <v>69</v>
      </c>
    </row>
    <row r="900" spans="1:16" ht="13.5" customHeight="1" thickTop="1" thickBot="1" x14ac:dyDescent="0.3">
      <c r="A900" s="76" t="s">
        <v>931</v>
      </c>
      <c r="B900" s="76" t="s">
        <v>932</v>
      </c>
      <c r="C900" s="77"/>
      <c r="D900" s="78">
        <v>3.25</v>
      </c>
      <c r="E900" s="79"/>
      <c r="F900" s="80"/>
      <c r="G900" s="77"/>
      <c r="H900" s="81"/>
      <c r="I900" s="82"/>
      <c r="J900" s="82"/>
      <c r="K900" s="51"/>
      <c r="L900" s="83">
        <v>900</v>
      </c>
      <c r="M900" s="83"/>
      <c r="N900" s="84">
        <v>2</v>
      </c>
      <c r="O900" s="98" t="str">
        <f>REPLACE(INDEX(GroupVertices[Group], MATCH(Edges[[#This Row],[Vertex 1]],GroupVertices[Vertex],0)),1,1,"")</f>
        <v>55</v>
      </c>
      <c r="P900" s="98" t="str">
        <f>REPLACE(INDEX(GroupVertices[Group], MATCH(Edges[[#This Row],[Vertex 2]],GroupVertices[Vertex],0)),1,1,"")</f>
        <v>55</v>
      </c>
    </row>
    <row r="901" spans="1:16" ht="13.5" customHeight="1" thickTop="1" thickBot="1" x14ac:dyDescent="0.3">
      <c r="A901" s="76" t="s">
        <v>931</v>
      </c>
      <c r="B901" s="76" t="s">
        <v>933</v>
      </c>
      <c r="C901" s="77"/>
      <c r="D901" s="78">
        <v>3.25</v>
      </c>
      <c r="E901" s="79"/>
      <c r="F901" s="80"/>
      <c r="G901" s="77"/>
      <c r="H901" s="81"/>
      <c r="I901" s="82"/>
      <c r="J901" s="82"/>
      <c r="K901" s="51"/>
      <c r="L901" s="83">
        <v>901</v>
      </c>
      <c r="M901" s="83"/>
      <c r="N901" s="84">
        <v>2</v>
      </c>
      <c r="O901" s="98" t="str">
        <f>REPLACE(INDEX(GroupVertices[Group], MATCH(Edges[[#This Row],[Vertex 1]],GroupVertices[Vertex],0)),1,1,"")</f>
        <v>55</v>
      </c>
      <c r="P901" s="98" t="str">
        <f>REPLACE(INDEX(GroupVertices[Group], MATCH(Edges[[#This Row],[Vertex 2]],GroupVertices[Vertex],0)),1,1,"")</f>
        <v>55</v>
      </c>
    </row>
    <row r="902" spans="1:16" ht="13.5" customHeight="1" thickTop="1" thickBot="1" x14ac:dyDescent="0.3">
      <c r="A902" s="76" t="s">
        <v>931</v>
      </c>
      <c r="B902" s="76" t="s">
        <v>934</v>
      </c>
      <c r="C902" s="77"/>
      <c r="D902" s="78">
        <v>1</v>
      </c>
      <c r="E902" s="79"/>
      <c r="F902" s="80"/>
      <c r="G902" s="77"/>
      <c r="H902" s="81"/>
      <c r="I902" s="82"/>
      <c r="J902" s="82"/>
      <c r="K902" s="51"/>
      <c r="L902" s="83">
        <v>902</v>
      </c>
      <c r="M902" s="83"/>
      <c r="N902" s="84">
        <v>1</v>
      </c>
      <c r="O902" s="98" t="str">
        <f>REPLACE(INDEX(GroupVertices[Group], MATCH(Edges[[#This Row],[Vertex 1]],GroupVertices[Vertex],0)),1,1,"")</f>
        <v>55</v>
      </c>
      <c r="P902" s="98" t="str">
        <f>REPLACE(INDEX(GroupVertices[Group], MATCH(Edges[[#This Row],[Vertex 2]],GroupVertices[Vertex],0)),1,1,"")</f>
        <v>55</v>
      </c>
    </row>
    <row r="903" spans="1:16" ht="13.5" customHeight="1" thickTop="1" thickBot="1" x14ac:dyDescent="0.3">
      <c r="A903" s="76"/>
      <c r="B903" s="76"/>
      <c r="C903" s="77"/>
      <c r="D903" s="78"/>
      <c r="E903" s="79"/>
      <c r="F903" s="80"/>
      <c r="G903" s="77"/>
      <c r="H903" s="81"/>
      <c r="I903" s="82"/>
      <c r="J903" s="82"/>
      <c r="K903" s="51"/>
      <c r="L903" s="83">
        <v>903</v>
      </c>
      <c r="M903" s="83"/>
      <c r="N903" s="84"/>
      <c r="O903" s="98" t="e">
        <f>REPLACE(INDEX(GroupVertices[Group], MATCH(Edges[[#This Row],[Vertex 1]],GroupVertices[Vertex],0)),1,1,"")</f>
        <v>#N/A</v>
      </c>
      <c r="P903" s="98" t="e">
        <f>REPLACE(INDEX(GroupVertices[Group], MATCH(Edges[[#This Row],[Vertex 2]],GroupVertices[Vertex],0)),1,1,"")</f>
        <v>#N/A</v>
      </c>
    </row>
    <row r="904" spans="1:16" ht="13.5" customHeight="1" thickTop="1" thickBot="1" x14ac:dyDescent="0.3">
      <c r="A904" s="76" t="s">
        <v>936</v>
      </c>
      <c r="B904" s="76" t="s">
        <v>937</v>
      </c>
      <c r="C904" s="77"/>
      <c r="D904" s="78">
        <v>1</v>
      </c>
      <c r="E904" s="79"/>
      <c r="F904" s="80"/>
      <c r="G904" s="77"/>
      <c r="H904" s="81"/>
      <c r="I904" s="82"/>
      <c r="J904" s="82"/>
      <c r="K904" s="51"/>
      <c r="L904" s="83">
        <v>904</v>
      </c>
      <c r="M904" s="83"/>
      <c r="N904" s="84">
        <v>1</v>
      </c>
      <c r="O904" s="98" t="str">
        <f>REPLACE(INDEX(GroupVertices[Group], MATCH(Edges[[#This Row],[Vertex 1]],GroupVertices[Vertex],0)),1,1,"")</f>
        <v>139</v>
      </c>
      <c r="P904" s="98" t="str">
        <f>REPLACE(INDEX(GroupVertices[Group], MATCH(Edges[[#This Row],[Vertex 2]],GroupVertices[Vertex],0)),1,1,"")</f>
        <v>139</v>
      </c>
    </row>
    <row r="905" spans="1:16" ht="13.5" customHeight="1" thickTop="1" thickBot="1" x14ac:dyDescent="0.3">
      <c r="A905" s="76"/>
      <c r="B905" s="76"/>
      <c r="C905" s="77"/>
      <c r="D905" s="78"/>
      <c r="E905" s="79"/>
      <c r="F905" s="80"/>
      <c r="G905" s="77"/>
      <c r="H905" s="81"/>
      <c r="I905" s="82"/>
      <c r="J905" s="82"/>
      <c r="K905" s="51"/>
      <c r="L905" s="83">
        <v>905</v>
      </c>
      <c r="M905" s="83"/>
      <c r="N905" s="84"/>
      <c r="O905" s="98" t="e">
        <f>REPLACE(INDEX(GroupVertices[Group], MATCH(Edges[[#This Row],[Vertex 1]],GroupVertices[Vertex],0)),1,1,"")</f>
        <v>#N/A</v>
      </c>
      <c r="P905" s="98" t="e">
        <f>REPLACE(INDEX(GroupVertices[Group], MATCH(Edges[[#This Row],[Vertex 2]],GroupVertices[Vertex],0)),1,1,"")</f>
        <v>#N/A</v>
      </c>
    </row>
    <row r="906" spans="1:16" ht="13.5" customHeight="1" thickTop="1" thickBot="1" x14ac:dyDescent="0.3">
      <c r="A906" s="76"/>
      <c r="B906" s="76"/>
      <c r="C906" s="77"/>
      <c r="D906" s="78"/>
      <c r="E906" s="79"/>
      <c r="F906" s="80"/>
      <c r="G906" s="77"/>
      <c r="H906" s="81"/>
      <c r="I906" s="82"/>
      <c r="J906" s="82"/>
      <c r="K906" s="51"/>
      <c r="L906" s="83">
        <v>906</v>
      </c>
      <c r="M906" s="83"/>
      <c r="N906" s="84"/>
      <c r="O906" s="98" t="e">
        <f>REPLACE(INDEX(GroupVertices[Group], MATCH(Edges[[#This Row],[Vertex 1]],GroupVertices[Vertex],0)),1,1,"")</f>
        <v>#N/A</v>
      </c>
      <c r="P906" s="98" t="e">
        <f>REPLACE(INDEX(GroupVertices[Group], MATCH(Edges[[#This Row],[Vertex 2]],GroupVertices[Vertex],0)),1,1,"")</f>
        <v>#N/A</v>
      </c>
    </row>
    <row r="907" spans="1:16" ht="13.5" customHeight="1" thickTop="1" thickBot="1" x14ac:dyDescent="0.3">
      <c r="A907" s="76" t="s">
        <v>736</v>
      </c>
      <c r="B907" s="76" t="s">
        <v>939</v>
      </c>
      <c r="C907" s="77"/>
      <c r="D907" s="78">
        <v>1</v>
      </c>
      <c r="E907" s="79"/>
      <c r="F907" s="80"/>
      <c r="G907" s="77"/>
      <c r="H907" s="81"/>
      <c r="I907" s="82"/>
      <c r="J907" s="82"/>
      <c r="K907" s="51"/>
      <c r="L907" s="83">
        <v>907</v>
      </c>
      <c r="M907" s="83"/>
      <c r="N907" s="84">
        <v>1</v>
      </c>
      <c r="O907" s="98" t="str">
        <f>REPLACE(INDEX(GroupVertices[Group], MATCH(Edges[[#This Row],[Vertex 1]],GroupVertices[Vertex],0)),1,1,"")</f>
        <v>1</v>
      </c>
      <c r="P907" s="98" t="str">
        <f>REPLACE(INDEX(GroupVertices[Group], MATCH(Edges[[#This Row],[Vertex 2]],GroupVertices[Vertex],0)),1,1,"")</f>
        <v>1</v>
      </c>
    </row>
    <row r="908" spans="1:16" ht="13.5" customHeight="1" thickTop="1" thickBot="1" x14ac:dyDescent="0.3">
      <c r="A908" s="76" t="s">
        <v>736</v>
      </c>
      <c r="B908" s="76" t="s">
        <v>940</v>
      </c>
      <c r="C908" s="77"/>
      <c r="D908" s="78">
        <v>1</v>
      </c>
      <c r="E908" s="79"/>
      <c r="F908" s="80"/>
      <c r="G908" s="77"/>
      <c r="H908" s="81"/>
      <c r="I908" s="82"/>
      <c r="J908" s="82"/>
      <c r="K908" s="51"/>
      <c r="L908" s="83">
        <v>908</v>
      </c>
      <c r="M908" s="83"/>
      <c r="N908" s="84">
        <v>1</v>
      </c>
      <c r="O908" s="98" t="str">
        <f>REPLACE(INDEX(GroupVertices[Group], MATCH(Edges[[#This Row],[Vertex 1]],GroupVertices[Vertex],0)),1,1,"")</f>
        <v>1</v>
      </c>
      <c r="P908" s="98" t="str">
        <f>REPLACE(INDEX(GroupVertices[Group], MATCH(Edges[[#This Row],[Vertex 2]],GroupVertices[Vertex],0)),1,1,"")</f>
        <v>1</v>
      </c>
    </row>
    <row r="909" spans="1:16" ht="13.5" customHeight="1" thickTop="1" thickBot="1" x14ac:dyDescent="0.3">
      <c r="A909" s="76" t="s">
        <v>736</v>
      </c>
      <c r="B909" s="76" t="s">
        <v>809</v>
      </c>
      <c r="C909" s="77"/>
      <c r="D909" s="78">
        <v>1</v>
      </c>
      <c r="E909" s="79"/>
      <c r="F909" s="80"/>
      <c r="G909" s="77"/>
      <c r="H909" s="81"/>
      <c r="I909" s="82"/>
      <c r="J909" s="82"/>
      <c r="K909" s="51"/>
      <c r="L909" s="83">
        <v>909</v>
      </c>
      <c r="M909" s="83"/>
      <c r="N909" s="84">
        <v>1</v>
      </c>
      <c r="O909" s="98" t="str">
        <f>REPLACE(INDEX(GroupVertices[Group], MATCH(Edges[[#This Row],[Vertex 1]],GroupVertices[Vertex],0)),1,1,"")</f>
        <v>1</v>
      </c>
      <c r="P909" s="98" t="str">
        <f>REPLACE(INDEX(GroupVertices[Group], MATCH(Edges[[#This Row],[Vertex 2]],GroupVertices[Vertex],0)),1,1,"")</f>
        <v>1</v>
      </c>
    </row>
    <row r="910" spans="1:16" ht="13.5" customHeight="1" thickTop="1" thickBot="1" x14ac:dyDescent="0.3">
      <c r="A910" s="76" t="s">
        <v>736</v>
      </c>
      <c r="B910" s="76" t="s">
        <v>941</v>
      </c>
      <c r="C910" s="77"/>
      <c r="D910" s="78">
        <v>1</v>
      </c>
      <c r="E910" s="79"/>
      <c r="F910" s="80"/>
      <c r="G910" s="77"/>
      <c r="H910" s="81"/>
      <c r="I910" s="82"/>
      <c r="J910" s="82"/>
      <c r="K910" s="51"/>
      <c r="L910" s="83">
        <v>910</v>
      </c>
      <c r="M910" s="83"/>
      <c r="N910" s="84">
        <v>1</v>
      </c>
      <c r="O910" s="98" t="str">
        <f>REPLACE(INDEX(GroupVertices[Group], MATCH(Edges[[#This Row],[Vertex 1]],GroupVertices[Vertex],0)),1,1,"")</f>
        <v>1</v>
      </c>
      <c r="P910" s="98" t="str">
        <f>REPLACE(INDEX(GroupVertices[Group], MATCH(Edges[[#This Row],[Vertex 2]],GroupVertices[Vertex],0)),1,1,"")</f>
        <v>1</v>
      </c>
    </row>
    <row r="911" spans="1:16" ht="13.5" customHeight="1" thickTop="1" thickBot="1" x14ac:dyDescent="0.3">
      <c r="A911" s="76" t="s">
        <v>736</v>
      </c>
      <c r="B911" s="76" t="s">
        <v>918</v>
      </c>
      <c r="C911" s="77"/>
      <c r="D911" s="78">
        <v>1</v>
      </c>
      <c r="E911" s="79"/>
      <c r="F911" s="80"/>
      <c r="G911" s="77"/>
      <c r="H911" s="81"/>
      <c r="I911" s="82"/>
      <c r="J911" s="82"/>
      <c r="K911" s="51"/>
      <c r="L911" s="83">
        <v>911</v>
      </c>
      <c r="M911" s="83"/>
      <c r="N911" s="84">
        <v>1</v>
      </c>
      <c r="O911" s="98" t="str">
        <f>REPLACE(INDEX(GroupVertices[Group], MATCH(Edges[[#This Row],[Vertex 1]],GroupVertices[Vertex],0)),1,1,"")</f>
        <v>1</v>
      </c>
      <c r="P911" s="98" t="str">
        <f>REPLACE(INDEX(GroupVertices[Group], MATCH(Edges[[#This Row],[Vertex 2]],GroupVertices[Vertex],0)),1,1,"")</f>
        <v>1</v>
      </c>
    </row>
    <row r="912" spans="1:16" ht="13.5" customHeight="1" thickTop="1" thickBot="1" x14ac:dyDescent="0.3">
      <c r="A912" s="76" t="s">
        <v>736</v>
      </c>
      <c r="B912" s="76" t="s">
        <v>825</v>
      </c>
      <c r="C912" s="77"/>
      <c r="D912" s="78">
        <v>1</v>
      </c>
      <c r="E912" s="79"/>
      <c r="F912" s="80"/>
      <c r="G912" s="77"/>
      <c r="H912" s="81"/>
      <c r="I912" s="82"/>
      <c r="J912" s="82"/>
      <c r="K912" s="51"/>
      <c r="L912" s="83">
        <v>912</v>
      </c>
      <c r="M912" s="83"/>
      <c r="N912" s="84">
        <v>1</v>
      </c>
      <c r="O912" s="98" t="str">
        <f>REPLACE(INDEX(GroupVertices[Group], MATCH(Edges[[#This Row],[Vertex 1]],GroupVertices[Vertex],0)),1,1,"")</f>
        <v>1</v>
      </c>
      <c r="P912" s="98" t="str">
        <f>REPLACE(INDEX(GroupVertices[Group], MATCH(Edges[[#This Row],[Vertex 2]],GroupVertices[Vertex],0)),1,1,"")</f>
        <v>1</v>
      </c>
    </row>
    <row r="913" spans="1:16" ht="13.5" customHeight="1" thickTop="1" thickBot="1" x14ac:dyDescent="0.3">
      <c r="A913" s="76" t="s">
        <v>537</v>
      </c>
      <c r="B913" s="76" t="s">
        <v>942</v>
      </c>
      <c r="C913" s="77"/>
      <c r="D913" s="78">
        <v>1</v>
      </c>
      <c r="E913" s="79"/>
      <c r="F913" s="80"/>
      <c r="G913" s="77"/>
      <c r="H913" s="81"/>
      <c r="I913" s="82"/>
      <c r="J913" s="82"/>
      <c r="K913" s="51"/>
      <c r="L913" s="83">
        <v>913</v>
      </c>
      <c r="M913" s="83"/>
      <c r="N913" s="84">
        <v>1</v>
      </c>
      <c r="O913" s="98" t="str">
        <f>REPLACE(INDEX(GroupVertices[Group], MATCH(Edges[[#This Row],[Vertex 1]],GroupVertices[Vertex],0)),1,1,"")</f>
        <v>48</v>
      </c>
      <c r="P913" s="98" t="str">
        <f>REPLACE(INDEX(GroupVertices[Group], MATCH(Edges[[#This Row],[Vertex 2]],GroupVertices[Vertex],0)),1,1,"")</f>
        <v>48</v>
      </c>
    </row>
    <row r="914" spans="1:16" ht="13.5" customHeight="1" thickTop="1" thickBot="1" x14ac:dyDescent="0.3">
      <c r="A914" s="76"/>
      <c r="B914" s="76"/>
      <c r="C914" s="77"/>
      <c r="D914" s="78"/>
      <c r="E914" s="79"/>
      <c r="F914" s="80"/>
      <c r="G914" s="77"/>
      <c r="H914" s="81"/>
      <c r="I914" s="82"/>
      <c r="J914" s="82"/>
      <c r="K914" s="51"/>
      <c r="L914" s="83">
        <v>914</v>
      </c>
      <c r="M914" s="83"/>
      <c r="N914" s="84"/>
      <c r="O914" s="98" t="e">
        <f>REPLACE(INDEX(GroupVertices[Group], MATCH(Edges[[#This Row],[Vertex 1]],GroupVertices[Vertex],0)),1,1,"")</f>
        <v>#N/A</v>
      </c>
      <c r="P914" s="98" t="e">
        <f>REPLACE(INDEX(GroupVertices[Group], MATCH(Edges[[#This Row],[Vertex 2]],GroupVertices[Vertex],0)),1,1,"")</f>
        <v>#N/A</v>
      </c>
    </row>
    <row r="915" spans="1:16" ht="13.5" customHeight="1" thickTop="1" thickBot="1" x14ac:dyDescent="0.3">
      <c r="A915" s="76" t="s">
        <v>944</v>
      </c>
      <c r="B915" s="76" t="s">
        <v>945</v>
      </c>
      <c r="C915" s="77"/>
      <c r="D915" s="78">
        <v>1</v>
      </c>
      <c r="E915" s="79"/>
      <c r="F915" s="80"/>
      <c r="G915" s="77"/>
      <c r="H915" s="81"/>
      <c r="I915" s="82"/>
      <c r="J915" s="82"/>
      <c r="K915" s="51"/>
      <c r="L915" s="83">
        <v>915</v>
      </c>
      <c r="M915" s="83"/>
      <c r="N915" s="84">
        <v>1</v>
      </c>
      <c r="O915" s="98" t="str">
        <f>REPLACE(INDEX(GroupVertices[Group], MATCH(Edges[[#This Row],[Vertex 1]],GroupVertices[Vertex],0)),1,1,"")</f>
        <v>75</v>
      </c>
      <c r="P915" s="98" t="str">
        <f>REPLACE(INDEX(GroupVertices[Group], MATCH(Edges[[#This Row],[Vertex 2]],GroupVertices[Vertex],0)),1,1,"")</f>
        <v>75</v>
      </c>
    </row>
    <row r="916" spans="1:16" ht="13.5" customHeight="1" thickTop="1" thickBot="1" x14ac:dyDescent="0.3">
      <c r="A916" s="76" t="s">
        <v>268</v>
      </c>
      <c r="B916" s="76" t="s">
        <v>269</v>
      </c>
      <c r="C916" s="77"/>
      <c r="D916" s="78">
        <v>1</v>
      </c>
      <c r="E916" s="79"/>
      <c r="F916" s="80"/>
      <c r="G916" s="77"/>
      <c r="H916" s="81"/>
      <c r="I916" s="82"/>
      <c r="J916" s="82"/>
      <c r="K916" s="51"/>
      <c r="L916" s="83">
        <v>916</v>
      </c>
      <c r="M916" s="83"/>
      <c r="N916" s="84">
        <v>1</v>
      </c>
      <c r="O916" s="98" t="str">
        <f>REPLACE(INDEX(GroupVertices[Group], MATCH(Edges[[#This Row],[Vertex 1]],GroupVertices[Vertex],0)),1,1,"")</f>
        <v>11</v>
      </c>
      <c r="P916" s="98" t="str">
        <f>REPLACE(INDEX(GroupVertices[Group], MATCH(Edges[[#This Row],[Vertex 2]],GroupVertices[Vertex],0)),1,1,"")</f>
        <v>11</v>
      </c>
    </row>
    <row r="917" spans="1:16" ht="13.5" customHeight="1" thickTop="1" thickBot="1" x14ac:dyDescent="0.3">
      <c r="A917" s="76" t="s">
        <v>521</v>
      </c>
      <c r="B917" s="76" t="s">
        <v>522</v>
      </c>
      <c r="C917" s="77"/>
      <c r="D917" s="78">
        <v>1</v>
      </c>
      <c r="E917" s="79"/>
      <c r="F917" s="80"/>
      <c r="G917" s="77"/>
      <c r="H917" s="81"/>
      <c r="I917" s="82"/>
      <c r="J917" s="82"/>
      <c r="K917" s="51"/>
      <c r="L917" s="83">
        <v>917</v>
      </c>
      <c r="M917" s="83"/>
      <c r="N917" s="84">
        <v>1</v>
      </c>
      <c r="O917" s="98" t="str">
        <f>REPLACE(INDEX(GroupVertices[Group], MATCH(Edges[[#This Row],[Vertex 1]],GroupVertices[Vertex],0)),1,1,"")</f>
        <v>24</v>
      </c>
      <c r="P917" s="98" t="str">
        <f>REPLACE(INDEX(GroupVertices[Group], MATCH(Edges[[#This Row],[Vertex 2]],GroupVertices[Vertex],0)),1,1,"")</f>
        <v>24</v>
      </c>
    </row>
    <row r="918" spans="1:16" ht="13.5" customHeight="1" thickTop="1" thickBot="1" x14ac:dyDescent="0.3">
      <c r="A918" s="76" t="s">
        <v>860</v>
      </c>
      <c r="B918" s="76" t="s">
        <v>861</v>
      </c>
      <c r="C918" s="77"/>
      <c r="D918" s="78">
        <v>1</v>
      </c>
      <c r="E918" s="79"/>
      <c r="F918" s="80"/>
      <c r="G918" s="77"/>
      <c r="H918" s="81"/>
      <c r="I918" s="82"/>
      <c r="J918" s="82"/>
      <c r="K918" s="51"/>
      <c r="L918" s="83">
        <v>918</v>
      </c>
      <c r="M918" s="83"/>
      <c r="N918" s="84">
        <v>1</v>
      </c>
      <c r="O918" s="98" t="str">
        <f>REPLACE(INDEX(GroupVertices[Group], MATCH(Edges[[#This Row],[Vertex 1]],GroupVertices[Vertex],0)),1,1,"")</f>
        <v>73</v>
      </c>
      <c r="P918" s="98" t="str">
        <f>REPLACE(INDEX(GroupVertices[Group], MATCH(Edges[[#This Row],[Vertex 2]],GroupVertices[Vertex],0)),1,1,"")</f>
        <v>73</v>
      </c>
    </row>
    <row r="919" spans="1:16" ht="13.5" customHeight="1" thickTop="1" thickBot="1" x14ac:dyDescent="0.3">
      <c r="A919" s="76" t="s">
        <v>946</v>
      </c>
      <c r="B919" s="76" t="s">
        <v>624</v>
      </c>
      <c r="C919" s="77"/>
      <c r="D919" s="78">
        <v>1</v>
      </c>
      <c r="E919" s="79"/>
      <c r="F919" s="80"/>
      <c r="G919" s="77"/>
      <c r="H919" s="81"/>
      <c r="I919" s="82"/>
      <c r="J919" s="82"/>
      <c r="K919" s="51"/>
      <c r="L919" s="83">
        <v>919</v>
      </c>
      <c r="M919" s="83"/>
      <c r="N919" s="84">
        <v>1</v>
      </c>
      <c r="O919" s="98" t="str">
        <f>REPLACE(INDEX(GroupVertices[Group], MATCH(Edges[[#This Row],[Vertex 1]],GroupVertices[Vertex],0)),1,1,"")</f>
        <v>1</v>
      </c>
      <c r="P919" s="98" t="str">
        <f>REPLACE(INDEX(GroupVertices[Group], MATCH(Edges[[#This Row],[Vertex 2]],GroupVertices[Vertex],0)),1,1,"")</f>
        <v>1</v>
      </c>
    </row>
    <row r="920" spans="1:16" ht="13.5" customHeight="1" thickTop="1" thickBot="1" x14ac:dyDescent="0.3">
      <c r="A920" s="76" t="s">
        <v>946</v>
      </c>
      <c r="B920" s="76" t="s">
        <v>874</v>
      </c>
      <c r="C920" s="77"/>
      <c r="D920" s="78">
        <v>1</v>
      </c>
      <c r="E920" s="79"/>
      <c r="F920" s="80"/>
      <c r="G920" s="77"/>
      <c r="H920" s="81"/>
      <c r="I920" s="82"/>
      <c r="J920" s="82"/>
      <c r="K920" s="51"/>
      <c r="L920" s="83">
        <v>920</v>
      </c>
      <c r="M920" s="83"/>
      <c r="N920" s="84">
        <v>1</v>
      </c>
      <c r="O920" s="98" t="str">
        <f>REPLACE(INDEX(GroupVertices[Group], MATCH(Edges[[#This Row],[Vertex 1]],GroupVertices[Vertex],0)),1,1,"")</f>
        <v>1</v>
      </c>
      <c r="P920" s="98" t="str">
        <f>REPLACE(INDEX(GroupVertices[Group], MATCH(Edges[[#This Row],[Vertex 2]],GroupVertices[Vertex],0)),1,1,"")</f>
        <v>1</v>
      </c>
    </row>
    <row r="921" spans="1:16" ht="13.5" customHeight="1" thickTop="1" thickBot="1" x14ac:dyDescent="0.3">
      <c r="A921" s="76" t="s">
        <v>946</v>
      </c>
      <c r="B921" s="76" t="s">
        <v>947</v>
      </c>
      <c r="C921" s="77"/>
      <c r="D921" s="78">
        <v>1</v>
      </c>
      <c r="E921" s="79"/>
      <c r="F921" s="80"/>
      <c r="G921" s="77"/>
      <c r="H921" s="81"/>
      <c r="I921" s="82"/>
      <c r="J921" s="82"/>
      <c r="K921" s="51"/>
      <c r="L921" s="83">
        <v>921</v>
      </c>
      <c r="M921" s="83"/>
      <c r="N921" s="84">
        <v>1</v>
      </c>
      <c r="O921" s="98" t="str">
        <f>REPLACE(INDEX(GroupVertices[Group], MATCH(Edges[[#This Row],[Vertex 1]],GroupVertices[Vertex],0)),1,1,"")</f>
        <v>1</v>
      </c>
      <c r="P921" s="98" t="str">
        <f>REPLACE(INDEX(GroupVertices[Group], MATCH(Edges[[#This Row],[Vertex 2]],GroupVertices[Vertex],0)),1,1,"")</f>
        <v>1</v>
      </c>
    </row>
    <row r="922" spans="1:16" ht="13.5" customHeight="1" thickTop="1" thickBot="1" x14ac:dyDescent="0.3">
      <c r="A922" s="76" t="s">
        <v>838</v>
      </c>
      <c r="B922" s="76" t="s">
        <v>839</v>
      </c>
      <c r="C922" s="77"/>
      <c r="D922" s="78">
        <v>1</v>
      </c>
      <c r="E922" s="79"/>
      <c r="F922" s="80"/>
      <c r="G922" s="77"/>
      <c r="H922" s="81"/>
      <c r="I922" s="82"/>
      <c r="J922" s="82"/>
      <c r="K922" s="51"/>
      <c r="L922" s="83">
        <v>922</v>
      </c>
      <c r="M922" s="83"/>
      <c r="N922" s="84">
        <v>1</v>
      </c>
      <c r="O922" s="98" t="str">
        <f>REPLACE(INDEX(GroupVertices[Group], MATCH(Edges[[#This Row],[Vertex 1]],GroupVertices[Vertex],0)),1,1,"")</f>
        <v>45</v>
      </c>
      <c r="P922" s="98" t="str">
        <f>REPLACE(INDEX(GroupVertices[Group], MATCH(Edges[[#This Row],[Vertex 2]],GroupVertices[Vertex],0)),1,1,"")</f>
        <v>45</v>
      </c>
    </row>
    <row r="923" spans="1:16" ht="13.5" customHeight="1" thickTop="1" thickBot="1" x14ac:dyDescent="0.3">
      <c r="A923" s="76" t="s">
        <v>948</v>
      </c>
      <c r="B923" s="76" t="s">
        <v>949</v>
      </c>
      <c r="C923" s="77"/>
      <c r="D923" s="78">
        <v>1</v>
      </c>
      <c r="E923" s="79"/>
      <c r="F923" s="80"/>
      <c r="G923" s="77"/>
      <c r="H923" s="81"/>
      <c r="I923" s="82"/>
      <c r="J923" s="82"/>
      <c r="K923" s="51"/>
      <c r="L923" s="83">
        <v>923</v>
      </c>
      <c r="M923" s="83"/>
      <c r="N923" s="84">
        <v>1</v>
      </c>
      <c r="O923" s="98" t="str">
        <f>REPLACE(INDEX(GroupVertices[Group], MATCH(Edges[[#This Row],[Vertex 1]],GroupVertices[Vertex],0)),1,1,"")</f>
        <v>1</v>
      </c>
      <c r="P923" s="98" t="str">
        <f>REPLACE(INDEX(GroupVertices[Group], MATCH(Edges[[#This Row],[Vertex 2]],GroupVertices[Vertex],0)),1,1,"")</f>
        <v>1</v>
      </c>
    </row>
    <row r="924" spans="1:16" ht="13.5" customHeight="1" thickTop="1" thickBot="1" x14ac:dyDescent="0.3">
      <c r="A924" s="76" t="s">
        <v>948</v>
      </c>
      <c r="B924" s="76" t="s">
        <v>476</v>
      </c>
      <c r="C924" s="77"/>
      <c r="D924" s="78">
        <v>1</v>
      </c>
      <c r="E924" s="79"/>
      <c r="F924" s="80"/>
      <c r="G924" s="77"/>
      <c r="H924" s="81"/>
      <c r="I924" s="82"/>
      <c r="J924" s="82"/>
      <c r="K924" s="51"/>
      <c r="L924" s="83">
        <v>924</v>
      </c>
      <c r="M924" s="83"/>
      <c r="N924" s="84">
        <v>1</v>
      </c>
      <c r="O924" s="98" t="str">
        <f>REPLACE(INDEX(GroupVertices[Group], MATCH(Edges[[#This Row],[Vertex 1]],GroupVertices[Vertex],0)),1,1,"")</f>
        <v>1</v>
      </c>
      <c r="P924" s="98" t="str">
        <f>REPLACE(INDEX(GroupVertices[Group], MATCH(Edges[[#This Row],[Vertex 2]],GroupVertices[Vertex],0)),1,1,"")</f>
        <v>1</v>
      </c>
    </row>
    <row r="925" spans="1:16" ht="13.5" customHeight="1" thickTop="1" thickBot="1" x14ac:dyDescent="0.3">
      <c r="A925" s="76" t="s">
        <v>424</v>
      </c>
      <c r="B925" s="76" t="s">
        <v>425</v>
      </c>
      <c r="C925" s="77"/>
      <c r="D925" s="78">
        <v>3.25</v>
      </c>
      <c r="E925" s="79"/>
      <c r="F925" s="80"/>
      <c r="G925" s="77"/>
      <c r="H925" s="81"/>
      <c r="I925" s="82"/>
      <c r="J925" s="82"/>
      <c r="K925" s="51"/>
      <c r="L925" s="83">
        <v>925</v>
      </c>
      <c r="M925" s="83"/>
      <c r="N925" s="84">
        <v>2</v>
      </c>
      <c r="O925" s="98" t="str">
        <f>REPLACE(INDEX(GroupVertices[Group], MATCH(Edges[[#This Row],[Vertex 1]],GroupVertices[Vertex],0)),1,1,"")</f>
        <v>35</v>
      </c>
      <c r="P925" s="98" t="str">
        <f>REPLACE(INDEX(GroupVertices[Group], MATCH(Edges[[#This Row],[Vertex 2]],GroupVertices[Vertex],0)),1,1,"")</f>
        <v>35</v>
      </c>
    </row>
    <row r="926" spans="1:16" ht="13.5" customHeight="1" thickTop="1" thickBot="1" x14ac:dyDescent="0.3">
      <c r="A926" s="76" t="s">
        <v>950</v>
      </c>
      <c r="B926" s="76" t="s">
        <v>951</v>
      </c>
      <c r="C926" s="77"/>
      <c r="D926" s="78">
        <v>1</v>
      </c>
      <c r="E926" s="79"/>
      <c r="F926" s="80"/>
      <c r="G926" s="77"/>
      <c r="H926" s="81"/>
      <c r="I926" s="82"/>
      <c r="J926" s="82"/>
      <c r="K926" s="51"/>
      <c r="L926" s="83">
        <v>926</v>
      </c>
      <c r="M926" s="83"/>
      <c r="N926" s="84">
        <v>1</v>
      </c>
      <c r="O926" s="98" t="str">
        <f>REPLACE(INDEX(GroupVertices[Group], MATCH(Edges[[#This Row],[Vertex 1]],GroupVertices[Vertex],0)),1,1,"")</f>
        <v>152</v>
      </c>
      <c r="P926" s="98" t="str">
        <f>REPLACE(INDEX(GroupVertices[Group], MATCH(Edges[[#This Row],[Vertex 2]],GroupVertices[Vertex],0)),1,1,"")</f>
        <v>152</v>
      </c>
    </row>
    <row r="927" spans="1:16" ht="13.5" customHeight="1" thickTop="1" thickBot="1" x14ac:dyDescent="0.3">
      <c r="A927" s="76" t="s">
        <v>718</v>
      </c>
      <c r="B927" s="76" t="s">
        <v>952</v>
      </c>
      <c r="C927" s="77"/>
      <c r="D927" s="78">
        <v>10</v>
      </c>
      <c r="E927" s="79"/>
      <c r="F927" s="80"/>
      <c r="G927" s="77"/>
      <c r="H927" s="81"/>
      <c r="I927" s="82"/>
      <c r="J927" s="82"/>
      <c r="K927" s="51"/>
      <c r="L927" s="83">
        <v>927</v>
      </c>
      <c r="M927" s="83"/>
      <c r="N927" s="84">
        <v>5</v>
      </c>
      <c r="O927" s="98" t="str">
        <f>REPLACE(INDEX(GroupVertices[Group], MATCH(Edges[[#This Row],[Vertex 1]],GroupVertices[Vertex],0)),1,1,"")</f>
        <v>14</v>
      </c>
      <c r="P927" s="98" t="str">
        <f>REPLACE(INDEX(GroupVertices[Group], MATCH(Edges[[#This Row],[Vertex 2]],GroupVertices[Vertex],0)),1,1,"")</f>
        <v>14</v>
      </c>
    </row>
    <row r="928" spans="1:16" ht="13.5" customHeight="1" thickTop="1" thickBot="1" x14ac:dyDescent="0.3">
      <c r="A928" s="76" t="s">
        <v>718</v>
      </c>
      <c r="B928" s="76" t="s">
        <v>953</v>
      </c>
      <c r="C928" s="77"/>
      <c r="D928" s="78">
        <v>3.25</v>
      </c>
      <c r="E928" s="79"/>
      <c r="F928" s="80"/>
      <c r="G928" s="77"/>
      <c r="H928" s="81"/>
      <c r="I928" s="82"/>
      <c r="J928" s="82"/>
      <c r="K928" s="51"/>
      <c r="L928" s="83">
        <v>928</v>
      </c>
      <c r="M928" s="83"/>
      <c r="N928" s="84">
        <v>2</v>
      </c>
      <c r="O928" s="98" t="str">
        <f>REPLACE(INDEX(GroupVertices[Group], MATCH(Edges[[#This Row],[Vertex 1]],GroupVertices[Vertex],0)),1,1,"")</f>
        <v>14</v>
      </c>
      <c r="P928" s="98" t="str">
        <f>REPLACE(INDEX(GroupVertices[Group], MATCH(Edges[[#This Row],[Vertex 2]],GroupVertices[Vertex],0)),1,1,"")</f>
        <v>14</v>
      </c>
    </row>
    <row r="929" spans="1:16" ht="13.5" customHeight="1" thickTop="1" thickBot="1" x14ac:dyDescent="0.3">
      <c r="A929" s="76" t="s">
        <v>718</v>
      </c>
      <c r="B929" s="76" t="s">
        <v>954</v>
      </c>
      <c r="C929" s="77"/>
      <c r="D929" s="78">
        <v>1</v>
      </c>
      <c r="E929" s="79"/>
      <c r="F929" s="80"/>
      <c r="G929" s="77"/>
      <c r="H929" s="81"/>
      <c r="I929" s="82"/>
      <c r="J929" s="82"/>
      <c r="K929" s="51"/>
      <c r="L929" s="83">
        <v>929</v>
      </c>
      <c r="M929" s="83"/>
      <c r="N929" s="84">
        <v>1</v>
      </c>
      <c r="O929" s="98" t="str">
        <f>REPLACE(INDEX(GroupVertices[Group], MATCH(Edges[[#This Row],[Vertex 1]],GroupVertices[Vertex],0)),1,1,"")</f>
        <v>14</v>
      </c>
      <c r="P929" s="98" t="str">
        <f>REPLACE(INDEX(GroupVertices[Group], MATCH(Edges[[#This Row],[Vertex 2]],GroupVertices[Vertex],0)),1,1,"")</f>
        <v>14</v>
      </c>
    </row>
    <row r="930" spans="1:16" ht="13.5" customHeight="1" thickTop="1" thickBot="1" x14ac:dyDescent="0.3">
      <c r="A930" s="76" t="s">
        <v>863</v>
      </c>
      <c r="B930" s="76" t="s">
        <v>748</v>
      </c>
      <c r="C930" s="77"/>
      <c r="D930" s="78">
        <v>3.25</v>
      </c>
      <c r="E930" s="79"/>
      <c r="F930" s="80"/>
      <c r="G930" s="77"/>
      <c r="H930" s="81"/>
      <c r="I930" s="82"/>
      <c r="J930" s="82"/>
      <c r="K930" s="51"/>
      <c r="L930" s="83">
        <v>930</v>
      </c>
      <c r="M930" s="83"/>
      <c r="N930" s="84">
        <v>2</v>
      </c>
      <c r="O930" s="98" t="str">
        <f>REPLACE(INDEX(GroupVertices[Group], MATCH(Edges[[#This Row],[Vertex 1]],GroupVertices[Vertex],0)),1,1,"")</f>
        <v>16</v>
      </c>
      <c r="P930" s="98" t="str">
        <f>REPLACE(INDEX(GroupVertices[Group], MATCH(Edges[[#This Row],[Vertex 2]],GroupVertices[Vertex],0)),1,1,"")</f>
        <v>16</v>
      </c>
    </row>
    <row r="931" spans="1:16" ht="13.5" customHeight="1" thickTop="1" thickBot="1" x14ac:dyDescent="0.3">
      <c r="A931" s="76" t="s">
        <v>863</v>
      </c>
      <c r="B931" s="76" t="s">
        <v>955</v>
      </c>
      <c r="C931" s="77"/>
      <c r="D931" s="78">
        <v>1</v>
      </c>
      <c r="E931" s="79"/>
      <c r="F931" s="80"/>
      <c r="G931" s="77"/>
      <c r="H931" s="81"/>
      <c r="I931" s="82"/>
      <c r="J931" s="82"/>
      <c r="K931" s="51"/>
      <c r="L931" s="83">
        <v>931</v>
      </c>
      <c r="M931" s="83"/>
      <c r="N931" s="84">
        <v>1</v>
      </c>
      <c r="O931" s="98" t="str">
        <f>REPLACE(INDEX(GroupVertices[Group], MATCH(Edges[[#This Row],[Vertex 1]],GroupVertices[Vertex],0)),1,1,"")</f>
        <v>16</v>
      </c>
      <c r="P931" s="98" t="str">
        <f>REPLACE(INDEX(GroupVertices[Group], MATCH(Edges[[#This Row],[Vertex 2]],GroupVertices[Vertex],0)),1,1,"")</f>
        <v>16</v>
      </c>
    </row>
    <row r="932" spans="1:16" ht="13.5" customHeight="1" thickTop="1" thickBot="1" x14ac:dyDescent="0.3">
      <c r="A932" s="76" t="s">
        <v>748</v>
      </c>
      <c r="B932" s="76" t="s">
        <v>749</v>
      </c>
      <c r="C932" s="77"/>
      <c r="D932" s="78">
        <v>1</v>
      </c>
      <c r="E932" s="79"/>
      <c r="F932" s="80"/>
      <c r="G932" s="77"/>
      <c r="H932" s="81"/>
      <c r="I932" s="82"/>
      <c r="J932" s="82"/>
      <c r="K932" s="51"/>
      <c r="L932" s="83">
        <v>932</v>
      </c>
      <c r="M932" s="83"/>
      <c r="N932" s="84">
        <v>1</v>
      </c>
      <c r="O932" s="98" t="str">
        <f>REPLACE(INDEX(GroupVertices[Group], MATCH(Edges[[#This Row],[Vertex 1]],GroupVertices[Vertex],0)),1,1,"")</f>
        <v>16</v>
      </c>
      <c r="P932" s="98" t="str">
        <f>REPLACE(INDEX(GroupVertices[Group], MATCH(Edges[[#This Row],[Vertex 2]],GroupVertices[Vertex],0)),1,1,"")</f>
        <v>16</v>
      </c>
    </row>
    <row r="933" spans="1:16" ht="13.5" customHeight="1" thickTop="1" thickBot="1" x14ac:dyDescent="0.3">
      <c r="A933" s="76" t="s">
        <v>748</v>
      </c>
      <c r="B933" s="76" t="s">
        <v>955</v>
      </c>
      <c r="C933" s="77"/>
      <c r="D933" s="78">
        <v>1</v>
      </c>
      <c r="E933" s="79"/>
      <c r="F933" s="80"/>
      <c r="G933" s="77"/>
      <c r="H933" s="81"/>
      <c r="I933" s="82"/>
      <c r="J933" s="82"/>
      <c r="K933" s="51"/>
      <c r="L933" s="83">
        <v>933</v>
      </c>
      <c r="M933" s="83"/>
      <c r="N933" s="84">
        <v>1</v>
      </c>
      <c r="O933" s="98" t="str">
        <f>REPLACE(INDEX(GroupVertices[Group], MATCH(Edges[[#This Row],[Vertex 1]],GroupVertices[Vertex],0)),1,1,"")</f>
        <v>16</v>
      </c>
      <c r="P933" s="98" t="str">
        <f>REPLACE(INDEX(GroupVertices[Group], MATCH(Edges[[#This Row],[Vertex 2]],GroupVertices[Vertex],0)),1,1,"")</f>
        <v>16</v>
      </c>
    </row>
    <row r="934" spans="1:16" ht="13.5" customHeight="1" thickTop="1" thickBot="1" x14ac:dyDescent="0.3">
      <c r="A934" s="76" t="s">
        <v>956</v>
      </c>
      <c r="B934" s="76" t="s">
        <v>616</v>
      </c>
      <c r="C934" s="77"/>
      <c r="D934" s="78">
        <v>1</v>
      </c>
      <c r="E934" s="79"/>
      <c r="F934" s="80"/>
      <c r="G934" s="77"/>
      <c r="H934" s="81"/>
      <c r="I934" s="82"/>
      <c r="J934" s="82"/>
      <c r="K934" s="51"/>
      <c r="L934" s="83">
        <v>934</v>
      </c>
      <c r="M934" s="83"/>
      <c r="N934" s="84">
        <v>1</v>
      </c>
      <c r="O934" s="98" t="str">
        <f>REPLACE(INDEX(GroupVertices[Group], MATCH(Edges[[#This Row],[Vertex 1]],GroupVertices[Vertex],0)),1,1,"")</f>
        <v>28</v>
      </c>
      <c r="P934" s="98" t="str">
        <f>REPLACE(INDEX(GroupVertices[Group], MATCH(Edges[[#This Row],[Vertex 2]],GroupVertices[Vertex],0)),1,1,"")</f>
        <v>28</v>
      </c>
    </row>
    <row r="935" spans="1:16" ht="13.5" customHeight="1" thickTop="1" thickBot="1" x14ac:dyDescent="0.3">
      <c r="A935" s="76" t="s">
        <v>956</v>
      </c>
      <c r="B935" s="76" t="s">
        <v>957</v>
      </c>
      <c r="C935" s="77"/>
      <c r="D935" s="78">
        <v>1</v>
      </c>
      <c r="E935" s="79"/>
      <c r="F935" s="80"/>
      <c r="G935" s="77"/>
      <c r="H935" s="81"/>
      <c r="I935" s="82"/>
      <c r="J935" s="82"/>
      <c r="K935" s="51"/>
      <c r="L935" s="83">
        <v>935</v>
      </c>
      <c r="M935" s="83"/>
      <c r="N935" s="84">
        <v>1</v>
      </c>
      <c r="O935" s="98" t="str">
        <f>REPLACE(INDEX(GroupVertices[Group], MATCH(Edges[[#This Row],[Vertex 1]],GroupVertices[Vertex],0)),1,1,"")</f>
        <v>28</v>
      </c>
      <c r="P935" s="98" t="str">
        <f>REPLACE(INDEX(GroupVertices[Group], MATCH(Edges[[#This Row],[Vertex 2]],GroupVertices[Vertex],0)),1,1,"")</f>
        <v>28</v>
      </c>
    </row>
    <row r="936" spans="1:16" ht="13.5" customHeight="1" thickTop="1" thickBot="1" x14ac:dyDescent="0.3">
      <c r="A936" s="76"/>
      <c r="B936" s="76"/>
      <c r="C936" s="77"/>
      <c r="D936" s="78"/>
      <c r="E936" s="79"/>
      <c r="F936" s="80"/>
      <c r="G936" s="77"/>
      <c r="H936" s="81"/>
      <c r="I936" s="82"/>
      <c r="J936" s="82"/>
      <c r="K936" s="51"/>
      <c r="L936" s="83">
        <v>936</v>
      </c>
      <c r="M936" s="83"/>
      <c r="N936" s="84"/>
      <c r="O936" s="98" t="e">
        <f>REPLACE(INDEX(GroupVertices[Group], MATCH(Edges[[#This Row],[Vertex 1]],GroupVertices[Vertex],0)),1,1,"")</f>
        <v>#N/A</v>
      </c>
      <c r="P936" s="98" t="e">
        <f>REPLACE(INDEX(GroupVertices[Group], MATCH(Edges[[#This Row],[Vertex 2]],GroupVertices[Vertex],0)),1,1,"")</f>
        <v>#N/A</v>
      </c>
    </row>
    <row r="937" spans="1:16" ht="13.5" customHeight="1" thickTop="1" thickBot="1" x14ac:dyDescent="0.3">
      <c r="A937" s="76" t="s">
        <v>881</v>
      </c>
      <c r="B937" s="76" t="s">
        <v>882</v>
      </c>
      <c r="C937" s="77"/>
      <c r="D937" s="78">
        <v>1</v>
      </c>
      <c r="E937" s="79"/>
      <c r="F937" s="80"/>
      <c r="G937" s="77"/>
      <c r="H937" s="81"/>
      <c r="I937" s="82"/>
      <c r="J937" s="82"/>
      <c r="K937" s="51"/>
      <c r="L937" s="83">
        <v>937</v>
      </c>
      <c r="M937" s="83"/>
      <c r="N937" s="84">
        <v>1</v>
      </c>
      <c r="O937" s="98" t="str">
        <f>REPLACE(INDEX(GroupVertices[Group], MATCH(Edges[[#This Row],[Vertex 1]],GroupVertices[Vertex],0)),1,1,"")</f>
        <v>20</v>
      </c>
      <c r="P937" s="98" t="str">
        <f>REPLACE(INDEX(GroupVertices[Group], MATCH(Edges[[#This Row],[Vertex 2]],GroupVertices[Vertex],0)),1,1,"")</f>
        <v>20</v>
      </c>
    </row>
    <row r="938" spans="1:16" ht="13.5" customHeight="1" thickTop="1" thickBot="1" x14ac:dyDescent="0.3">
      <c r="A938" s="76" t="s">
        <v>958</v>
      </c>
      <c r="B938" s="76" t="s">
        <v>959</v>
      </c>
      <c r="C938" s="77"/>
      <c r="D938" s="78">
        <v>1</v>
      </c>
      <c r="E938" s="79"/>
      <c r="F938" s="80"/>
      <c r="G938" s="77"/>
      <c r="H938" s="81"/>
      <c r="I938" s="82"/>
      <c r="J938" s="82"/>
      <c r="K938" s="51"/>
      <c r="L938" s="83">
        <v>938</v>
      </c>
      <c r="M938" s="83"/>
      <c r="N938" s="84">
        <v>1</v>
      </c>
      <c r="O938" s="98" t="str">
        <f>REPLACE(INDEX(GroupVertices[Group], MATCH(Edges[[#This Row],[Vertex 1]],GroupVertices[Vertex],0)),1,1,"")</f>
        <v>140</v>
      </c>
      <c r="P938" s="98" t="str">
        <f>REPLACE(INDEX(GroupVertices[Group], MATCH(Edges[[#This Row],[Vertex 2]],GroupVertices[Vertex],0)),1,1,"")</f>
        <v>140</v>
      </c>
    </row>
    <row r="939" spans="1:16" ht="13.5" customHeight="1" thickTop="1" thickBot="1" x14ac:dyDescent="0.3">
      <c r="A939" s="76" t="s">
        <v>886</v>
      </c>
      <c r="B939" s="76" t="s">
        <v>887</v>
      </c>
      <c r="C939" s="77"/>
      <c r="D939" s="78">
        <v>1</v>
      </c>
      <c r="E939" s="79"/>
      <c r="F939" s="80"/>
      <c r="G939" s="77"/>
      <c r="H939" s="81"/>
      <c r="I939" s="82"/>
      <c r="J939" s="82"/>
      <c r="K939" s="51"/>
      <c r="L939" s="83">
        <v>939</v>
      </c>
      <c r="M939" s="83"/>
      <c r="N939" s="84">
        <v>1</v>
      </c>
      <c r="O939" s="98" t="str">
        <f>REPLACE(INDEX(GroupVertices[Group], MATCH(Edges[[#This Row],[Vertex 1]],GroupVertices[Vertex],0)),1,1,"")</f>
        <v>2</v>
      </c>
      <c r="P939" s="98" t="str">
        <f>REPLACE(INDEX(GroupVertices[Group], MATCH(Edges[[#This Row],[Vertex 2]],GroupVertices[Vertex],0)),1,1,"")</f>
        <v>2</v>
      </c>
    </row>
    <row r="940" spans="1:16" ht="13.5" customHeight="1" thickTop="1" thickBot="1" x14ac:dyDescent="0.3">
      <c r="A940" s="76"/>
      <c r="B940" s="76"/>
      <c r="C940" s="77"/>
      <c r="D940" s="78"/>
      <c r="E940" s="79"/>
      <c r="F940" s="80"/>
      <c r="G940" s="77"/>
      <c r="H940" s="81"/>
      <c r="I940" s="82"/>
      <c r="J940" s="82"/>
      <c r="K940" s="51"/>
      <c r="L940" s="83">
        <v>940</v>
      </c>
      <c r="M940" s="83"/>
      <c r="N940" s="84"/>
      <c r="O940" s="98" t="e">
        <f>REPLACE(INDEX(GroupVertices[Group], MATCH(Edges[[#This Row],[Vertex 1]],GroupVertices[Vertex],0)),1,1,"")</f>
        <v>#N/A</v>
      </c>
      <c r="P940" s="98" t="e">
        <f>REPLACE(INDEX(GroupVertices[Group], MATCH(Edges[[#This Row],[Vertex 2]],GroupVertices[Vertex],0)),1,1,"")</f>
        <v>#N/A</v>
      </c>
    </row>
    <row r="941" spans="1:16" ht="13.5" customHeight="1" thickTop="1" thickBot="1" x14ac:dyDescent="0.3">
      <c r="A941" s="76" t="s">
        <v>805</v>
      </c>
      <c r="B941" s="76" t="s">
        <v>806</v>
      </c>
      <c r="C941" s="77"/>
      <c r="D941" s="78">
        <v>1</v>
      </c>
      <c r="E941" s="79"/>
      <c r="F941" s="80"/>
      <c r="G941" s="77"/>
      <c r="H941" s="81"/>
      <c r="I941" s="82"/>
      <c r="J941" s="82"/>
      <c r="K941" s="51"/>
      <c r="L941" s="83">
        <v>941</v>
      </c>
      <c r="M941" s="83"/>
      <c r="N941" s="84">
        <v>1</v>
      </c>
      <c r="O941" s="98" t="str">
        <f>REPLACE(INDEX(GroupVertices[Group], MATCH(Edges[[#This Row],[Vertex 1]],GroupVertices[Vertex],0)),1,1,"")</f>
        <v>50</v>
      </c>
      <c r="P941" s="98" t="str">
        <f>REPLACE(INDEX(GroupVertices[Group], MATCH(Edges[[#This Row],[Vertex 2]],GroupVertices[Vertex],0)),1,1,"")</f>
        <v>50</v>
      </c>
    </row>
    <row r="942" spans="1:16" ht="13.5" customHeight="1" thickTop="1" thickBot="1" x14ac:dyDescent="0.3">
      <c r="A942" s="76" t="s">
        <v>805</v>
      </c>
      <c r="B942" s="76" t="s">
        <v>807</v>
      </c>
      <c r="C942" s="77"/>
      <c r="D942" s="78">
        <v>1</v>
      </c>
      <c r="E942" s="79"/>
      <c r="F942" s="80"/>
      <c r="G942" s="77"/>
      <c r="H942" s="81"/>
      <c r="I942" s="82"/>
      <c r="J942" s="82"/>
      <c r="K942" s="51"/>
      <c r="L942" s="83">
        <v>942</v>
      </c>
      <c r="M942" s="83"/>
      <c r="N942" s="84">
        <v>1</v>
      </c>
      <c r="O942" s="98" t="str">
        <f>REPLACE(INDEX(GroupVertices[Group], MATCH(Edges[[#This Row],[Vertex 1]],GroupVertices[Vertex],0)),1,1,"")</f>
        <v>50</v>
      </c>
      <c r="P942" s="98" t="str">
        <f>REPLACE(INDEX(GroupVertices[Group], MATCH(Edges[[#This Row],[Vertex 2]],GroupVertices[Vertex],0)),1,1,"")</f>
        <v>50</v>
      </c>
    </row>
    <row r="943" spans="1:16" ht="13.5" customHeight="1" thickTop="1" thickBot="1" x14ac:dyDescent="0.3">
      <c r="A943" s="76" t="s">
        <v>730</v>
      </c>
      <c r="B943" s="76" t="s">
        <v>731</v>
      </c>
      <c r="C943" s="77"/>
      <c r="D943" s="78">
        <v>1</v>
      </c>
      <c r="E943" s="79"/>
      <c r="F943" s="80"/>
      <c r="G943" s="77"/>
      <c r="H943" s="81"/>
      <c r="I943" s="82"/>
      <c r="J943" s="82"/>
      <c r="K943" s="51"/>
      <c r="L943" s="83">
        <v>943</v>
      </c>
      <c r="M943" s="83"/>
      <c r="N943" s="84">
        <v>1</v>
      </c>
      <c r="O943" s="98" t="str">
        <f>REPLACE(INDEX(GroupVertices[Group], MATCH(Edges[[#This Row],[Vertex 1]],GroupVertices[Vertex],0)),1,1,"")</f>
        <v>59</v>
      </c>
      <c r="P943" s="98" t="str">
        <f>REPLACE(INDEX(GroupVertices[Group], MATCH(Edges[[#This Row],[Vertex 2]],GroupVertices[Vertex],0)),1,1,"")</f>
        <v>59</v>
      </c>
    </row>
    <row r="944" spans="1:16" ht="13.5" customHeight="1" thickTop="1" thickBot="1" x14ac:dyDescent="0.3">
      <c r="A944" s="76" t="s">
        <v>730</v>
      </c>
      <c r="B944" s="76" t="s">
        <v>732</v>
      </c>
      <c r="C944" s="77"/>
      <c r="D944" s="78">
        <v>1</v>
      </c>
      <c r="E944" s="79"/>
      <c r="F944" s="80"/>
      <c r="G944" s="77"/>
      <c r="H944" s="81"/>
      <c r="I944" s="82"/>
      <c r="J944" s="82"/>
      <c r="K944" s="51"/>
      <c r="L944" s="83">
        <v>944</v>
      </c>
      <c r="M944" s="83"/>
      <c r="N944" s="84">
        <v>1</v>
      </c>
      <c r="O944" s="98" t="str">
        <f>REPLACE(INDEX(GroupVertices[Group], MATCH(Edges[[#This Row],[Vertex 1]],GroupVertices[Vertex],0)),1,1,"")</f>
        <v>59</v>
      </c>
      <c r="P944" s="98" t="str">
        <f>REPLACE(INDEX(GroupVertices[Group], MATCH(Edges[[#This Row],[Vertex 2]],GroupVertices[Vertex],0)),1,1,"")</f>
        <v>59</v>
      </c>
    </row>
    <row r="945" spans="1:16" ht="13.5" customHeight="1" thickTop="1" thickBot="1" x14ac:dyDescent="0.3">
      <c r="A945" s="76" t="s">
        <v>212</v>
      </c>
      <c r="B945" s="76" t="s">
        <v>213</v>
      </c>
      <c r="C945" s="77"/>
      <c r="D945" s="78">
        <v>1</v>
      </c>
      <c r="E945" s="79"/>
      <c r="F945" s="80"/>
      <c r="G945" s="77"/>
      <c r="H945" s="81"/>
      <c r="I945" s="82"/>
      <c r="J945" s="82"/>
      <c r="K945" s="51"/>
      <c r="L945" s="83">
        <v>945</v>
      </c>
      <c r="M945" s="83"/>
      <c r="N945" s="84">
        <v>1</v>
      </c>
      <c r="O945" s="98" t="str">
        <f>REPLACE(INDEX(GroupVertices[Group], MATCH(Edges[[#This Row],[Vertex 1]],GroupVertices[Vertex],0)),1,1,"")</f>
        <v>3</v>
      </c>
      <c r="P945" s="98" t="str">
        <f>REPLACE(INDEX(GroupVertices[Group], MATCH(Edges[[#This Row],[Vertex 2]],GroupVertices[Vertex],0)),1,1,"")</f>
        <v>3</v>
      </c>
    </row>
    <row r="946" spans="1:16" ht="13.5" customHeight="1" thickTop="1" thickBot="1" x14ac:dyDescent="0.3">
      <c r="A946" s="76" t="s">
        <v>212</v>
      </c>
      <c r="B946" s="76" t="s">
        <v>214</v>
      </c>
      <c r="C946" s="77"/>
      <c r="D946" s="78">
        <v>1</v>
      </c>
      <c r="E946" s="79"/>
      <c r="F946" s="80"/>
      <c r="G946" s="77"/>
      <c r="H946" s="81"/>
      <c r="I946" s="82"/>
      <c r="J946" s="82"/>
      <c r="K946" s="51"/>
      <c r="L946" s="83">
        <v>946</v>
      </c>
      <c r="M946" s="83"/>
      <c r="N946" s="84">
        <v>1</v>
      </c>
      <c r="O946" s="98" t="str">
        <f>REPLACE(INDEX(GroupVertices[Group], MATCH(Edges[[#This Row],[Vertex 1]],GroupVertices[Vertex],0)),1,1,"")</f>
        <v>3</v>
      </c>
      <c r="P946" s="98" t="str">
        <f>REPLACE(INDEX(GroupVertices[Group], MATCH(Edges[[#This Row],[Vertex 2]],GroupVertices[Vertex],0)),1,1,"")</f>
        <v>3</v>
      </c>
    </row>
    <row r="947" spans="1:16" ht="13.5" customHeight="1" thickTop="1" thickBot="1" x14ac:dyDescent="0.3">
      <c r="A947" s="76" t="s">
        <v>212</v>
      </c>
      <c r="B947" s="76" t="s">
        <v>215</v>
      </c>
      <c r="C947" s="77"/>
      <c r="D947" s="78">
        <v>1</v>
      </c>
      <c r="E947" s="79"/>
      <c r="F947" s="80"/>
      <c r="G947" s="77"/>
      <c r="H947" s="81"/>
      <c r="I947" s="82"/>
      <c r="J947" s="82"/>
      <c r="K947" s="51"/>
      <c r="L947" s="83">
        <v>947</v>
      </c>
      <c r="M947" s="83"/>
      <c r="N947" s="84">
        <v>1</v>
      </c>
      <c r="O947" s="98" t="str">
        <f>REPLACE(INDEX(GroupVertices[Group], MATCH(Edges[[#This Row],[Vertex 1]],GroupVertices[Vertex],0)),1,1,"")</f>
        <v>3</v>
      </c>
      <c r="P947" s="98" t="str">
        <f>REPLACE(INDEX(GroupVertices[Group], MATCH(Edges[[#This Row],[Vertex 2]],GroupVertices[Vertex],0)),1,1,"")</f>
        <v>3</v>
      </c>
    </row>
    <row r="948" spans="1:16" ht="13.5" customHeight="1" thickTop="1" thickBot="1" x14ac:dyDescent="0.3">
      <c r="A948" s="76"/>
      <c r="B948" s="76"/>
      <c r="C948" s="77"/>
      <c r="D948" s="78"/>
      <c r="E948" s="79"/>
      <c r="F948" s="80"/>
      <c r="G948" s="77"/>
      <c r="H948" s="81"/>
      <c r="I948" s="82"/>
      <c r="J948" s="82"/>
      <c r="K948" s="51"/>
      <c r="L948" s="83">
        <v>948</v>
      </c>
      <c r="M948" s="83"/>
      <c r="N948" s="84"/>
      <c r="O948" s="98" t="e">
        <f>REPLACE(INDEX(GroupVertices[Group], MATCH(Edges[[#This Row],[Vertex 1]],GroupVertices[Vertex],0)),1,1,"")</f>
        <v>#N/A</v>
      </c>
      <c r="P948" s="98" t="e">
        <f>REPLACE(INDEX(GroupVertices[Group], MATCH(Edges[[#This Row],[Vertex 2]],GroupVertices[Vertex],0)),1,1,"")</f>
        <v>#N/A</v>
      </c>
    </row>
    <row r="949" spans="1:16" ht="13.5" customHeight="1" thickTop="1" thickBot="1" x14ac:dyDescent="0.3">
      <c r="A949" s="76" t="s">
        <v>914</v>
      </c>
      <c r="B949" s="76" t="s">
        <v>915</v>
      </c>
      <c r="C949" s="77"/>
      <c r="D949" s="78">
        <v>1</v>
      </c>
      <c r="E949" s="79"/>
      <c r="F949" s="80"/>
      <c r="G949" s="77"/>
      <c r="H949" s="81"/>
      <c r="I949" s="82"/>
      <c r="J949" s="82"/>
      <c r="K949" s="51"/>
      <c r="L949" s="83">
        <v>949</v>
      </c>
      <c r="M949" s="83"/>
      <c r="N949" s="84">
        <v>1</v>
      </c>
      <c r="O949" s="98" t="str">
        <f>REPLACE(INDEX(GroupVertices[Group], MATCH(Edges[[#This Row],[Vertex 1]],GroupVertices[Vertex],0)),1,1,"")</f>
        <v>52</v>
      </c>
      <c r="P949" s="98" t="str">
        <f>REPLACE(INDEX(GroupVertices[Group], MATCH(Edges[[#This Row],[Vertex 2]],GroupVertices[Vertex],0)),1,1,"")</f>
        <v>52</v>
      </c>
    </row>
    <row r="950" spans="1:16" ht="13.5" customHeight="1" thickTop="1" thickBot="1" x14ac:dyDescent="0.3">
      <c r="A950" s="76" t="s">
        <v>914</v>
      </c>
      <c r="B950" s="76" t="s">
        <v>916</v>
      </c>
      <c r="C950" s="77"/>
      <c r="D950" s="78">
        <v>1</v>
      </c>
      <c r="E950" s="79"/>
      <c r="F950" s="80"/>
      <c r="G950" s="77"/>
      <c r="H950" s="81"/>
      <c r="I950" s="82"/>
      <c r="J950" s="82"/>
      <c r="K950" s="51"/>
      <c r="L950" s="83">
        <v>950</v>
      </c>
      <c r="M950" s="83"/>
      <c r="N950" s="84">
        <v>1</v>
      </c>
      <c r="O950" s="98" t="str">
        <f>REPLACE(INDEX(GroupVertices[Group], MATCH(Edges[[#This Row],[Vertex 1]],GroupVertices[Vertex],0)),1,1,"")</f>
        <v>52</v>
      </c>
      <c r="P950" s="98" t="str">
        <f>REPLACE(INDEX(GroupVertices[Group], MATCH(Edges[[#This Row],[Vertex 2]],GroupVertices[Vertex],0)),1,1,"")</f>
        <v>52</v>
      </c>
    </row>
    <row r="951" spans="1:16" ht="13.5" customHeight="1" thickTop="1" thickBot="1" x14ac:dyDescent="0.3">
      <c r="A951" s="76" t="s">
        <v>767</v>
      </c>
      <c r="B951" s="76" t="s">
        <v>768</v>
      </c>
      <c r="C951" s="77"/>
      <c r="D951" s="78">
        <v>1</v>
      </c>
      <c r="E951" s="79"/>
      <c r="F951" s="80"/>
      <c r="G951" s="77"/>
      <c r="H951" s="81"/>
      <c r="I951" s="82"/>
      <c r="J951" s="82"/>
      <c r="K951" s="51"/>
      <c r="L951" s="83">
        <v>951</v>
      </c>
      <c r="M951" s="83"/>
      <c r="N951" s="84">
        <v>1</v>
      </c>
      <c r="O951" s="98" t="str">
        <f>REPLACE(INDEX(GroupVertices[Group], MATCH(Edges[[#This Row],[Vertex 1]],GroupVertices[Vertex],0)),1,1,"")</f>
        <v>80</v>
      </c>
      <c r="P951" s="98" t="str">
        <f>REPLACE(INDEX(GroupVertices[Group], MATCH(Edges[[#This Row],[Vertex 2]],GroupVertices[Vertex],0)),1,1,"")</f>
        <v>80</v>
      </c>
    </row>
    <row r="952" spans="1:16" ht="13.5" customHeight="1" thickTop="1" thickBot="1" x14ac:dyDescent="0.3">
      <c r="A952" s="76" t="s">
        <v>186</v>
      </c>
      <c r="B952" s="76" t="s">
        <v>187</v>
      </c>
      <c r="C952" s="77"/>
      <c r="D952" s="78">
        <v>1</v>
      </c>
      <c r="E952" s="79"/>
      <c r="F952" s="80"/>
      <c r="G952" s="77"/>
      <c r="H952" s="81"/>
      <c r="I952" s="82"/>
      <c r="J952" s="82"/>
      <c r="K952" s="51"/>
      <c r="L952" s="83">
        <v>952</v>
      </c>
      <c r="M952" s="83"/>
      <c r="N952" s="84">
        <v>1</v>
      </c>
      <c r="O952" s="98" t="str">
        <f>REPLACE(INDEX(GroupVertices[Group], MATCH(Edges[[#This Row],[Vertex 1]],GroupVertices[Vertex],0)),1,1,"")</f>
        <v>7</v>
      </c>
      <c r="P952" s="98" t="str">
        <f>REPLACE(INDEX(GroupVertices[Group], MATCH(Edges[[#This Row],[Vertex 2]],GroupVertices[Vertex],0)),1,1,"")</f>
        <v>7</v>
      </c>
    </row>
    <row r="953" spans="1:16" ht="13.5" customHeight="1" thickTop="1" thickBot="1" x14ac:dyDescent="0.3">
      <c r="A953" s="76" t="s">
        <v>186</v>
      </c>
      <c r="B953" s="76" t="s">
        <v>188</v>
      </c>
      <c r="C953" s="77"/>
      <c r="D953" s="78">
        <v>1</v>
      </c>
      <c r="E953" s="79"/>
      <c r="F953" s="80"/>
      <c r="G953" s="77"/>
      <c r="H953" s="81"/>
      <c r="I953" s="82"/>
      <c r="J953" s="82"/>
      <c r="K953" s="51"/>
      <c r="L953" s="83">
        <v>953</v>
      </c>
      <c r="M953" s="83"/>
      <c r="N953" s="84">
        <v>1</v>
      </c>
      <c r="O953" s="98" t="str">
        <f>REPLACE(INDEX(GroupVertices[Group], MATCH(Edges[[#This Row],[Vertex 1]],GroupVertices[Vertex],0)),1,1,"")</f>
        <v>7</v>
      </c>
      <c r="P953" s="98" t="str">
        <f>REPLACE(INDEX(GroupVertices[Group], MATCH(Edges[[#This Row],[Vertex 2]],GroupVertices[Vertex],0)),1,1,"")</f>
        <v>7</v>
      </c>
    </row>
    <row r="954" spans="1:16" ht="13.5" customHeight="1" thickTop="1" thickBot="1" x14ac:dyDescent="0.3">
      <c r="A954" s="76" t="s">
        <v>186</v>
      </c>
      <c r="B954" s="76" t="s">
        <v>189</v>
      </c>
      <c r="C954" s="77"/>
      <c r="D954" s="78">
        <v>1</v>
      </c>
      <c r="E954" s="79"/>
      <c r="F954" s="80"/>
      <c r="G954" s="77"/>
      <c r="H954" s="81"/>
      <c r="I954" s="82"/>
      <c r="J954" s="82"/>
      <c r="K954" s="51"/>
      <c r="L954" s="83">
        <v>954</v>
      </c>
      <c r="M954" s="83"/>
      <c r="N954" s="84">
        <v>1</v>
      </c>
      <c r="O954" s="98" t="str">
        <f>REPLACE(INDEX(GroupVertices[Group], MATCH(Edges[[#This Row],[Vertex 1]],GroupVertices[Vertex],0)),1,1,"")</f>
        <v>7</v>
      </c>
      <c r="P954" s="98" t="str">
        <f>REPLACE(INDEX(GroupVertices[Group], MATCH(Edges[[#This Row],[Vertex 2]],GroupVertices[Vertex],0)),1,1,"")</f>
        <v>7</v>
      </c>
    </row>
    <row r="955" spans="1:16" ht="13.5" customHeight="1" thickTop="1" thickBot="1" x14ac:dyDescent="0.3">
      <c r="A955" s="76" t="s">
        <v>186</v>
      </c>
      <c r="B955" s="76" t="s">
        <v>190</v>
      </c>
      <c r="C955" s="77"/>
      <c r="D955" s="78">
        <v>1</v>
      </c>
      <c r="E955" s="79"/>
      <c r="F955" s="80"/>
      <c r="G955" s="77"/>
      <c r="H955" s="81"/>
      <c r="I955" s="82"/>
      <c r="J955" s="82"/>
      <c r="K955" s="51"/>
      <c r="L955" s="83">
        <v>955</v>
      </c>
      <c r="M955" s="83"/>
      <c r="N955" s="84">
        <v>1</v>
      </c>
      <c r="O955" s="98" t="str">
        <f>REPLACE(INDEX(GroupVertices[Group], MATCH(Edges[[#This Row],[Vertex 1]],GroupVertices[Vertex],0)),1,1,"")</f>
        <v>7</v>
      </c>
      <c r="P955" s="98" t="str">
        <f>REPLACE(INDEX(GroupVertices[Group], MATCH(Edges[[#This Row],[Vertex 2]],GroupVertices[Vertex],0)),1,1,"")</f>
        <v>7</v>
      </c>
    </row>
    <row r="956" spans="1:16" ht="13.5" customHeight="1" thickTop="1" thickBot="1" x14ac:dyDescent="0.3">
      <c r="A956" s="76" t="s">
        <v>962</v>
      </c>
      <c r="B956" s="76" t="s">
        <v>963</v>
      </c>
      <c r="C956" s="77"/>
      <c r="D956" s="78">
        <v>3.25</v>
      </c>
      <c r="E956" s="79"/>
      <c r="F956" s="80"/>
      <c r="G956" s="77"/>
      <c r="H956" s="81"/>
      <c r="I956" s="82"/>
      <c r="J956" s="82"/>
      <c r="K956" s="51"/>
      <c r="L956" s="83">
        <v>956</v>
      </c>
      <c r="M956" s="83"/>
      <c r="N956" s="84">
        <v>2</v>
      </c>
      <c r="O956" s="98" t="str">
        <f>REPLACE(INDEX(GroupVertices[Group], MATCH(Edges[[#This Row],[Vertex 1]],GroupVertices[Vertex],0)),1,1,"")</f>
        <v>142</v>
      </c>
      <c r="P956" s="98" t="str">
        <f>REPLACE(INDEX(GroupVertices[Group], MATCH(Edges[[#This Row],[Vertex 2]],GroupVertices[Vertex],0)),1,1,"")</f>
        <v>142</v>
      </c>
    </row>
    <row r="957" spans="1:16" ht="13.5" customHeight="1" thickTop="1" thickBot="1" x14ac:dyDescent="0.3">
      <c r="A957" s="76" t="s">
        <v>877</v>
      </c>
      <c r="B957" s="76" t="s">
        <v>878</v>
      </c>
      <c r="C957" s="77"/>
      <c r="D957" s="78">
        <v>1</v>
      </c>
      <c r="E957" s="79"/>
      <c r="F957" s="80"/>
      <c r="G957" s="77"/>
      <c r="H957" s="81"/>
      <c r="I957" s="82"/>
      <c r="J957" s="82"/>
      <c r="K957" s="51"/>
      <c r="L957" s="83">
        <v>957</v>
      </c>
      <c r="M957" s="83"/>
      <c r="N957" s="84">
        <v>1</v>
      </c>
      <c r="O957" s="98" t="str">
        <f>REPLACE(INDEX(GroupVertices[Group], MATCH(Edges[[#This Row],[Vertex 1]],GroupVertices[Vertex],0)),1,1,"")</f>
        <v>4</v>
      </c>
      <c r="P957" s="98" t="str">
        <f>REPLACE(INDEX(GroupVertices[Group], MATCH(Edges[[#This Row],[Vertex 2]],GroupVertices[Vertex],0)),1,1,"")</f>
        <v>4</v>
      </c>
    </row>
    <row r="958" spans="1:16" ht="13.5" customHeight="1" thickTop="1" thickBot="1" x14ac:dyDescent="0.3">
      <c r="A958" s="76" t="s">
        <v>725</v>
      </c>
      <c r="B958" s="76" t="s">
        <v>726</v>
      </c>
      <c r="C958" s="77"/>
      <c r="D958" s="78">
        <v>1</v>
      </c>
      <c r="E958" s="79"/>
      <c r="F958" s="80"/>
      <c r="G958" s="77"/>
      <c r="H958" s="81"/>
      <c r="I958" s="82"/>
      <c r="J958" s="82"/>
      <c r="K958" s="51"/>
      <c r="L958" s="83">
        <v>958</v>
      </c>
      <c r="M958" s="83"/>
      <c r="N958" s="84">
        <v>1</v>
      </c>
      <c r="O958" s="98" t="str">
        <f>REPLACE(INDEX(GroupVertices[Group], MATCH(Edges[[#This Row],[Vertex 1]],GroupVertices[Vertex],0)),1,1,"")</f>
        <v>36</v>
      </c>
      <c r="P958" s="98" t="str">
        <f>REPLACE(INDEX(GroupVertices[Group], MATCH(Edges[[#This Row],[Vertex 2]],GroupVertices[Vertex],0)),1,1,"")</f>
        <v>36</v>
      </c>
    </row>
    <row r="959" spans="1:16" ht="13.5" customHeight="1" thickTop="1" thickBot="1" x14ac:dyDescent="0.3">
      <c r="A959" s="76" t="s">
        <v>725</v>
      </c>
      <c r="B959" s="76" t="s">
        <v>727</v>
      </c>
      <c r="C959" s="77"/>
      <c r="D959" s="78">
        <v>1</v>
      </c>
      <c r="E959" s="79"/>
      <c r="F959" s="80"/>
      <c r="G959" s="77"/>
      <c r="H959" s="81"/>
      <c r="I959" s="82"/>
      <c r="J959" s="82"/>
      <c r="K959" s="51"/>
      <c r="L959" s="83">
        <v>959</v>
      </c>
      <c r="M959" s="83"/>
      <c r="N959" s="84">
        <v>1</v>
      </c>
      <c r="O959" s="98" t="str">
        <f>REPLACE(INDEX(GroupVertices[Group], MATCH(Edges[[#This Row],[Vertex 1]],GroupVertices[Vertex],0)),1,1,"")</f>
        <v>36</v>
      </c>
      <c r="P959" s="98" t="str">
        <f>REPLACE(INDEX(GroupVertices[Group], MATCH(Edges[[#This Row],[Vertex 2]],GroupVertices[Vertex],0)),1,1,"")</f>
        <v>36</v>
      </c>
    </row>
    <row r="960" spans="1:16" ht="13.5" customHeight="1" thickTop="1" thickBot="1" x14ac:dyDescent="0.3">
      <c r="A960" s="76" t="s">
        <v>725</v>
      </c>
      <c r="B960" s="76" t="s">
        <v>728</v>
      </c>
      <c r="C960" s="77"/>
      <c r="D960" s="78">
        <v>1</v>
      </c>
      <c r="E960" s="79"/>
      <c r="F960" s="80"/>
      <c r="G960" s="77"/>
      <c r="H960" s="81"/>
      <c r="I960" s="82"/>
      <c r="J960" s="82"/>
      <c r="K960" s="51"/>
      <c r="L960" s="83">
        <v>960</v>
      </c>
      <c r="M960" s="83"/>
      <c r="N960" s="84">
        <v>1</v>
      </c>
      <c r="O960" s="98" t="str">
        <f>REPLACE(INDEX(GroupVertices[Group], MATCH(Edges[[#This Row],[Vertex 1]],GroupVertices[Vertex],0)),1,1,"")</f>
        <v>36</v>
      </c>
      <c r="P960" s="98" t="str">
        <f>REPLACE(INDEX(GroupVertices[Group], MATCH(Edges[[#This Row],[Vertex 2]],GroupVertices[Vertex],0)),1,1,"")</f>
        <v>36</v>
      </c>
    </row>
    <row r="961" spans="1:16" ht="13.5" customHeight="1" thickTop="1" thickBot="1" x14ac:dyDescent="0.3">
      <c r="A961" s="76" t="s">
        <v>668</v>
      </c>
      <c r="B961" s="76" t="s">
        <v>669</v>
      </c>
      <c r="C961" s="77"/>
      <c r="D961" s="78">
        <v>3.25</v>
      </c>
      <c r="E961" s="79"/>
      <c r="F961" s="80"/>
      <c r="G961" s="77"/>
      <c r="H961" s="81"/>
      <c r="I961" s="82"/>
      <c r="J961" s="82"/>
      <c r="K961" s="51"/>
      <c r="L961" s="83">
        <v>961</v>
      </c>
      <c r="M961" s="83"/>
      <c r="N961" s="84">
        <v>2</v>
      </c>
      <c r="O961" s="98" t="str">
        <f>REPLACE(INDEX(GroupVertices[Group], MATCH(Edges[[#This Row],[Vertex 1]],GroupVertices[Vertex],0)),1,1,"")</f>
        <v>92</v>
      </c>
      <c r="P961" s="98" t="str">
        <f>REPLACE(INDEX(GroupVertices[Group], MATCH(Edges[[#This Row],[Vertex 2]],GroupVertices[Vertex],0)),1,1,"")</f>
        <v>92</v>
      </c>
    </row>
    <row r="962" spans="1:16" ht="13.5" customHeight="1" thickTop="1" thickBot="1" x14ac:dyDescent="0.3">
      <c r="A962" s="76" t="s">
        <v>296</v>
      </c>
      <c r="B962" s="76" t="s">
        <v>297</v>
      </c>
      <c r="C962" s="77"/>
      <c r="D962" s="78">
        <v>1</v>
      </c>
      <c r="E962" s="79"/>
      <c r="F962" s="80"/>
      <c r="G962" s="77"/>
      <c r="H962" s="81"/>
      <c r="I962" s="82"/>
      <c r="J962" s="82"/>
      <c r="K962" s="51"/>
      <c r="L962" s="83">
        <v>962</v>
      </c>
      <c r="M962" s="83"/>
      <c r="N962" s="84">
        <v>1</v>
      </c>
      <c r="O962" s="98" t="str">
        <f>REPLACE(INDEX(GroupVertices[Group], MATCH(Edges[[#This Row],[Vertex 1]],GroupVertices[Vertex],0)),1,1,"")</f>
        <v>65</v>
      </c>
      <c r="P962" s="98" t="str">
        <f>REPLACE(INDEX(GroupVertices[Group], MATCH(Edges[[#This Row],[Vertex 2]],GroupVertices[Vertex],0)),1,1,"")</f>
        <v>65</v>
      </c>
    </row>
    <row r="963" spans="1:16" ht="13.5" customHeight="1" thickTop="1" thickBot="1" x14ac:dyDescent="0.3">
      <c r="A963" s="76" t="s">
        <v>932</v>
      </c>
      <c r="B963" s="76" t="s">
        <v>933</v>
      </c>
      <c r="C963" s="77"/>
      <c r="D963" s="78">
        <v>3.25</v>
      </c>
      <c r="E963" s="79"/>
      <c r="F963" s="80"/>
      <c r="G963" s="77"/>
      <c r="H963" s="81"/>
      <c r="I963" s="82"/>
      <c r="J963" s="82"/>
      <c r="K963" s="51"/>
      <c r="L963" s="83">
        <v>963</v>
      </c>
      <c r="M963" s="83"/>
      <c r="N963" s="84">
        <v>2</v>
      </c>
      <c r="O963" s="98" t="str">
        <f>REPLACE(INDEX(GroupVertices[Group], MATCH(Edges[[#This Row],[Vertex 1]],GroupVertices[Vertex],0)),1,1,"")</f>
        <v>55</v>
      </c>
      <c r="P963" s="98" t="str">
        <f>REPLACE(INDEX(GroupVertices[Group], MATCH(Edges[[#This Row],[Vertex 2]],GroupVertices[Vertex],0)),1,1,"")</f>
        <v>55</v>
      </c>
    </row>
    <row r="964" spans="1:16" ht="13.5" customHeight="1" thickTop="1" thickBot="1" x14ac:dyDescent="0.3">
      <c r="A964" s="76" t="s">
        <v>932</v>
      </c>
      <c r="B964" s="76" t="s">
        <v>934</v>
      </c>
      <c r="C964" s="77"/>
      <c r="D964" s="78">
        <v>1</v>
      </c>
      <c r="E964" s="79"/>
      <c r="F964" s="80"/>
      <c r="G964" s="77"/>
      <c r="H964" s="81"/>
      <c r="I964" s="82"/>
      <c r="J964" s="82"/>
      <c r="K964" s="51"/>
      <c r="L964" s="83">
        <v>964</v>
      </c>
      <c r="M964" s="83"/>
      <c r="N964" s="84">
        <v>1</v>
      </c>
      <c r="O964" s="98" t="str">
        <f>REPLACE(INDEX(GroupVertices[Group], MATCH(Edges[[#This Row],[Vertex 1]],GroupVertices[Vertex],0)),1,1,"")</f>
        <v>55</v>
      </c>
      <c r="P964" s="98" t="str">
        <f>REPLACE(INDEX(GroupVertices[Group], MATCH(Edges[[#This Row],[Vertex 2]],GroupVertices[Vertex],0)),1,1,"")</f>
        <v>55</v>
      </c>
    </row>
    <row r="965" spans="1:16" ht="13.5" customHeight="1" thickTop="1" thickBot="1" x14ac:dyDescent="0.3">
      <c r="A965" s="76"/>
      <c r="B965" s="76"/>
      <c r="C965" s="77"/>
      <c r="D965" s="78"/>
      <c r="E965" s="79"/>
      <c r="F965" s="80"/>
      <c r="G965" s="77"/>
      <c r="H965" s="81"/>
      <c r="I965" s="82"/>
      <c r="J965" s="82"/>
      <c r="K965" s="51"/>
      <c r="L965" s="83">
        <v>965</v>
      </c>
      <c r="M965" s="83"/>
      <c r="N965" s="84"/>
      <c r="O965" s="98" t="e">
        <f>REPLACE(INDEX(GroupVertices[Group], MATCH(Edges[[#This Row],[Vertex 1]],GroupVertices[Vertex],0)),1,1,"")</f>
        <v>#N/A</v>
      </c>
      <c r="P965" s="98" t="e">
        <f>REPLACE(INDEX(GroupVertices[Group], MATCH(Edges[[#This Row],[Vertex 2]],GroupVertices[Vertex],0)),1,1,"")</f>
        <v>#N/A</v>
      </c>
    </row>
    <row r="966" spans="1:16" ht="13.5" customHeight="1" thickTop="1" thickBot="1" x14ac:dyDescent="0.3">
      <c r="A966" s="76" t="s">
        <v>390</v>
      </c>
      <c r="B966" s="76" t="s">
        <v>391</v>
      </c>
      <c r="C966" s="77"/>
      <c r="D966" s="78">
        <v>1</v>
      </c>
      <c r="E966" s="79"/>
      <c r="F966" s="80"/>
      <c r="G966" s="77"/>
      <c r="H966" s="81"/>
      <c r="I966" s="82"/>
      <c r="J966" s="82"/>
      <c r="K966" s="51"/>
      <c r="L966" s="83">
        <v>966</v>
      </c>
      <c r="M966" s="83"/>
      <c r="N966" s="84">
        <v>1</v>
      </c>
      <c r="O966" s="98" t="str">
        <f>REPLACE(INDEX(GroupVertices[Group], MATCH(Edges[[#This Row],[Vertex 1]],GroupVertices[Vertex],0)),1,1,"")</f>
        <v>29</v>
      </c>
      <c r="P966" s="98" t="str">
        <f>REPLACE(INDEX(GroupVertices[Group], MATCH(Edges[[#This Row],[Vertex 2]],GroupVertices[Vertex],0)),1,1,"")</f>
        <v>29</v>
      </c>
    </row>
    <row r="967" spans="1:16" ht="13.5" customHeight="1" thickTop="1" thickBot="1" x14ac:dyDescent="0.3">
      <c r="A967" s="76" t="s">
        <v>502</v>
      </c>
      <c r="B967" s="76" t="s">
        <v>503</v>
      </c>
      <c r="C967" s="77"/>
      <c r="D967" s="78">
        <v>1</v>
      </c>
      <c r="E967" s="79"/>
      <c r="F967" s="80"/>
      <c r="G967" s="77"/>
      <c r="H967" s="81"/>
      <c r="I967" s="82"/>
      <c r="J967" s="82"/>
      <c r="K967" s="51"/>
      <c r="L967" s="83">
        <v>967</v>
      </c>
      <c r="M967" s="83"/>
      <c r="N967" s="84">
        <v>1</v>
      </c>
      <c r="O967" s="98" t="str">
        <f>REPLACE(INDEX(GroupVertices[Group], MATCH(Edges[[#This Row],[Vertex 1]],GroupVertices[Vertex],0)),1,1,"")</f>
        <v>54</v>
      </c>
      <c r="P967" s="98" t="str">
        <f>REPLACE(INDEX(GroupVertices[Group], MATCH(Edges[[#This Row],[Vertex 2]],GroupVertices[Vertex],0)),1,1,"")</f>
        <v>54</v>
      </c>
    </row>
    <row r="968" spans="1:16" ht="13.5" customHeight="1" thickTop="1" thickBot="1" x14ac:dyDescent="0.3">
      <c r="A968" s="76" t="s">
        <v>502</v>
      </c>
      <c r="B968" s="76" t="s">
        <v>504</v>
      </c>
      <c r="C968" s="77"/>
      <c r="D968" s="78">
        <v>1</v>
      </c>
      <c r="E968" s="79"/>
      <c r="F968" s="80"/>
      <c r="G968" s="77"/>
      <c r="H968" s="81"/>
      <c r="I968" s="82"/>
      <c r="J968" s="82"/>
      <c r="K968" s="51"/>
      <c r="L968" s="83">
        <v>968</v>
      </c>
      <c r="M968" s="83"/>
      <c r="N968" s="84">
        <v>1</v>
      </c>
      <c r="O968" s="98" t="str">
        <f>REPLACE(INDEX(GroupVertices[Group], MATCH(Edges[[#This Row],[Vertex 1]],GroupVertices[Vertex],0)),1,1,"")</f>
        <v>54</v>
      </c>
      <c r="P968" s="98" t="str">
        <f>REPLACE(INDEX(GroupVertices[Group], MATCH(Edges[[#This Row],[Vertex 2]],GroupVertices[Vertex],0)),1,1,"")</f>
        <v>54</v>
      </c>
    </row>
    <row r="969" spans="1:16" ht="13.5" customHeight="1" thickTop="1" thickBot="1" x14ac:dyDescent="0.3">
      <c r="A969" s="76" t="s">
        <v>965</v>
      </c>
      <c r="B969" s="76" t="s">
        <v>488</v>
      </c>
      <c r="C969" s="77"/>
      <c r="D969" s="78">
        <v>1</v>
      </c>
      <c r="E969" s="79"/>
      <c r="F969" s="80"/>
      <c r="G969" s="77"/>
      <c r="H969" s="81"/>
      <c r="I969" s="82"/>
      <c r="J969" s="82"/>
      <c r="K969" s="51"/>
      <c r="L969" s="83">
        <v>969</v>
      </c>
      <c r="M969" s="83"/>
      <c r="N969" s="84">
        <v>1</v>
      </c>
      <c r="O969" s="98" t="str">
        <f>REPLACE(INDEX(GroupVertices[Group], MATCH(Edges[[#This Row],[Vertex 1]],GroupVertices[Vertex],0)),1,1,"")</f>
        <v>1</v>
      </c>
      <c r="P969" s="98" t="str">
        <f>REPLACE(INDEX(GroupVertices[Group], MATCH(Edges[[#This Row],[Vertex 2]],GroupVertices[Vertex],0)),1,1,"")</f>
        <v>1</v>
      </c>
    </row>
    <row r="970" spans="1:16" ht="13.5" customHeight="1" thickTop="1" thickBot="1" x14ac:dyDescent="0.3">
      <c r="A970" s="76"/>
      <c r="B970" s="76"/>
      <c r="C970" s="77"/>
      <c r="D970" s="78"/>
      <c r="E970" s="79"/>
      <c r="F970" s="80"/>
      <c r="G970" s="77"/>
      <c r="H970" s="81"/>
      <c r="I970" s="82"/>
      <c r="J970" s="82"/>
      <c r="K970" s="51"/>
      <c r="L970" s="83">
        <v>970</v>
      </c>
      <c r="M970" s="83"/>
      <c r="N970" s="84"/>
      <c r="O970" s="98" t="e">
        <f>REPLACE(INDEX(GroupVertices[Group], MATCH(Edges[[#This Row],[Vertex 1]],GroupVertices[Vertex],0)),1,1,"")</f>
        <v>#N/A</v>
      </c>
      <c r="P970" s="98" t="e">
        <f>REPLACE(INDEX(GroupVertices[Group], MATCH(Edges[[#This Row],[Vertex 2]],GroupVertices[Vertex],0)),1,1,"")</f>
        <v>#N/A</v>
      </c>
    </row>
    <row r="971" spans="1:16" ht="13.5" customHeight="1" thickTop="1" thickBot="1" x14ac:dyDescent="0.3">
      <c r="A971" s="76" t="s">
        <v>624</v>
      </c>
      <c r="B971" s="76" t="s">
        <v>396</v>
      </c>
      <c r="C971" s="77"/>
      <c r="D971" s="78">
        <v>1</v>
      </c>
      <c r="E971" s="79"/>
      <c r="F971" s="80"/>
      <c r="G971" s="77"/>
      <c r="H971" s="81"/>
      <c r="I971" s="82"/>
      <c r="J971" s="82"/>
      <c r="K971" s="51"/>
      <c r="L971" s="83">
        <v>971</v>
      </c>
      <c r="M971" s="83"/>
      <c r="N971" s="84">
        <v>1</v>
      </c>
      <c r="O971" s="98" t="str">
        <f>REPLACE(INDEX(GroupVertices[Group], MATCH(Edges[[#This Row],[Vertex 1]],GroupVertices[Vertex],0)),1,1,"")</f>
        <v>1</v>
      </c>
      <c r="P971" s="98" t="str">
        <f>REPLACE(INDEX(GroupVertices[Group], MATCH(Edges[[#This Row],[Vertex 2]],GroupVertices[Vertex],0)),1,1,"")</f>
        <v>1</v>
      </c>
    </row>
    <row r="972" spans="1:16" ht="13.5" customHeight="1" thickTop="1" thickBot="1" x14ac:dyDescent="0.3">
      <c r="A972" s="76" t="s">
        <v>624</v>
      </c>
      <c r="B972" s="76" t="s">
        <v>874</v>
      </c>
      <c r="C972" s="77"/>
      <c r="D972" s="78">
        <v>1</v>
      </c>
      <c r="E972" s="79"/>
      <c r="F972" s="80"/>
      <c r="G972" s="77"/>
      <c r="H972" s="81"/>
      <c r="I972" s="82"/>
      <c r="J972" s="82"/>
      <c r="K972" s="51"/>
      <c r="L972" s="83">
        <v>972</v>
      </c>
      <c r="M972" s="83"/>
      <c r="N972" s="84">
        <v>1</v>
      </c>
      <c r="O972" s="98" t="str">
        <f>REPLACE(INDEX(GroupVertices[Group], MATCH(Edges[[#This Row],[Vertex 1]],GroupVertices[Vertex],0)),1,1,"")</f>
        <v>1</v>
      </c>
      <c r="P972" s="98" t="str">
        <f>REPLACE(INDEX(GroupVertices[Group], MATCH(Edges[[#This Row],[Vertex 2]],GroupVertices[Vertex],0)),1,1,"")</f>
        <v>1</v>
      </c>
    </row>
    <row r="973" spans="1:16" ht="13.5" customHeight="1" thickTop="1" thickBot="1" x14ac:dyDescent="0.3">
      <c r="A973" s="76" t="s">
        <v>624</v>
      </c>
      <c r="B973" s="76" t="s">
        <v>947</v>
      </c>
      <c r="C973" s="77"/>
      <c r="D973" s="78">
        <v>1</v>
      </c>
      <c r="E973" s="79"/>
      <c r="F973" s="80"/>
      <c r="G973" s="77"/>
      <c r="H973" s="81"/>
      <c r="I973" s="82"/>
      <c r="J973" s="82"/>
      <c r="K973" s="51"/>
      <c r="L973" s="83">
        <v>973</v>
      </c>
      <c r="M973" s="83"/>
      <c r="N973" s="84">
        <v>1</v>
      </c>
      <c r="O973" s="98" t="str">
        <f>REPLACE(INDEX(GroupVertices[Group], MATCH(Edges[[#This Row],[Vertex 1]],GroupVertices[Vertex],0)),1,1,"")</f>
        <v>1</v>
      </c>
      <c r="P973" s="98" t="str">
        <f>REPLACE(INDEX(GroupVertices[Group], MATCH(Edges[[#This Row],[Vertex 2]],GroupVertices[Vertex],0)),1,1,"")</f>
        <v>1</v>
      </c>
    </row>
    <row r="974" spans="1:16" ht="13.5" customHeight="1" thickTop="1" thickBot="1" x14ac:dyDescent="0.3">
      <c r="A974" s="76" t="s">
        <v>624</v>
      </c>
      <c r="B974" s="76" t="s">
        <v>701</v>
      </c>
      <c r="C974" s="77"/>
      <c r="D974" s="78">
        <v>1</v>
      </c>
      <c r="E974" s="79"/>
      <c r="F974" s="80"/>
      <c r="G974" s="77"/>
      <c r="H974" s="81"/>
      <c r="I974" s="82"/>
      <c r="J974" s="82"/>
      <c r="K974" s="51"/>
      <c r="L974" s="83">
        <v>974</v>
      </c>
      <c r="M974" s="83"/>
      <c r="N974" s="84">
        <v>1</v>
      </c>
      <c r="O974" s="98" t="str">
        <f>REPLACE(INDEX(GroupVertices[Group], MATCH(Edges[[#This Row],[Vertex 1]],GroupVertices[Vertex],0)),1,1,"")</f>
        <v>1</v>
      </c>
      <c r="P974" s="98" t="str">
        <f>REPLACE(INDEX(GroupVertices[Group], MATCH(Edges[[#This Row],[Vertex 2]],GroupVertices[Vertex],0)),1,1,"")</f>
        <v>1</v>
      </c>
    </row>
    <row r="975" spans="1:16" ht="13.5" customHeight="1" thickTop="1" thickBot="1" x14ac:dyDescent="0.3">
      <c r="A975" s="76" t="s">
        <v>624</v>
      </c>
      <c r="B975" s="76" t="s">
        <v>702</v>
      </c>
      <c r="C975" s="77"/>
      <c r="D975" s="78">
        <v>1</v>
      </c>
      <c r="E975" s="79"/>
      <c r="F975" s="80"/>
      <c r="G975" s="77"/>
      <c r="H975" s="81"/>
      <c r="I975" s="82"/>
      <c r="J975" s="82"/>
      <c r="K975" s="51"/>
      <c r="L975" s="83">
        <v>975</v>
      </c>
      <c r="M975" s="83"/>
      <c r="N975" s="84">
        <v>1</v>
      </c>
      <c r="O975" s="98" t="str">
        <f>REPLACE(INDEX(GroupVertices[Group], MATCH(Edges[[#This Row],[Vertex 1]],GroupVertices[Vertex],0)),1,1,"")</f>
        <v>1</v>
      </c>
      <c r="P975" s="98" t="str">
        <f>REPLACE(INDEX(GroupVertices[Group], MATCH(Edges[[#This Row],[Vertex 2]],GroupVertices[Vertex],0)),1,1,"")</f>
        <v>1</v>
      </c>
    </row>
    <row r="976" spans="1:16" ht="13.5" customHeight="1" thickTop="1" thickBot="1" x14ac:dyDescent="0.3">
      <c r="A976" s="76" t="s">
        <v>719</v>
      </c>
      <c r="B976" s="76" t="s">
        <v>720</v>
      </c>
      <c r="C976" s="77"/>
      <c r="D976" s="78">
        <v>1</v>
      </c>
      <c r="E976" s="79"/>
      <c r="F976" s="80"/>
      <c r="G976" s="77"/>
      <c r="H976" s="81"/>
      <c r="I976" s="82"/>
      <c r="J976" s="82"/>
      <c r="K976" s="51"/>
      <c r="L976" s="83">
        <v>976</v>
      </c>
      <c r="M976" s="83"/>
      <c r="N976" s="84">
        <v>1</v>
      </c>
      <c r="O976" s="98" t="str">
        <f>REPLACE(INDEX(GroupVertices[Group], MATCH(Edges[[#This Row],[Vertex 1]],GroupVertices[Vertex],0)),1,1,"")</f>
        <v>14</v>
      </c>
      <c r="P976" s="98" t="str">
        <f>REPLACE(INDEX(GroupVertices[Group], MATCH(Edges[[#This Row],[Vertex 2]],GroupVertices[Vertex],0)),1,1,"")</f>
        <v>14</v>
      </c>
    </row>
    <row r="977" spans="1:16" ht="13.5" customHeight="1" thickTop="1" thickBot="1" x14ac:dyDescent="0.3">
      <c r="A977" s="76" t="s">
        <v>933</v>
      </c>
      <c r="B977" s="76" t="s">
        <v>934</v>
      </c>
      <c r="C977" s="77"/>
      <c r="D977" s="78">
        <v>1</v>
      </c>
      <c r="E977" s="79"/>
      <c r="F977" s="80"/>
      <c r="G977" s="77"/>
      <c r="H977" s="81"/>
      <c r="I977" s="82"/>
      <c r="J977" s="82"/>
      <c r="K977" s="51"/>
      <c r="L977" s="83">
        <v>977</v>
      </c>
      <c r="M977" s="83"/>
      <c r="N977" s="84">
        <v>1</v>
      </c>
      <c r="O977" s="98" t="str">
        <f>REPLACE(INDEX(GroupVertices[Group], MATCH(Edges[[#This Row],[Vertex 1]],GroupVertices[Vertex],0)),1,1,"")</f>
        <v>55</v>
      </c>
      <c r="P977" s="98" t="str">
        <f>REPLACE(INDEX(GroupVertices[Group], MATCH(Edges[[#This Row],[Vertex 2]],GroupVertices[Vertex],0)),1,1,"")</f>
        <v>55</v>
      </c>
    </row>
    <row r="978" spans="1:16" ht="13.5" customHeight="1" thickTop="1" thickBot="1" x14ac:dyDescent="0.3">
      <c r="A978" s="76" t="s">
        <v>798</v>
      </c>
      <c r="B978" s="76" t="s">
        <v>799</v>
      </c>
      <c r="C978" s="77"/>
      <c r="D978" s="78">
        <v>3.25</v>
      </c>
      <c r="E978" s="79"/>
      <c r="F978" s="80"/>
      <c r="G978" s="77"/>
      <c r="H978" s="81"/>
      <c r="I978" s="82"/>
      <c r="J978" s="82"/>
      <c r="K978" s="51"/>
      <c r="L978" s="83">
        <v>978</v>
      </c>
      <c r="M978" s="83"/>
      <c r="N978" s="84">
        <v>2</v>
      </c>
      <c r="O978" s="98" t="str">
        <f>REPLACE(INDEX(GroupVertices[Group], MATCH(Edges[[#This Row],[Vertex 1]],GroupVertices[Vertex],0)),1,1,"")</f>
        <v>12</v>
      </c>
      <c r="P978" s="98" t="str">
        <f>REPLACE(INDEX(GroupVertices[Group], MATCH(Edges[[#This Row],[Vertex 2]],GroupVertices[Vertex],0)),1,1,"")</f>
        <v>12</v>
      </c>
    </row>
    <row r="979" spans="1:16" ht="13.5" customHeight="1" thickTop="1" thickBot="1" x14ac:dyDescent="0.3">
      <c r="A979" s="76" t="s">
        <v>753</v>
      </c>
      <c r="B979" s="76" t="s">
        <v>754</v>
      </c>
      <c r="C979" s="77"/>
      <c r="D979" s="78">
        <v>1</v>
      </c>
      <c r="E979" s="79"/>
      <c r="F979" s="80"/>
      <c r="G979" s="77"/>
      <c r="H979" s="81"/>
      <c r="I979" s="82"/>
      <c r="J979" s="82"/>
      <c r="K979" s="51"/>
      <c r="L979" s="83">
        <v>979</v>
      </c>
      <c r="M979" s="83"/>
      <c r="N979" s="84">
        <v>1</v>
      </c>
      <c r="O979" s="98" t="str">
        <f>REPLACE(INDEX(GroupVertices[Group], MATCH(Edges[[#This Row],[Vertex 1]],GroupVertices[Vertex],0)),1,1,"")</f>
        <v>83</v>
      </c>
      <c r="P979" s="98" t="str">
        <f>REPLACE(INDEX(GroupVertices[Group], MATCH(Edges[[#This Row],[Vertex 2]],GroupVertices[Vertex],0)),1,1,"")</f>
        <v>83</v>
      </c>
    </row>
    <row r="980" spans="1:16" ht="13.5" customHeight="1" thickTop="1" thickBot="1" x14ac:dyDescent="0.3">
      <c r="A980" s="76" t="s">
        <v>213</v>
      </c>
      <c r="B980" s="76" t="s">
        <v>214</v>
      </c>
      <c r="C980" s="77"/>
      <c r="D980" s="78">
        <v>1</v>
      </c>
      <c r="E980" s="79"/>
      <c r="F980" s="80"/>
      <c r="G980" s="77"/>
      <c r="H980" s="81"/>
      <c r="I980" s="82"/>
      <c r="J980" s="82"/>
      <c r="K980" s="51"/>
      <c r="L980" s="83">
        <v>980</v>
      </c>
      <c r="M980" s="83"/>
      <c r="N980" s="84">
        <v>1</v>
      </c>
      <c r="O980" s="98" t="str">
        <f>REPLACE(INDEX(GroupVertices[Group], MATCH(Edges[[#This Row],[Vertex 1]],GroupVertices[Vertex],0)),1,1,"")</f>
        <v>3</v>
      </c>
      <c r="P980" s="98" t="str">
        <f>REPLACE(INDEX(GroupVertices[Group], MATCH(Edges[[#This Row],[Vertex 2]],GroupVertices[Vertex],0)),1,1,"")</f>
        <v>3</v>
      </c>
    </row>
    <row r="981" spans="1:16" ht="13.5" customHeight="1" thickTop="1" thickBot="1" x14ac:dyDescent="0.3">
      <c r="A981" s="76" t="s">
        <v>213</v>
      </c>
      <c r="B981" s="76" t="s">
        <v>215</v>
      </c>
      <c r="C981" s="77"/>
      <c r="D981" s="78">
        <v>1</v>
      </c>
      <c r="E981" s="79"/>
      <c r="F981" s="80"/>
      <c r="G981" s="77"/>
      <c r="H981" s="81"/>
      <c r="I981" s="82"/>
      <c r="J981" s="82"/>
      <c r="K981" s="51"/>
      <c r="L981" s="83">
        <v>981</v>
      </c>
      <c r="M981" s="83"/>
      <c r="N981" s="84">
        <v>1</v>
      </c>
      <c r="O981" s="98" t="str">
        <f>REPLACE(INDEX(GroupVertices[Group], MATCH(Edges[[#This Row],[Vertex 1]],GroupVertices[Vertex],0)),1,1,"")</f>
        <v>3</v>
      </c>
      <c r="P981" s="98" t="str">
        <f>REPLACE(INDEX(GroupVertices[Group], MATCH(Edges[[#This Row],[Vertex 2]],GroupVertices[Vertex],0)),1,1,"")</f>
        <v>3</v>
      </c>
    </row>
    <row r="982" spans="1:16" ht="13.5" customHeight="1" thickTop="1" thickBot="1" x14ac:dyDescent="0.3">
      <c r="A982" s="76" t="s">
        <v>503</v>
      </c>
      <c r="B982" s="76" t="s">
        <v>504</v>
      </c>
      <c r="C982" s="77"/>
      <c r="D982" s="78">
        <v>1</v>
      </c>
      <c r="E982" s="79"/>
      <c r="F982" s="80"/>
      <c r="G982" s="77"/>
      <c r="H982" s="81"/>
      <c r="I982" s="82"/>
      <c r="J982" s="82"/>
      <c r="K982" s="51"/>
      <c r="L982" s="83">
        <v>982</v>
      </c>
      <c r="M982" s="83"/>
      <c r="N982" s="84">
        <v>1</v>
      </c>
      <c r="O982" s="98" t="str">
        <f>REPLACE(INDEX(GroupVertices[Group], MATCH(Edges[[#This Row],[Vertex 1]],GroupVertices[Vertex],0)),1,1,"")</f>
        <v>54</v>
      </c>
      <c r="P982" s="98" t="str">
        <f>REPLACE(INDEX(GroupVertices[Group], MATCH(Edges[[#This Row],[Vertex 2]],GroupVertices[Vertex],0)),1,1,"")</f>
        <v>54</v>
      </c>
    </row>
    <row r="983" spans="1:16" ht="13.5" customHeight="1" thickTop="1" thickBot="1" x14ac:dyDescent="0.3">
      <c r="A983" s="76"/>
      <c r="B983" s="76"/>
      <c r="C983" s="77"/>
      <c r="D983" s="78"/>
      <c r="E983" s="79"/>
      <c r="F983" s="80"/>
      <c r="G983" s="77"/>
      <c r="H983" s="81"/>
      <c r="I983" s="82"/>
      <c r="J983" s="82"/>
      <c r="K983" s="51"/>
      <c r="L983" s="83">
        <v>983</v>
      </c>
      <c r="M983" s="83"/>
      <c r="N983" s="84"/>
      <c r="O983" s="98" t="e">
        <f>REPLACE(INDEX(GroupVertices[Group], MATCH(Edges[[#This Row],[Vertex 1]],GroupVertices[Vertex],0)),1,1,"")</f>
        <v>#N/A</v>
      </c>
      <c r="P983" s="98" t="e">
        <f>REPLACE(INDEX(GroupVertices[Group], MATCH(Edges[[#This Row],[Vertex 2]],GroupVertices[Vertex],0)),1,1,"")</f>
        <v>#N/A</v>
      </c>
    </row>
    <row r="984" spans="1:16" ht="13.5" customHeight="1" thickTop="1" thickBot="1" x14ac:dyDescent="0.3">
      <c r="A984" s="76" t="s">
        <v>561</v>
      </c>
      <c r="B984" s="76" t="s">
        <v>396</v>
      </c>
      <c r="C984" s="77"/>
      <c r="D984" s="78">
        <v>3.25</v>
      </c>
      <c r="E984" s="79"/>
      <c r="F984" s="80"/>
      <c r="G984" s="77"/>
      <c r="H984" s="81"/>
      <c r="I984" s="82"/>
      <c r="J984" s="82"/>
      <c r="K984" s="51"/>
      <c r="L984" s="83">
        <v>984</v>
      </c>
      <c r="M984" s="83"/>
      <c r="N984" s="84">
        <v>2</v>
      </c>
      <c r="O984" s="98" t="str">
        <f>REPLACE(INDEX(GroupVertices[Group], MATCH(Edges[[#This Row],[Vertex 1]],GroupVertices[Vertex],0)),1,1,"")</f>
        <v>1</v>
      </c>
      <c r="P984" s="98" t="str">
        <f>REPLACE(INDEX(GroupVertices[Group], MATCH(Edges[[#This Row],[Vertex 2]],GroupVertices[Vertex],0)),1,1,"")</f>
        <v>1</v>
      </c>
    </row>
    <row r="985" spans="1:16" ht="13.5" customHeight="1" thickTop="1" thickBot="1" x14ac:dyDescent="0.3">
      <c r="A985" s="76" t="s">
        <v>561</v>
      </c>
      <c r="B985" s="76" t="s">
        <v>966</v>
      </c>
      <c r="C985" s="77"/>
      <c r="D985" s="78">
        <v>5.5</v>
      </c>
      <c r="E985" s="79"/>
      <c r="F985" s="80"/>
      <c r="G985" s="77"/>
      <c r="H985" s="81"/>
      <c r="I985" s="82"/>
      <c r="J985" s="82"/>
      <c r="K985" s="51"/>
      <c r="L985" s="83">
        <v>985</v>
      </c>
      <c r="M985" s="83"/>
      <c r="N985" s="84">
        <v>3</v>
      </c>
      <c r="O985" s="98" t="str">
        <f>REPLACE(INDEX(GroupVertices[Group], MATCH(Edges[[#This Row],[Vertex 1]],GroupVertices[Vertex],0)),1,1,"")</f>
        <v>1</v>
      </c>
      <c r="P985" s="98" t="str">
        <f>REPLACE(INDEX(GroupVertices[Group], MATCH(Edges[[#This Row],[Vertex 2]],GroupVertices[Vertex],0)),1,1,"")</f>
        <v>1</v>
      </c>
    </row>
    <row r="986" spans="1:16" ht="13.5" customHeight="1" thickTop="1" thickBot="1" x14ac:dyDescent="0.3">
      <c r="A986" s="76" t="s">
        <v>561</v>
      </c>
      <c r="B986" s="76" t="s">
        <v>691</v>
      </c>
      <c r="C986" s="77"/>
      <c r="D986" s="78">
        <v>1</v>
      </c>
      <c r="E986" s="79"/>
      <c r="F986" s="80"/>
      <c r="G986" s="77"/>
      <c r="H986" s="81"/>
      <c r="I986" s="82"/>
      <c r="J986" s="82"/>
      <c r="K986" s="51"/>
      <c r="L986" s="83">
        <v>986</v>
      </c>
      <c r="M986" s="83"/>
      <c r="N986" s="84">
        <v>1</v>
      </c>
      <c r="O986" s="98" t="str">
        <f>REPLACE(INDEX(GroupVertices[Group], MATCH(Edges[[#This Row],[Vertex 1]],GroupVertices[Vertex],0)),1,1,"")</f>
        <v>1</v>
      </c>
      <c r="P986" s="98" t="str">
        <f>REPLACE(INDEX(GroupVertices[Group], MATCH(Edges[[#This Row],[Vertex 2]],GroupVertices[Vertex],0)),1,1,"")</f>
        <v>1</v>
      </c>
    </row>
    <row r="987" spans="1:16" ht="13.5" customHeight="1" thickTop="1" thickBot="1" x14ac:dyDescent="0.3">
      <c r="A987" s="76" t="s">
        <v>561</v>
      </c>
      <c r="B987" s="76" t="s">
        <v>564</v>
      </c>
      <c r="C987" s="77"/>
      <c r="D987" s="78">
        <v>1</v>
      </c>
      <c r="E987" s="79"/>
      <c r="F987" s="80"/>
      <c r="G987" s="77"/>
      <c r="H987" s="81"/>
      <c r="I987" s="82"/>
      <c r="J987" s="82"/>
      <c r="K987" s="51"/>
      <c r="L987" s="83">
        <v>987</v>
      </c>
      <c r="M987" s="83"/>
      <c r="N987" s="84">
        <v>1</v>
      </c>
      <c r="O987" s="98" t="str">
        <f>REPLACE(INDEX(GroupVertices[Group], MATCH(Edges[[#This Row],[Vertex 1]],GroupVertices[Vertex],0)),1,1,"")</f>
        <v>1</v>
      </c>
      <c r="P987" s="98" t="str">
        <f>REPLACE(INDEX(GroupVertices[Group], MATCH(Edges[[#This Row],[Vertex 2]],GroupVertices[Vertex],0)),1,1,"")</f>
        <v>1</v>
      </c>
    </row>
    <row r="988" spans="1:16" ht="13.5" customHeight="1" thickTop="1" thickBot="1" x14ac:dyDescent="0.3">
      <c r="A988" s="76" t="s">
        <v>561</v>
      </c>
      <c r="B988" s="76" t="s">
        <v>585</v>
      </c>
      <c r="C988" s="77"/>
      <c r="D988" s="78">
        <v>1</v>
      </c>
      <c r="E988" s="79"/>
      <c r="F988" s="80"/>
      <c r="G988" s="77"/>
      <c r="H988" s="81"/>
      <c r="I988" s="82"/>
      <c r="J988" s="82"/>
      <c r="K988" s="51"/>
      <c r="L988" s="83">
        <v>988</v>
      </c>
      <c r="M988" s="83"/>
      <c r="N988" s="84">
        <v>1</v>
      </c>
      <c r="O988" s="98" t="str">
        <f>REPLACE(INDEX(GroupVertices[Group], MATCH(Edges[[#This Row],[Vertex 1]],GroupVertices[Vertex],0)),1,1,"")</f>
        <v>1</v>
      </c>
      <c r="P988" s="98" t="str">
        <f>REPLACE(INDEX(GroupVertices[Group], MATCH(Edges[[#This Row],[Vertex 2]],GroupVertices[Vertex],0)),1,1,"")</f>
        <v>1</v>
      </c>
    </row>
    <row r="989" spans="1:16" ht="13.5" customHeight="1" thickTop="1" thickBot="1" x14ac:dyDescent="0.3">
      <c r="A989" s="76" t="s">
        <v>561</v>
      </c>
      <c r="B989" s="76" t="s">
        <v>866</v>
      </c>
      <c r="C989" s="77"/>
      <c r="D989" s="78">
        <v>1</v>
      </c>
      <c r="E989" s="79"/>
      <c r="F989" s="80"/>
      <c r="G989" s="77"/>
      <c r="H989" s="81"/>
      <c r="I989" s="82"/>
      <c r="J989" s="82"/>
      <c r="K989" s="51"/>
      <c r="L989" s="83">
        <v>989</v>
      </c>
      <c r="M989" s="83"/>
      <c r="N989" s="84">
        <v>1</v>
      </c>
      <c r="O989" s="98" t="str">
        <f>REPLACE(INDEX(GroupVertices[Group], MATCH(Edges[[#This Row],[Vertex 1]],GroupVertices[Vertex],0)),1,1,"")</f>
        <v>1</v>
      </c>
      <c r="P989" s="98" t="str">
        <f>REPLACE(INDEX(GroupVertices[Group], MATCH(Edges[[#This Row],[Vertex 2]],GroupVertices[Vertex],0)),1,1,"")</f>
        <v>1</v>
      </c>
    </row>
    <row r="990" spans="1:16" ht="13.5" customHeight="1" thickTop="1" thickBot="1" x14ac:dyDescent="0.3">
      <c r="A990" s="76" t="s">
        <v>967</v>
      </c>
      <c r="B990" s="76" t="s">
        <v>839</v>
      </c>
      <c r="C990" s="77"/>
      <c r="D990" s="78">
        <v>1</v>
      </c>
      <c r="E990" s="79"/>
      <c r="F990" s="80"/>
      <c r="G990" s="77"/>
      <c r="H990" s="81"/>
      <c r="I990" s="82"/>
      <c r="J990" s="82"/>
      <c r="K990" s="51"/>
      <c r="L990" s="83">
        <v>990</v>
      </c>
      <c r="M990" s="83"/>
      <c r="N990" s="84">
        <v>1</v>
      </c>
      <c r="O990" s="98" t="str">
        <f>REPLACE(INDEX(GroupVertices[Group], MATCH(Edges[[#This Row],[Vertex 1]],GroupVertices[Vertex],0)),1,1,"")</f>
        <v>45</v>
      </c>
      <c r="P990" s="98" t="str">
        <f>REPLACE(INDEX(GroupVertices[Group], MATCH(Edges[[#This Row],[Vertex 2]],GroupVertices[Vertex],0)),1,1,"")</f>
        <v>45</v>
      </c>
    </row>
    <row r="991" spans="1:16" ht="13.5" customHeight="1" thickTop="1" thickBot="1" x14ac:dyDescent="0.3">
      <c r="A991" s="76" t="s">
        <v>968</v>
      </c>
      <c r="B991" s="76" t="s">
        <v>969</v>
      </c>
      <c r="C991" s="77"/>
      <c r="D991" s="78">
        <v>1</v>
      </c>
      <c r="E991" s="79"/>
      <c r="F991" s="80"/>
      <c r="G991" s="77"/>
      <c r="H991" s="81"/>
      <c r="I991" s="82"/>
      <c r="J991" s="82"/>
      <c r="K991" s="51"/>
      <c r="L991" s="83">
        <v>991</v>
      </c>
      <c r="M991" s="83"/>
      <c r="N991" s="84">
        <v>1</v>
      </c>
      <c r="O991" s="98" t="str">
        <f>REPLACE(INDEX(GroupVertices[Group], MATCH(Edges[[#This Row],[Vertex 1]],GroupVertices[Vertex],0)),1,1,"")</f>
        <v>116</v>
      </c>
      <c r="P991" s="98" t="str">
        <f>REPLACE(INDEX(GroupVertices[Group], MATCH(Edges[[#This Row],[Vertex 2]],GroupVertices[Vertex],0)),1,1,"")</f>
        <v>116</v>
      </c>
    </row>
    <row r="992" spans="1:16" ht="13.5" customHeight="1" thickTop="1" thickBot="1" x14ac:dyDescent="0.3">
      <c r="A992" s="76" t="s">
        <v>968</v>
      </c>
      <c r="B992" s="76" t="s">
        <v>970</v>
      </c>
      <c r="C992" s="77"/>
      <c r="D992" s="78">
        <v>1</v>
      </c>
      <c r="E992" s="79"/>
      <c r="F992" s="80"/>
      <c r="G992" s="77"/>
      <c r="H992" s="81"/>
      <c r="I992" s="82"/>
      <c r="J992" s="82"/>
      <c r="K992" s="51"/>
      <c r="L992" s="83">
        <v>992</v>
      </c>
      <c r="M992" s="83"/>
      <c r="N992" s="84">
        <v>1</v>
      </c>
      <c r="O992" s="98" t="str">
        <f>REPLACE(INDEX(GroupVertices[Group], MATCH(Edges[[#This Row],[Vertex 1]],GroupVertices[Vertex],0)),1,1,"")</f>
        <v>116</v>
      </c>
      <c r="P992" s="98" t="str">
        <f>REPLACE(INDEX(GroupVertices[Group], MATCH(Edges[[#This Row],[Vertex 2]],GroupVertices[Vertex],0)),1,1,"")</f>
        <v>116</v>
      </c>
    </row>
    <row r="993" spans="1:16" ht="13.5" customHeight="1" thickTop="1" thickBot="1" x14ac:dyDescent="0.3">
      <c r="A993" s="76" t="s">
        <v>579</v>
      </c>
      <c r="B993" s="76" t="s">
        <v>535</v>
      </c>
      <c r="C993" s="77"/>
      <c r="D993" s="78">
        <v>1</v>
      </c>
      <c r="E993" s="79"/>
      <c r="F993" s="80"/>
      <c r="G993" s="77"/>
      <c r="H993" s="81"/>
      <c r="I993" s="82"/>
      <c r="J993" s="82"/>
      <c r="K993" s="51"/>
      <c r="L993" s="83">
        <v>993</v>
      </c>
      <c r="M993" s="83"/>
      <c r="N993" s="84">
        <v>1</v>
      </c>
      <c r="O993" s="98" t="str">
        <f>REPLACE(INDEX(GroupVertices[Group], MATCH(Edges[[#This Row],[Vertex 1]],GroupVertices[Vertex],0)),1,1,"")</f>
        <v>27</v>
      </c>
      <c r="P993" s="98" t="str">
        <f>REPLACE(INDEX(GroupVertices[Group], MATCH(Edges[[#This Row],[Vertex 2]],GroupVertices[Vertex],0)),1,1,"")</f>
        <v>27</v>
      </c>
    </row>
    <row r="994" spans="1:16" ht="13.5" customHeight="1" thickTop="1" thickBot="1" x14ac:dyDescent="0.3">
      <c r="A994" s="76" t="s">
        <v>606</v>
      </c>
      <c r="B994" s="76" t="s">
        <v>607</v>
      </c>
      <c r="C994" s="77"/>
      <c r="D994" s="78">
        <v>1</v>
      </c>
      <c r="E994" s="79"/>
      <c r="F994" s="80"/>
      <c r="G994" s="77"/>
      <c r="H994" s="81"/>
      <c r="I994" s="82"/>
      <c r="J994" s="82"/>
      <c r="K994" s="51"/>
      <c r="L994" s="83">
        <v>994</v>
      </c>
      <c r="M994" s="83"/>
      <c r="N994" s="84">
        <v>1</v>
      </c>
      <c r="O994" s="98" t="str">
        <f>REPLACE(INDEX(GroupVertices[Group], MATCH(Edges[[#This Row],[Vertex 1]],GroupVertices[Vertex],0)),1,1,"")</f>
        <v>23</v>
      </c>
      <c r="P994" s="98" t="str">
        <f>REPLACE(INDEX(GroupVertices[Group], MATCH(Edges[[#This Row],[Vertex 2]],GroupVertices[Vertex],0)),1,1,"")</f>
        <v>23</v>
      </c>
    </row>
    <row r="995" spans="1:16" ht="13.5" customHeight="1" thickTop="1" thickBot="1" x14ac:dyDescent="0.3">
      <c r="A995" s="76" t="s">
        <v>606</v>
      </c>
      <c r="B995" s="76" t="s">
        <v>608</v>
      </c>
      <c r="C995" s="77"/>
      <c r="D995" s="78">
        <v>1</v>
      </c>
      <c r="E995" s="79"/>
      <c r="F995" s="80"/>
      <c r="G995" s="77"/>
      <c r="H995" s="81"/>
      <c r="I995" s="82"/>
      <c r="J995" s="82"/>
      <c r="K995" s="51"/>
      <c r="L995" s="83">
        <v>995</v>
      </c>
      <c r="M995" s="83"/>
      <c r="N995" s="84">
        <v>1</v>
      </c>
      <c r="O995" s="98" t="str">
        <f>REPLACE(INDEX(GroupVertices[Group], MATCH(Edges[[#This Row],[Vertex 1]],GroupVertices[Vertex],0)),1,1,"")</f>
        <v>23</v>
      </c>
      <c r="P995" s="98" t="str">
        <f>REPLACE(INDEX(GroupVertices[Group], MATCH(Edges[[#This Row],[Vertex 2]],GroupVertices[Vertex],0)),1,1,"")</f>
        <v>23</v>
      </c>
    </row>
    <row r="996" spans="1:16" ht="13.5" customHeight="1" thickTop="1" thickBot="1" x14ac:dyDescent="0.3">
      <c r="A996" s="76" t="s">
        <v>971</v>
      </c>
      <c r="B996" s="76" t="s">
        <v>972</v>
      </c>
      <c r="C996" s="77"/>
      <c r="D996" s="78">
        <v>1</v>
      </c>
      <c r="E996" s="79"/>
      <c r="F996" s="80"/>
      <c r="G996" s="77"/>
      <c r="H996" s="81"/>
      <c r="I996" s="82"/>
      <c r="J996" s="82"/>
      <c r="K996" s="51"/>
      <c r="L996" s="83">
        <v>996</v>
      </c>
      <c r="M996" s="83"/>
      <c r="N996" s="84">
        <v>1</v>
      </c>
      <c r="O996" s="98" t="str">
        <f>REPLACE(INDEX(GroupVertices[Group], MATCH(Edges[[#This Row],[Vertex 1]],GroupVertices[Vertex],0)),1,1,"")</f>
        <v>141</v>
      </c>
      <c r="P996" s="98" t="str">
        <f>REPLACE(INDEX(GroupVertices[Group], MATCH(Edges[[#This Row],[Vertex 2]],GroupVertices[Vertex],0)),1,1,"")</f>
        <v>141</v>
      </c>
    </row>
    <row r="997" spans="1:16" ht="13.5" customHeight="1" thickTop="1" thickBot="1" x14ac:dyDescent="0.3">
      <c r="A997" s="76" t="s">
        <v>634</v>
      </c>
      <c r="B997" s="76" t="s">
        <v>635</v>
      </c>
      <c r="C997" s="77"/>
      <c r="D997" s="78">
        <v>1</v>
      </c>
      <c r="E997" s="79"/>
      <c r="F997" s="80"/>
      <c r="G997" s="77"/>
      <c r="H997" s="81"/>
      <c r="I997" s="82"/>
      <c r="J997" s="82"/>
      <c r="K997" s="51"/>
      <c r="L997" s="83">
        <v>997</v>
      </c>
      <c r="M997" s="83"/>
      <c r="N997" s="84">
        <v>1</v>
      </c>
      <c r="O997" s="98" t="str">
        <f>REPLACE(INDEX(GroupVertices[Group], MATCH(Edges[[#This Row],[Vertex 1]],GroupVertices[Vertex],0)),1,1,"")</f>
        <v>88</v>
      </c>
      <c r="P997" s="98" t="str">
        <f>REPLACE(INDEX(GroupVertices[Group], MATCH(Edges[[#This Row],[Vertex 2]],GroupVertices[Vertex],0)),1,1,"")</f>
        <v>88</v>
      </c>
    </row>
    <row r="998" spans="1:16" ht="13.5" customHeight="1" thickTop="1" thickBot="1" x14ac:dyDescent="0.3">
      <c r="A998" s="76" t="s">
        <v>587</v>
      </c>
      <c r="B998" s="76" t="s">
        <v>588</v>
      </c>
      <c r="C998" s="77"/>
      <c r="D998" s="78">
        <v>1</v>
      </c>
      <c r="E998" s="79"/>
      <c r="F998" s="80"/>
      <c r="G998" s="77"/>
      <c r="H998" s="81"/>
      <c r="I998" s="82"/>
      <c r="J998" s="82"/>
      <c r="K998" s="51"/>
      <c r="L998" s="83">
        <v>998</v>
      </c>
      <c r="M998" s="83"/>
      <c r="N998" s="84">
        <v>1</v>
      </c>
      <c r="O998" s="98" t="str">
        <f>REPLACE(INDEX(GroupVertices[Group], MATCH(Edges[[#This Row],[Vertex 1]],GroupVertices[Vertex],0)),1,1,"")</f>
        <v>26</v>
      </c>
      <c r="P998" s="98" t="str">
        <f>REPLACE(INDEX(GroupVertices[Group], MATCH(Edges[[#This Row],[Vertex 2]],GroupVertices[Vertex],0)),1,1,"")</f>
        <v>26</v>
      </c>
    </row>
    <row r="999" spans="1:16" ht="13.5" customHeight="1" thickTop="1" thickBot="1" x14ac:dyDescent="0.3">
      <c r="A999" s="76" t="s">
        <v>973</v>
      </c>
      <c r="B999" s="76" t="s">
        <v>974</v>
      </c>
      <c r="C999" s="77"/>
      <c r="D999" s="78">
        <v>1</v>
      </c>
      <c r="E999" s="79"/>
      <c r="F999" s="80"/>
      <c r="G999" s="77"/>
      <c r="H999" s="81"/>
      <c r="I999" s="82"/>
      <c r="J999" s="82"/>
      <c r="K999" s="51"/>
      <c r="L999" s="83">
        <v>999</v>
      </c>
      <c r="M999" s="83"/>
      <c r="N999" s="84">
        <v>1</v>
      </c>
      <c r="O999" s="98" t="str">
        <f>REPLACE(INDEX(GroupVertices[Group], MATCH(Edges[[#This Row],[Vertex 1]],GroupVertices[Vertex],0)),1,1,"")</f>
        <v>110</v>
      </c>
      <c r="P999" s="98" t="str">
        <f>REPLACE(INDEX(GroupVertices[Group], MATCH(Edges[[#This Row],[Vertex 2]],GroupVertices[Vertex],0)),1,1,"")</f>
        <v>110</v>
      </c>
    </row>
    <row r="1000" spans="1:16" ht="13.5" customHeight="1" thickTop="1" thickBot="1" x14ac:dyDescent="0.3">
      <c r="A1000" s="76" t="s">
        <v>973</v>
      </c>
      <c r="B1000" s="76" t="s">
        <v>975</v>
      </c>
      <c r="C1000" s="77"/>
      <c r="D1000" s="78">
        <v>1</v>
      </c>
      <c r="E1000" s="79"/>
      <c r="F1000" s="80"/>
      <c r="G1000" s="77"/>
      <c r="H1000" s="81"/>
      <c r="I1000" s="82"/>
      <c r="J1000" s="82"/>
      <c r="K1000" s="51"/>
      <c r="L1000" s="83">
        <v>1000</v>
      </c>
      <c r="M1000" s="83"/>
      <c r="N1000" s="84">
        <v>1</v>
      </c>
      <c r="O1000" s="98" t="str">
        <f>REPLACE(INDEX(GroupVertices[Group], MATCH(Edges[[#This Row],[Vertex 1]],GroupVertices[Vertex],0)),1,1,"")</f>
        <v>110</v>
      </c>
      <c r="P1000" s="98" t="str">
        <f>REPLACE(INDEX(GroupVertices[Group], MATCH(Edges[[#This Row],[Vertex 2]],GroupVertices[Vertex],0)),1,1,"")</f>
        <v>110</v>
      </c>
    </row>
    <row r="1001" spans="1:16" ht="13.5" customHeight="1" thickTop="1" thickBot="1" x14ac:dyDescent="0.3">
      <c r="A1001" s="76" t="s">
        <v>344</v>
      </c>
      <c r="B1001" s="76" t="s">
        <v>345</v>
      </c>
      <c r="C1001" s="77"/>
      <c r="D1001" s="78">
        <v>1</v>
      </c>
      <c r="E1001" s="79"/>
      <c r="F1001" s="80"/>
      <c r="G1001" s="77"/>
      <c r="H1001" s="81"/>
      <c r="I1001" s="82"/>
      <c r="J1001" s="82"/>
      <c r="K1001" s="51"/>
      <c r="L1001" s="83">
        <v>1001</v>
      </c>
      <c r="M1001" s="83"/>
      <c r="N1001" s="84">
        <v>1</v>
      </c>
      <c r="O1001" s="98" t="str">
        <f>REPLACE(INDEX(GroupVertices[Group], MATCH(Edges[[#This Row],[Vertex 1]],GroupVertices[Vertex],0)),1,1,"")</f>
        <v>17</v>
      </c>
      <c r="P1001" s="98" t="str">
        <f>REPLACE(INDEX(GroupVertices[Group], MATCH(Edges[[#This Row],[Vertex 2]],GroupVertices[Vertex],0)),1,1,"")</f>
        <v>17</v>
      </c>
    </row>
    <row r="1002" spans="1:16" ht="13.5" customHeight="1" thickTop="1" thickBot="1" x14ac:dyDescent="0.3">
      <c r="A1002" s="76" t="s">
        <v>607</v>
      </c>
      <c r="B1002" s="76" t="s">
        <v>608</v>
      </c>
      <c r="C1002" s="77"/>
      <c r="D1002" s="78">
        <v>1</v>
      </c>
      <c r="E1002" s="79"/>
      <c r="F1002" s="80"/>
      <c r="G1002" s="77"/>
      <c r="H1002" s="81"/>
      <c r="I1002" s="82"/>
      <c r="J1002" s="82"/>
      <c r="K1002" s="51"/>
      <c r="L1002" s="83">
        <v>1002</v>
      </c>
      <c r="M1002" s="83"/>
      <c r="N1002" s="84">
        <v>1</v>
      </c>
      <c r="O1002" s="98" t="str">
        <f>REPLACE(INDEX(GroupVertices[Group], MATCH(Edges[[#This Row],[Vertex 1]],GroupVertices[Vertex],0)),1,1,"")</f>
        <v>23</v>
      </c>
      <c r="P1002" s="98" t="str">
        <f>REPLACE(INDEX(GroupVertices[Group], MATCH(Edges[[#This Row],[Vertex 2]],GroupVertices[Vertex],0)),1,1,"")</f>
        <v>23</v>
      </c>
    </row>
    <row r="1003" spans="1:16" ht="13.5" customHeight="1" thickTop="1" thickBot="1" x14ac:dyDescent="0.3">
      <c r="A1003" s="76" t="s">
        <v>819</v>
      </c>
      <c r="B1003" s="76" t="s">
        <v>820</v>
      </c>
      <c r="C1003" s="77"/>
      <c r="D1003" s="78">
        <v>1</v>
      </c>
      <c r="E1003" s="79"/>
      <c r="F1003" s="80"/>
      <c r="G1003" s="77"/>
      <c r="H1003" s="81"/>
      <c r="I1003" s="82"/>
      <c r="J1003" s="82"/>
      <c r="K1003" s="51"/>
      <c r="L1003" s="83">
        <v>1003</v>
      </c>
      <c r="M1003" s="83"/>
      <c r="N1003" s="84">
        <v>1</v>
      </c>
      <c r="O1003" s="98" t="str">
        <f>REPLACE(INDEX(GroupVertices[Group], MATCH(Edges[[#This Row],[Vertex 1]],GroupVertices[Vertex],0)),1,1,"")</f>
        <v>44</v>
      </c>
      <c r="P1003" s="98" t="str">
        <f>REPLACE(INDEX(GroupVertices[Group], MATCH(Edges[[#This Row],[Vertex 2]],GroupVertices[Vertex],0)),1,1,"")</f>
        <v>44</v>
      </c>
    </row>
    <row r="1004" spans="1:16" ht="13.5" customHeight="1" thickTop="1" thickBot="1" x14ac:dyDescent="0.3">
      <c r="A1004" s="76" t="s">
        <v>819</v>
      </c>
      <c r="B1004" s="76" t="s">
        <v>821</v>
      </c>
      <c r="C1004" s="77"/>
      <c r="D1004" s="78">
        <v>1</v>
      </c>
      <c r="E1004" s="79"/>
      <c r="F1004" s="80"/>
      <c r="G1004" s="77"/>
      <c r="H1004" s="81"/>
      <c r="I1004" s="82"/>
      <c r="J1004" s="82"/>
      <c r="K1004" s="51"/>
      <c r="L1004" s="83">
        <v>1004</v>
      </c>
      <c r="M1004" s="83"/>
      <c r="N1004" s="84">
        <v>1</v>
      </c>
      <c r="O1004" s="98" t="str">
        <f>REPLACE(INDEX(GroupVertices[Group], MATCH(Edges[[#This Row],[Vertex 1]],GroupVertices[Vertex],0)),1,1,"")</f>
        <v>44</v>
      </c>
      <c r="P1004" s="98" t="str">
        <f>REPLACE(INDEX(GroupVertices[Group], MATCH(Edges[[#This Row],[Vertex 2]],GroupVertices[Vertex],0)),1,1,"")</f>
        <v>44</v>
      </c>
    </row>
    <row r="1005" spans="1:16" ht="13.5" customHeight="1" thickTop="1" thickBot="1" x14ac:dyDescent="0.3">
      <c r="A1005" s="76" t="s">
        <v>976</v>
      </c>
      <c r="B1005" s="76" t="s">
        <v>977</v>
      </c>
      <c r="C1005" s="77"/>
      <c r="D1005" s="78">
        <v>1</v>
      </c>
      <c r="E1005" s="79"/>
      <c r="F1005" s="80"/>
      <c r="G1005" s="77"/>
      <c r="H1005" s="81"/>
      <c r="I1005" s="82"/>
      <c r="J1005" s="82"/>
      <c r="K1005" s="51"/>
      <c r="L1005" s="83">
        <v>1005</v>
      </c>
      <c r="M1005" s="83"/>
      <c r="N1005" s="84">
        <v>1</v>
      </c>
      <c r="O1005" s="98" t="str">
        <f>REPLACE(INDEX(GroupVertices[Group], MATCH(Edges[[#This Row],[Vertex 1]],GroupVertices[Vertex],0)),1,1,"")</f>
        <v>121</v>
      </c>
      <c r="P1005" s="98" t="str">
        <f>REPLACE(INDEX(GroupVertices[Group], MATCH(Edges[[#This Row],[Vertex 2]],GroupVertices[Vertex],0)),1,1,"")</f>
        <v>121</v>
      </c>
    </row>
    <row r="1006" spans="1:16" ht="13.5" customHeight="1" thickTop="1" thickBot="1" x14ac:dyDescent="0.3">
      <c r="A1006" s="76" t="s">
        <v>347</v>
      </c>
      <c r="B1006" s="76" t="s">
        <v>348</v>
      </c>
      <c r="C1006" s="77"/>
      <c r="D1006" s="78">
        <v>1</v>
      </c>
      <c r="E1006" s="79"/>
      <c r="F1006" s="80"/>
      <c r="G1006" s="77"/>
      <c r="H1006" s="81"/>
      <c r="I1006" s="82"/>
      <c r="J1006" s="82"/>
      <c r="K1006" s="51"/>
      <c r="L1006" s="83">
        <v>1006</v>
      </c>
      <c r="M1006" s="83"/>
      <c r="N1006" s="84">
        <v>1</v>
      </c>
      <c r="O1006" s="98" t="str">
        <f>REPLACE(INDEX(GroupVertices[Group], MATCH(Edges[[#This Row],[Vertex 1]],GroupVertices[Vertex],0)),1,1,"")</f>
        <v>107</v>
      </c>
      <c r="P1006" s="98" t="str">
        <f>REPLACE(INDEX(GroupVertices[Group], MATCH(Edges[[#This Row],[Vertex 2]],GroupVertices[Vertex],0)),1,1,"")</f>
        <v>107</v>
      </c>
    </row>
    <row r="1007" spans="1:16" ht="13.5" customHeight="1" thickTop="1" thickBot="1" x14ac:dyDescent="0.3">
      <c r="A1007" s="76" t="s">
        <v>781</v>
      </c>
      <c r="B1007" s="76" t="s">
        <v>783</v>
      </c>
      <c r="C1007" s="77"/>
      <c r="D1007" s="78">
        <v>1</v>
      </c>
      <c r="E1007" s="79"/>
      <c r="F1007" s="80"/>
      <c r="G1007" s="77"/>
      <c r="H1007" s="81"/>
      <c r="I1007" s="82"/>
      <c r="J1007" s="82"/>
      <c r="K1007" s="51"/>
      <c r="L1007" s="83">
        <v>1007</v>
      </c>
      <c r="M1007" s="83"/>
      <c r="N1007" s="84">
        <v>1</v>
      </c>
      <c r="O1007" s="98" t="str">
        <f>REPLACE(INDEX(GroupVertices[Group], MATCH(Edges[[#This Row],[Vertex 1]],GroupVertices[Vertex],0)),1,1,"")</f>
        <v>19</v>
      </c>
      <c r="P1007" s="98" t="str">
        <f>REPLACE(INDEX(GroupVertices[Group], MATCH(Edges[[#This Row],[Vertex 2]],GroupVertices[Vertex],0)),1,1,"")</f>
        <v>19</v>
      </c>
    </row>
    <row r="1008" spans="1:16" ht="13.5" customHeight="1" thickTop="1" thickBot="1" x14ac:dyDescent="0.3">
      <c r="A1008" s="76" t="s">
        <v>781</v>
      </c>
      <c r="B1008" s="76" t="s">
        <v>784</v>
      </c>
      <c r="C1008" s="77"/>
      <c r="D1008" s="78">
        <v>1</v>
      </c>
      <c r="E1008" s="79"/>
      <c r="F1008" s="80"/>
      <c r="G1008" s="77"/>
      <c r="H1008" s="81"/>
      <c r="I1008" s="82"/>
      <c r="J1008" s="82"/>
      <c r="K1008" s="51"/>
      <c r="L1008" s="83">
        <v>1008</v>
      </c>
      <c r="M1008" s="83"/>
      <c r="N1008" s="84">
        <v>1</v>
      </c>
      <c r="O1008" s="98" t="str">
        <f>REPLACE(INDEX(GroupVertices[Group], MATCH(Edges[[#This Row],[Vertex 1]],GroupVertices[Vertex],0)),1,1,"")</f>
        <v>19</v>
      </c>
      <c r="P1008" s="98" t="str">
        <f>REPLACE(INDEX(GroupVertices[Group], MATCH(Edges[[#This Row],[Vertex 2]],GroupVertices[Vertex],0)),1,1,"")</f>
        <v>19</v>
      </c>
    </row>
    <row r="1009" spans="1:16" ht="13.5" customHeight="1" thickTop="1" thickBot="1" x14ac:dyDescent="0.3">
      <c r="A1009" s="76" t="s">
        <v>643</v>
      </c>
      <c r="B1009" s="76" t="s">
        <v>644</v>
      </c>
      <c r="C1009" s="77"/>
      <c r="D1009" s="78">
        <v>1</v>
      </c>
      <c r="E1009" s="79"/>
      <c r="F1009" s="80"/>
      <c r="G1009" s="77"/>
      <c r="H1009" s="81"/>
      <c r="I1009" s="82"/>
      <c r="J1009" s="82"/>
      <c r="K1009" s="51"/>
      <c r="L1009" s="83">
        <v>1009</v>
      </c>
      <c r="M1009" s="83"/>
      <c r="N1009" s="84">
        <v>1</v>
      </c>
      <c r="O1009" s="98" t="str">
        <f>REPLACE(INDEX(GroupVertices[Group], MATCH(Edges[[#This Row],[Vertex 1]],GroupVertices[Vertex],0)),1,1,"")</f>
        <v>46</v>
      </c>
      <c r="P1009" s="98" t="str">
        <f>REPLACE(INDEX(GroupVertices[Group], MATCH(Edges[[#This Row],[Vertex 2]],GroupVertices[Vertex],0)),1,1,"")</f>
        <v>46</v>
      </c>
    </row>
    <row r="1010" spans="1:16" ht="13.5" customHeight="1" thickTop="1" thickBot="1" x14ac:dyDescent="0.3">
      <c r="A1010" s="76" t="s">
        <v>893</v>
      </c>
      <c r="B1010" s="76" t="s">
        <v>894</v>
      </c>
      <c r="C1010" s="77"/>
      <c r="D1010" s="78">
        <v>1</v>
      </c>
      <c r="E1010" s="79"/>
      <c r="F1010" s="80"/>
      <c r="G1010" s="77"/>
      <c r="H1010" s="81"/>
      <c r="I1010" s="82"/>
      <c r="J1010" s="82"/>
      <c r="K1010" s="51"/>
      <c r="L1010" s="83">
        <v>1010</v>
      </c>
      <c r="M1010" s="83"/>
      <c r="N1010" s="84">
        <v>1</v>
      </c>
      <c r="O1010" s="98" t="str">
        <f>REPLACE(INDEX(GroupVertices[Group], MATCH(Edges[[#This Row],[Vertex 1]],GroupVertices[Vertex],0)),1,1,"")</f>
        <v>18</v>
      </c>
      <c r="P1010" s="98" t="str">
        <f>REPLACE(INDEX(GroupVertices[Group], MATCH(Edges[[#This Row],[Vertex 2]],GroupVertices[Vertex],0)),1,1,"")</f>
        <v>18</v>
      </c>
    </row>
    <row r="1011" spans="1:16" ht="13.5" customHeight="1" thickTop="1" thickBot="1" x14ac:dyDescent="0.3">
      <c r="A1011" s="76" t="s">
        <v>893</v>
      </c>
      <c r="B1011" s="76" t="s">
        <v>895</v>
      </c>
      <c r="C1011" s="77"/>
      <c r="D1011" s="78">
        <v>1</v>
      </c>
      <c r="E1011" s="79"/>
      <c r="F1011" s="80"/>
      <c r="G1011" s="77"/>
      <c r="H1011" s="81"/>
      <c r="I1011" s="82"/>
      <c r="J1011" s="82"/>
      <c r="K1011" s="51"/>
      <c r="L1011" s="83">
        <v>1011</v>
      </c>
      <c r="M1011" s="83"/>
      <c r="N1011" s="84">
        <v>1</v>
      </c>
      <c r="O1011" s="98" t="str">
        <f>REPLACE(INDEX(GroupVertices[Group], MATCH(Edges[[#This Row],[Vertex 1]],GroupVertices[Vertex],0)),1,1,"")</f>
        <v>18</v>
      </c>
      <c r="P1011" s="98" t="str">
        <f>REPLACE(INDEX(GroupVertices[Group], MATCH(Edges[[#This Row],[Vertex 2]],GroupVertices[Vertex],0)),1,1,"")</f>
        <v>18</v>
      </c>
    </row>
    <row r="1012" spans="1:16" ht="13.5" customHeight="1" thickTop="1" thickBot="1" x14ac:dyDescent="0.3">
      <c r="A1012" s="76" t="s">
        <v>893</v>
      </c>
      <c r="B1012" s="76" t="s">
        <v>896</v>
      </c>
      <c r="C1012" s="77"/>
      <c r="D1012" s="78">
        <v>1</v>
      </c>
      <c r="E1012" s="79"/>
      <c r="F1012" s="80"/>
      <c r="G1012" s="77"/>
      <c r="H1012" s="81"/>
      <c r="I1012" s="82"/>
      <c r="J1012" s="82"/>
      <c r="K1012" s="51"/>
      <c r="L1012" s="83">
        <v>1012</v>
      </c>
      <c r="M1012" s="83"/>
      <c r="N1012" s="84">
        <v>1</v>
      </c>
      <c r="O1012" s="98" t="str">
        <f>REPLACE(INDEX(GroupVertices[Group], MATCH(Edges[[#This Row],[Vertex 1]],GroupVertices[Vertex],0)),1,1,"")</f>
        <v>18</v>
      </c>
      <c r="P1012" s="98" t="str">
        <f>REPLACE(INDEX(GroupVertices[Group], MATCH(Edges[[#This Row],[Vertex 2]],GroupVertices[Vertex],0)),1,1,"")</f>
        <v>18</v>
      </c>
    </row>
    <row r="1013" spans="1:16" ht="13.5" customHeight="1" thickTop="1" thickBot="1" x14ac:dyDescent="0.3">
      <c r="A1013" s="76" t="s">
        <v>396</v>
      </c>
      <c r="B1013" s="76" t="s">
        <v>857</v>
      </c>
      <c r="C1013" s="77"/>
      <c r="D1013" s="78">
        <v>1</v>
      </c>
      <c r="E1013" s="79"/>
      <c r="F1013" s="80"/>
      <c r="G1013" s="77"/>
      <c r="H1013" s="81"/>
      <c r="I1013" s="82"/>
      <c r="J1013" s="82"/>
      <c r="K1013" s="51"/>
      <c r="L1013" s="83">
        <v>1013</v>
      </c>
      <c r="M1013" s="83"/>
      <c r="N1013" s="84">
        <v>1</v>
      </c>
      <c r="O1013" s="98" t="str">
        <f>REPLACE(INDEX(GroupVertices[Group], MATCH(Edges[[#This Row],[Vertex 1]],GroupVertices[Vertex],0)),1,1,"")</f>
        <v>1</v>
      </c>
      <c r="P1013" s="98" t="str">
        <f>REPLACE(INDEX(GroupVertices[Group], MATCH(Edges[[#This Row],[Vertex 2]],GroupVertices[Vertex],0)),1,1,"")</f>
        <v>1</v>
      </c>
    </row>
    <row r="1014" spans="1:16" ht="13.5" customHeight="1" thickTop="1" thickBot="1" x14ac:dyDescent="0.3">
      <c r="A1014" s="76" t="s">
        <v>396</v>
      </c>
      <c r="B1014" s="76" t="s">
        <v>966</v>
      </c>
      <c r="C1014" s="77"/>
      <c r="D1014" s="78">
        <v>1</v>
      </c>
      <c r="E1014" s="79"/>
      <c r="F1014" s="80"/>
      <c r="G1014" s="77"/>
      <c r="H1014" s="81"/>
      <c r="I1014" s="82"/>
      <c r="J1014" s="82"/>
      <c r="K1014" s="51"/>
      <c r="L1014" s="83">
        <v>1014</v>
      </c>
      <c r="M1014" s="83"/>
      <c r="N1014" s="84">
        <v>1</v>
      </c>
      <c r="O1014" s="98" t="str">
        <f>REPLACE(INDEX(GroupVertices[Group], MATCH(Edges[[#This Row],[Vertex 1]],GroupVertices[Vertex],0)),1,1,"")</f>
        <v>1</v>
      </c>
      <c r="P1014" s="98" t="str">
        <f>REPLACE(INDEX(GroupVertices[Group], MATCH(Edges[[#This Row],[Vertex 2]],GroupVertices[Vertex],0)),1,1,"")</f>
        <v>1</v>
      </c>
    </row>
    <row r="1015" spans="1:16" ht="13.5" customHeight="1" thickTop="1" thickBot="1" x14ac:dyDescent="0.3">
      <c r="A1015" s="76" t="s">
        <v>396</v>
      </c>
      <c r="B1015" s="76" t="s">
        <v>398</v>
      </c>
      <c r="C1015" s="77"/>
      <c r="D1015" s="78">
        <v>1</v>
      </c>
      <c r="E1015" s="79"/>
      <c r="F1015" s="80"/>
      <c r="G1015" s="77"/>
      <c r="H1015" s="81"/>
      <c r="I1015" s="82"/>
      <c r="J1015" s="82"/>
      <c r="K1015" s="51"/>
      <c r="L1015" s="83">
        <v>1015</v>
      </c>
      <c r="M1015" s="83"/>
      <c r="N1015" s="84">
        <v>1</v>
      </c>
      <c r="O1015" s="98" t="str">
        <f>REPLACE(INDEX(GroupVertices[Group], MATCH(Edges[[#This Row],[Vertex 1]],GroupVertices[Vertex],0)),1,1,"")</f>
        <v>1</v>
      </c>
      <c r="P1015" s="98" t="str">
        <f>REPLACE(INDEX(GroupVertices[Group], MATCH(Edges[[#This Row],[Vertex 2]],GroupVertices[Vertex],0)),1,1,"")</f>
        <v>1</v>
      </c>
    </row>
    <row r="1016" spans="1:16" ht="13.5" customHeight="1" thickTop="1" thickBot="1" x14ac:dyDescent="0.3">
      <c r="A1016" s="76" t="s">
        <v>396</v>
      </c>
      <c r="B1016" s="76" t="s">
        <v>978</v>
      </c>
      <c r="C1016" s="77"/>
      <c r="D1016" s="78">
        <v>1</v>
      </c>
      <c r="E1016" s="79"/>
      <c r="F1016" s="80"/>
      <c r="G1016" s="77"/>
      <c r="H1016" s="81"/>
      <c r="I1016" s="82"/>
      <c r="J1016" s="82"/>
      <c r="K1016" s="51"/>
      <c r="L1016" s="83">
        <v>1016</v>
      </c>
      <c r="M1016" s="83"/>
      <c r="N1016" s="84">
        <v>1</v>
      </c>
      <c r="O1016" s="98" t="str">
        <f>REPLACE(INDEX(GroupVertices[Group], MATCH(Edges[[#This Row],[Vertex 1]],GroupVertices[Vertex],0)),1,1,"")</f>
        <v>1</v>
      </c>
      <c r="P1016" s="98" t="str">
        <f>REPLACE(INDEX(GroupVertices[Group], MATCH(Edges[[#This Row],[Vertex 2]],GroupVertices[Vertex],0)),1,1,"")</f>
        <v>1</v>
      </c>
    </row>
    <row r="1017" spans="1:16" ht="13.5" customHeight="1" thickTop="1" thickBot="1" x14ac:dyDescent="0.3">
      <c r="A1017" s="76" t="s">
        <v>396</v>
      </c>
      <c r="B1017" s="76" t="s">
        <v>564</v>
      </c>
      <c r="C1017" s="77"/>
      <c r="D1017" s="78">
        <v>3.25</v>
      </c>
      <c r="E1017" s="79"/>
      <c r="F1017" s="80"/>
      <c r="G1017" s="77"/>
      <c r="H1017" s="81"/>
      <c r="I1017" s="82"/>
      <c r="J1017" s="82"/>
      <c r="K1017" s="51"/>
      <c r="L1017" s="83">
        <v>1017</v>
      </c>
      <c r="M1017" s="83"/>
      <c r="N1017" s="84">
        <v>2</v>
      </c>
      <c r="O1017" s="98" t="str">
        <f>REPLACE(INDEX(GroupVertices[Group], MATCH(Edges[[#This Row],[Vertex 1]],GroupVertices[Vertex],0)),1,1,"")</f>
        <v>1</v>
      </c>
      <c r="P1017" s="98" t="str">
        <f>REPLACE(INDEX(GroupVertices[Group], MATCH(Edges[[#This Row],[Vertex 2]],GroupVertices[Vertex],0)),1,1,"")</f>
        <v>1</v>
      </c>
    </row>
    <row r="1018" spans="1:16" ht="13.5" customHeight="1" thickTop="1" thickBot="1" x14ac:dyDescent="0.3">
      <c r="A1018" s="76" t="s">
        <v>874</v>
      </c>
      <c r="B1018" s="76" t="s">
        <v>875</v>
      </c>
      <c r="C1018" s="77"/>
      <c r="D1018" s="78">
        <v>1</v>
      </c>
      <c r="E1018" s="79"/>
      <c r="F1018" s="80"/>
      <c r="G1018" s="77"/>
      <c r="H1018" s="81"/>
      <c r="I1018" s="82"/>
      <c r="J1018" s="82"/>
      <c r="K1018" s="51"/>
      <c r="L1018" s="83">
        <v>1018</v>
      </c>
      <c r="M1018" s="83"/>
      <c r="N1018" s="84">
        <v>1</v>
      </c>
      <c r="O1018" s="98" t="str">
        <f>REPLACE(INDEX(GroupVertices[Group], MATCH(Edges[[#This Row],[Vertex 1]],GroupVertices[Vertex],0)),1,1,"")</f>
        <v>1</v>
      </c>
      <c r="P1018" s="98" t="str">
        <f>REPLACE(INDEX(GroupVertices[Group], MATCH(Edges[[#This Row],[Vertex 2]],GroupVertices[Vertex],0)),1,1,"")</f>
        <v>1</v>
      </c>
    </row>
    <row r="1019" spans="1:16" ht="13.5" customHeight="1" thickTop="1" thickBot="1" x14ac:dyDescent="0.3">
      <c r="A1019" s="76" t="s">
        <v>874</v>
      </c>
      <c r="B1019" s="76" t="s">
        <v>488</v>
      </c>
      <c r="C1019" s="77"/>
      <c r="D1019" s="78">
        <v>1</v>
      </c>
      <c r="E1019" s="79"/>
      <c r="F1019" s="80"/>
      <c r="G1019" s="77"/>
      <c r="H1019" s="81"/>
      <c r="I1019" s="82"/>
      <c r="J1019" s="82"/>
      <c r="K1019" s="51"/>
      <c r="L1019" s="83">
        <v>1019</v>
      </c>
      <c r="M1019" s="83"/>
      <c r="N1019" s="84">
        <v>1</v>
      </c>
      <c r="O1019" s="98" t="str">
        <f>REPLACE(INDEX(GroupVertices[Group], MATCH(Edges[[#This Row],[Vertex 1]],GroupVertices[Vertex],0)),1,1,"")</f>
        <v>1</v>
      </c>
      <c r="P1019" s="98" t="str">
        <f>REPLACE(INDEX(GroupVertices[Group], MATCH(Edges[[#This Row],[Vertex 2]],GroupVertices[Vertex],0)),1,1,"")</f>
        <v>1</v>
      </c>
    </row>
    <row r="1020" spans="1:16" ht="13.5" customHeight="1" thickTop="1" thickBot="1" x14ac:dyDescent="0.3">
      <c r="A1020" s="76" t="s">
        <v>874</v>
      </c>
      <c r="B1020" s="76" t="s">
        <v>947</v>
      </c>
      <c r="C1020" s="77"/>
      <c r="D1020" s="78">
        <v>1</v>
      </c>
      <c r="E1020" s="79"/>
      <c r="F1020" s="80"/>
      <c r="G1020" s="77"/>
      <c r="H1020" s="81"/>
      <c r="I1020" s="82"/>
      <c r="J1020" s="82"/>
      <c r="K1020" s="51"/>
      <c r="L1020" s="83">
        <v>1020</v>
      </c>
      <c r="M1020" s="83"/>
      <c r="N1020" s="84">
        <v>1</v>
      </c>
      <c r="O1020" s="98" t="str">
        <f>REPLACE(INDEX(GroupVertices[Group], MATCH(Edges[[#This Row],[Vertex 1]],GroupVertices[Vertex],0)),1,1,"")</f>
        <v>1</v>
      </c>
      <c r="P1020" s="98" t="str">
        <f>REPLACE(INDEX(GroupVertices[Group], MATCH(Edges[[#This Row],[Vertex 2]],GroupVertices[Vertex],0)),1,1,"")</f>
        <v>1</v>
      </c>
    </row>
    <row r="1021" spans="1:16" ht="13.5" customHeight="1" thickTop="1" thickBot="1" x14ac:dyDescent="0.3">
      <c r="A1021" s="76" t="s">
        <v>799</v>
      </c>
      <c r="B1021" s="76" t="s">
        <v>800</v>
      </c>
      <c r="C1021" s="77"/>
      <c r="D1021" s="78">
        <v>1</v>
      </c>
      <c r="E1021" s="79"/>
      <c r="F1021" s="80"/>
      <c r="G1021" s="77"/>
      <c r="H1021" s="81"/>
      <c r="I1021" s="82"/>
      <c r="J1021" s="82"/>
      <c r="K1021" s="51"/>
      <c r="L1021" s="83">
        <v>1021</v>
      </c>
      <c r="M1021" s="83"/>
      <c r="N1021" s="84">
        <v>1</v>
      </c>
      <c r="O1021" s="98" t="str">
        <f>REPLACE(INDEX(GroupVertices[Group], MATCH(Edges[[#This Row],[Vertex 1]],GroupVertices[Vertex],0)),1,1,"")</f>
        <v>12</v>
      </c>
      <c r="P1021" s="98" t="str">
        <f>REPLACE(INDEX(GroupVertices[Group], MATCH(Edges[[#This Row],[Vertex 2]],GroupVertices[Vertex],0)),1,1,"")</f>
        <v>12</v>
      </c>
    </row>
    <row r="1022" spans="1:16" ht="13.5" customHeight="1" thickTop="1" thickBot="1" x14ac:dyDescent="0.3">
      <c r="A1022" s="76" t="s">
        <v>979</v>
      </c>
      <c r="B1022" s="76" t="s">
        <v>980</v>
      </c>
      <c r="C1022" s="77"/>
      <c r="D1022" s="78">
        <v>1</v>
      </c>
      <c r="E1022" s="79"/>
      <c r="F1022" s="80"/>
      <c r="G1022" s="77"/>
      <c r="H1022" s="81"/>
      <c r="I1022" s="82"/>
      <c r="J1022" s="82"/>
      <c r="K1022" s="51"/>
      <c r="L1022" s="83">
        <v>1022</v>
      </c>
      <c r="M1022" s="83"/>
      <c r="N1022" s="84">
        <v>1</v>
      </c>
      <c r="O1022" s="98" t="str">
        <f>REPLACE(INDEX(GroupVertices[Group], MATCH(Edges[[#This Row],[Vertex 1]],GroupVertices[Vertex],0)),1,1,"")</f>
        <v>134</v>
      </c>
      <c r="P1022" s="98" t="str">
        <f>REPLACE(INDEX(GroupVertices[Group], MATCH(Edges[[#This Row],[Vertex 2]],GroupVertices[Vertex],0)),1,1,"")</f>
        <v>134</v>
      </c>
    </row>
    <row r="1023" spans="1:16" ht="13.5" customHeight="1" thickTop="1" thickBot="1" x14ac:dyDescent="0.3">
      <c r="A1023" s="76" t="s">
        <v>207</v>
      </c>
      <c r="B1023" s="76" t="s">
        <v>208</v>
      </c>
      <c r="C1023" s="77"/>
      <c r="D1023" s="78">
        <v>1</v>
      </c>
      <c r="E1023" s="79"/>
      <c r="F1023" s="80"/>
      <c r="G1023" s="77"/>
      <c r="H1023" s="81"/>
      <c r="I1023" s="82"/>
      <c r="J1023" s="82"/>
      <c r="K1023" s="51"/>
      <c r="L1023" s="83">
        <v>1023</v>
      </c>
      <c r="M1023" s="83"/>
      <c r="N1023" s="84">
        <v>1</v>
      </c>
      <c r="O1023" s="98" t="str">
        <f>REPLACE(INDEX(GroupVertices[Group], MATCH(Edges[[#This Row],[Vertex 1]],GroupVertices[Vertex],0)),1,1,"")</f>
        <v>2</v>
      </c>
      <c r="P1023" s="98" t="str">
        <f>REPLACE(INDEX(GroupVertices[Group], MATCH(Edges[[#This Row],[Vertex 2]],GroupVertices[Vertex],0)),1,1,"")</f>
        <v>2</v>
      </c>
    </row>
    <row r="1024" spans="1:16" ht="13.5" customHeight="1" thickTop="1" thickBot="1" x14ac:dyDescent="0.3">
      <c r="A1024" s="76" t="s">
        <v>305</v>
      </c>
      <c r="B1024" s="76" t="s">
        <v>674</v>
      </c>
      <c r="C1024" s="77"/>
      <c r="D1024" s="78">
        <v>1</v>
      </c>
      <c r="E1024" s="79"/>
      <c r="F1024" s="80"/>
      <c r="G1024" s="77"/>
      <c r="H1024" s="81"/>
      <c r="I1024" s="82"/>
      <c r="J1024" s="82"/>
      <c r="K1024" s="51"/>
      <c r="L1024" s="83">
        <v>1024</v>
      </c>
      <c r="M1024" s="83"/>
      <c r="N1024" s="84">
        <v>1</v>
      </c>
      <c r="O1024" s="98" t="str">
        <f>REPLACE(INDEX(GroupVertices[Group], MATCH(Edges[[#This Row],[Vertex 1]],GroupVertices[Vertex],0)),1,1,"")</f>
        <v>21</v>
      </c>
      <c r="P1024" s="98" t="str">
        <f>REPLACE(INDEX(GroupVertices[Group], MATCH(Edges[[#This Row],[Vertex 2]],GroupVertices[Vertex],0)),1,1,"")</f>
        <v>21</v>
      </c>
    </row>
    <row r="1025" spans="1:16" ht="13.5" customHeight="1" thickTop="1" thickBot="1" x14ac:dyDescent="0.3">
      <c r="A1025" s="76" t="s">
        <v>981</v>
      </c>
      <c r="B1025" s="76" t="s">
        <v>982</v>
      </c>
      <c r="C1025" s="77"/>
      <c r="D1025" s="78">
        <v>1</v>
      </c>
      <c r="E1025" s="79"/>
      <c r="F1025" s="80"/>
      <c r="G1025" s="77"/>
      <c r="H1025" s="81"/>
      <c r="I1025" s="82"/>
      <c r="J1025" s="82"/>
      <c r="K1025" s="51"/>
      <c r="L1025" s="83">
        <v>1025</v>
      </c>
      <c r="M1025" s="83"/>
      <c r="N1025" s="84">
        <v>1</v>
      </c>
      <c r="O1025" s="98" t="str">
        <f>REPLACE(INDEX(GroupVertices[Group], MATCH(Edges[[#This Row],[Vertex 1]],GroupVertices[Vertex],0)),1,1,"")</f>
        <v>98</v>
      </c>
      <c r="P1025" s="98" t="str">
        <f>REPLACE(INDEX(GroupVertices[Group], MATCH(Edges[[#This Row],[Vertex 2]],GroupVertices[Vertex],0)),1,1,"")</f>
        <v>98</v>
      </c>
    </row>
    <row r="1026" spans="1:16" ht="13.5" customHeight="1" thickTop="1" thickBot="1" x14ac:dyDescent="0.3">
      <c r="A1026" s="76" t="s">
        <v>981</v>
      </c>
      <c r="B1026" s="76" t="s">
        <v>983</v>
      </c>
      <c r="C1026" s="77"/>
      <c r="D1026" s="78">
        <v>1</v>
      </c>
      <c r="E1026" s="79"/>
      <c r="F1026" s="80"/>
      <c r="G1026" s="77"/>
      <c r="H1026" s="81"/>
      <c r="I1026" s="82"/>
      <c r="J1026" s="82"/>
      <c r="K1026" s="51"/>
      <c r="L1026" s="83">
        <v>1026</v>
      </c>
      <c r="M1026" s="83"/>
      <c r="N1026" s="84">
        <v>1</v>
      </c>
      <c r="O1026" s="98" t="str">
        <f>REPLACE(INDEX(GroupVertices[Group], MATCH(Edges[[#This Row],[Vertex 1]],GroupVertices[Vertex],0)),1,1,"")</f>
        <v>98</v>
      </c>
      <c r="P1026" s="98" t="str">
        <f>REPLACE(INDEX(GroupVertices[Group], MATCH(Edges[[#This Row],[Vertex 2]],GroupVertices[Vertex],0)),1,1,"")</f>
        <v>98</v>
      </c>
    </row>
    <row r="1027" spans="1:16" ht="13.5" customHeight="1" thickTop="1" thickBot="1" x14ac:dyDescent="0.3">
      <c r="A1027" s="76" t="s">
        <v>596</v>
      </c>
      <c r="B1027" s="76" t="s">
        <v>393</v>
      </c>
      <c r="C1027" s="77"/>
      <c r="D1027" s="78">
        <v>1</v>
      </c>
      <c r="E1027" s="79"/>
      <c r="F1027" s="80"/>
      <c r="G1027" s="77"/>
      <c r="H1027" s="81"/>
      <c r="I1027" s="82"/>
      <c r="J1027" s="82"/>
      <c r="K1027" s="51"/>
      <c r="L1027" s="83">
        <v>1027</v>
      </c>
      <c r="M1027" s="83"/>
      <c r="N1027" s="84">
        <v>1</v>
      </c>
      <c r="O1027" s="98" t="str">
        <f>REPLACE(INDEX(GroupVertices[Group], MATCH(Edges[[#This Row],[Vertex 1]],GroupVertices[Vertex],0)),1,1,"")</f>
        <v>30</v>
      </c>
      <c r="P1027" s="98" t="str">
        <f>REPLACE(INDEX(GroupVertices[Group], MATCH(Edges[[#This Row],[Vertex 2]],GroupVertices[Vertex],0)),1,1,"")</f>
        <v>30</v>
      </c>
    </row>
    <row r="1028" spans="1:16" ht="13.5" customHeight="1" thickTop="1" thickBot="1" x14ac:dyDescent="0.3">
      <c r="A1028" s="76" t="s">
        <v>187</v>
      </c>
      <c r="B1028" s="76" t="s">
        <v>188</v>
      </c>
      <c r="C1028" s="77"/>
      <c r="D1028" s="78">
        <v>1</v>
      </c>
      <c r="E1028" s="79"/>
      <c r="F1028" s="80"/>
      <c r="G1028" s="77"/>
      <c r="H1028" s="81"/>
      <c r="I1028" s="82"/>
      <c r="J1028" s="82"/>
      <c r="K1028" s="51"/>
      <c r="L1028" s="83">
        <v>1028</v>
      </c>
      <c r="M1028" s="83"/>
      <c r="N1028" s="84">
        <v>1</v>
      </c>
      <c r="O1028" s="98" t="str">
        <f>REPLACE(INDEX(GroupVertices[Group], MATCH(Edges[[#This Row],[Vertex 1]],GroupVertices[Vertex],0)),1,1,"")</f>
        <v>7</v>
      </c>
      <c r="P1028" s="98" t="str">
        <f>REPLACE(INDEX(GroupVertices[Group], MATCH(Edges[[#This Row],[Vertex 2]],GroupVertices[Vertex],0)),1,1,"")</f>
        <v>7</v>
      </c>
    </row>
    <row r="1029" spans="1:16" ht="13.5" customHeight="1" thickTop="1" thickBot="1" x14ac:dyDescent="0.3">
      <c r="A1029" s="76" t="s">
        <v>187</v>
      </c>
      <c r="B1029" s="76" t="s">
        <v>189</v>
      </c>
      <c r="C1029" s="77"/>
      <c r="D1029" s="78">
        <v>1</v>
      </c>
      <c r="E1029" s="79"/>
      <c r="F1029" s="80"/>
      <c r="G1029" s="77"/>
      <c r="H1029" s="81"/>
      <c r="I1029" s="82"/>
      <c r="J1029" s="82"/>
      <c r="K1029" s="51"/>
      <c r="L1029" s="83">
        <v>1029</v>
      </c>
      <c r="M1029" s="83"/>
      <c r="N1029" s="84">
        <v>1</v>
      </c>
      <c r="O1029" s="98" t="str">
        <f>REPLACE(INDEX(GroupVertices[Group], MATCH(Edges[[#This Row],[Vertex 1]],GroupVertices[Vertex],0)),1,1,"")</f>
        <v>7</v>
      </c>
      <c r="P1029" s="98" t="str">
        <f>REPLACE(INDEX(GroupVertices[Group], MATCH(Edges[[#This Row],[Vertex 2]],GroupVertices[Vertex],0)),1,1,"")</f>
        <v>7</v>
      </c>
    </row>
    <row r="1030" spans="1:16" ht="13.5" customHeight="1" thickTop="1" thickBot="1" x14ac:dyDescent="0.3">
      <c r="A1030" s="76" t="s">
        <v>187</v>
      </c>
      <c r="B1030" s="76" t="s">
        <v>190</v>
      </c>
      <c r="C1030" s="77"/>
      <c r="D1030" s="78">
        <v>1</v>
      </c>
      <c r="E1030" s="79"/>
      <c r="F1030" s="80"/>
      <c r="G1030" s="77"/>
      <c r="H1030" s="81"/>
      <c r="I1030" s="82"/>
      <c r="J1030" s="82"/>
      <c r="K1030" s="51"/>
      <c r="L1030" s="83">
        <v>1030</v>
      </c>
      <c r="M1030" s="83"/>
      <c r="N1030" s="84">
        <v>1</v>
      </c>
      <c r="O1030" s="98" t="str">
        <f>REPLACE(INDEX(GroupVertices[Group], MATCH(Edges[[#This Row],[Vertex 1]],GroupVertices[Vertex],0)),1,1,"")</f>
        <v>7</v>
      </c>
      <c r="P1030" s="98" t="str">
        <f>REPLACE(INDEX(GroupVertices[Group], MATCH(Edges[[#This Row],[Vertex 2]],GroupVertices[Vertex],0)),1,1,"")</f>
        <v>7</v>
      </c>
    </row>
    <row r="1031" spans="1:16" ht="13.5" customHeight="1" thickTop="1" thickBot="1" x14ac:dyDescent="0.3">
      <c r="A1031" s="76" t="s">
        <v>984</v>
      </c>
      <c r="B1031" s="76" t="s">
        <v>985</v>
      </c>
      <c r="C1031" s="77"/>
      <c r="D1031" s="78">
        <v>1</v>
      </c>
      <c r="E1031" s="79"/>
      <c r="F1031" s="80"/>
      <c r="G1031" s="77"/>
      <c r="H1031" s="81"/>
      <c r="I1031" s="82"/>
      <c r="J1031" s="82"/>
      <c r="K1031" s="51"/>
      <c r="L1031" s="83">
        <v>1031</v>
      </c>
      <c r="M1031" s="83"/>
      <c r="N1031" s="84">
        <v>1</v>
      </c>
      <c r="O1031" s="98" t="str">
        <f>REPLACE(INDEX(GroupVertices[Group], MATCH(Edges[[#This Row],[Vertex 1]],GroupVertices[Vertex],0)),1,1,"")</f>
        <v>137</v>
      </c>
      <c r="P1031" s="98" t="str">
        <f>REPLACE(INDEX(GroupVertices[Group], MATCH(Edges[[#This Row],[Vertex 2]],GroupVertices[Vertex],0)),1,1,"")</f>
        <v>137</v>
      </c>
    </row>
    <row r="1032" spans="1:16" ht="13.5" customHeight="1" thickTop="1" thickBot="1" x14ac:dyDescent="0.3">
      <c r="A1032" s="76" t="s">
        <v>570</v>
      </c>
      <c r="B1032" s="76" t="s">
        <v>571</v>
      </c>
      <c r="C1032" s="77"/>
      <c r="D1032" s="78">
        <v>1</v>
      </c>
      <c r="E1032" s="79"/>
      <c r="F1032" s="80"/>
      <c r="G1032" s="77"/>
      <c r="H1032" s="81"/>
      <c r="I1032" s="82"/>
      <c r="J1032" s="82"/>
      <c r="K1032" s="51"/>
      <c r="L1032" s="83">
        <v>1032</v>
      </c>
      <c r="M1032" s="83"/>
      <c r="N1032" s="84">
        <v>1</v>
      </c>
      <c r="O1032" s="98" t="str">
        <f>REPLACE(INDEX(GroupVertices[Group], MATCH(Edges[[#This Row],[Vertex 1]],GroupVertices[Vertex],0)),1,1,"")</f>
        <v>5</v>
      </c>
      <c r="P1032" s="98" t="str">
        <f>REPLACE(INDEX(GroupVertices[Group], MATCH(Edges[[#This Row],[Vertex 2]],GroupVertices[Vertex],0)),1,1,"")</f>
        <v>5</v>
      </c>
    </row>
    <row r="1033" spans="1:16" ht="13.5" customHeight="1" thickTop="1" thickBot="1" x14ac:dyDescent="0.3">
      <c r="A1033" s="76"/>
      <c r="B1033" s="76"/>
      <c r="C1033" s="77"/>
      <c r="D1033" s="78"/>
      <c r="E1033" s="79"/>
      <c r="F1033" s="80"/>
      <c r="G1033" s="77"/>
      <c r="H1033" s="81"/>
      <c r="I1033" s="82"/>
      <c r="J1033" s="82"/>
      <c r="K1033" s="51"/>
      <c r="L1033" s="83">
        <v>1033</v>
      </c>
      <c r="M1033" s="83"/>
      <c r="N1033" s="84"/>
      <c r="O1033" s="98" t="e">
        <f>REPLACE(INDEX(GroupVertices[Group], MATCH(Edges[[#This Row],[Vertex 1]],GroupVertices[Vertex],0)),1,1,"")</f>
        <v>#N/A</v>
      </c>
      <c r="P1033" s="98" t="e">
        <f>REPLACE(INDEX(GroupVertices[Group], MATCH(Edges[[#This Row],[Vertex 2]],GroupVertices[Vertex],0)),1,1,"")</f>
        <v>#N/A</v>
      </c>
    </row>
    <row r="1034" spans="1:16" ht="13.5" customHeight="1" thickTop="1" thickBot="1" x14ac:dyDescent="0.3">
      <c r="A1034" s="76"/>
      <c r="B1034" s="76"/>
      <c r="C1034" s="77"/>
      <c r="D1034" s="78"/>
      <c r="E1034" s="79"/>
      <c r="F1034" s="80"/>
      <c r="G1034" s="77"/>
      <c r="H1034" s="81"/>
      <c r="I1034" s="82"/>
      <c r="J1034" s="82"/>
      <c r="K1034" s="51"/>
      <c r="L1034" s="83">
        <v>1034</v>
      </c>
      <c r="M1034" s="83"/>
      <c r="N1034" s="84"/>
      <c r="O1034" s="98" t="e">
        <f>REPLACE(INDEX(GroupVertices[Group], MATCH(Edges[[#This Row],[Vertex 1]],GroupVertices[Vertex],0)),1,1,"")</f>
        <v>#N/A</v>
      </c>
      <c r="P1034" s="98" t="e">
        <f>REPLACE(INDEX(GroupVertices[Group], MATCH(Edges[[#This Row],[Vertex 2]],GroupVertices[Vertex],0)),1,1,"")</f>
        <v>#N/A</v>
      </c>
    </row>
    <row r="1035" spans="1:16" ht="13.5" customHeight="1" thickTop="1" thickBot="1" x14ac:dyDescent="0.3">
      <c r="A1035" s="76" t="s">
        <v>218</v>
      </c>
      <c r="B1035" s="76" t="s">
        <v>705</v>
      </c>
      <c r="C1035" s="77"/>
      <c r="D1035" s="78">
        <v>1</v>
      </c>
      <c r="E1035" s="79"/>
      <c r="F1035" s="80"/>
      <c r="G1035" s="77"/>
      <c r="H1035" s="81"/>
      <c r="I1035" s="82"/>
      <c r="J1035" s="82"/>
      <c r="K1035" s="51"/>
      <c r="L1035" s="83">
        <v>1035</v>
      </c>
      <c r="M1035" s="83"/>
      <c r="N1035" s="84">
        <v>1</v>
      </c>
      <c r="O1035" s="98" t="str">
        <f>REPLACE(INDEX(GroupVertices[Group], MATCH(Edges[[#This Row],[Vertex 1]],GroupVertices[Vertex],0)),1,1,"")</f>
        <v>41</v>
      </c>
      <c r="P1035" s="98" t="str">
        <f>REPLACE(INDEX(GroupVertices[Group], MATCH(Edges[[#This Row],[Vertex 2]],GroupVertices[Vertex],0)),1,1,"")</f>
        <v>41</v>
      </c>
    </row>
    <row r="1036" spans="1:16" ht="13.5" customHeight="1" thickTop="1" thickBot="1" x14ac:dyDescent="0.3">
      <c r="A1036" s="76" t="s">
        <v>988</v>
      </c>
      <c r="B1036" s="76" t="s">
        <v>989</v>
      </c>
      <c r="C1036" s="77"/>
      <c r="D1036" s="78">
        <v>1</v>
      </c>
      <c r="E1036" s="79"/>
      <c r="F1036" s="80"/>
      <c r="G1036" s="77"/>
      <c r="H1036" s="81"/>
      <c r="I1036" s="82"/>
      <c r="J1036" s="82"/>
      <c r="K1036" s="51"/>
      <c r="L1036" s="83">
        <v>1036</v>
      </c>
      <c r="M1036" s="83"/>
      <c r="N1036" s="84">
        <v>1</v>
      </c>
      <c r="O1036" s="98" t="str">
        <f>REPLACE(INDEX(GroupVertices[Group], MATCH(Edges[[#This Row],[Vertex 1]],GroupVertices[Vertex],0)),1,1,"")</f>
        <v>136</v>
      </c>
      <c r="P1036" s="98" t="str">
        <f>REPLACE(INDEX(GroupVertices[Group], MATCH(Edges[[#This Row],[Vertex 2]],GroupVertices[Vertex],0)),1,1,"")</f>
        <v>136</v>
      </c>
    </row>
    <row r="1037" spans="1:16" ht="13.5" customHeight="1" thickTop="1" thickBot="1" x14ac:dyDescent="0.3">
      <c r="A1037" s="76"/>
      <c r="B1037" s="76"/>
      <c r="C1037" s="77"/>
      <c r="D1037" s="78"/>
      <c r="E1037" s="79"/>
      <c r="F1037" s="80"/>
      <c r="G1037" s="77"/>
      <c r="H1037" s="81"/>
      <c r="I1037" s="82"/>
      <c r="J1037" s="82"/>
      <c r="K1037" s="51"/>
      <c r="L1037" s="83">
        <v>1037</v>
      </c>
      <c r="M1037" s="83"/>
      <c r="N1037" s="84"/>
      <c r="O1037" s="98" t="e">
        <f>REPLACE(INDEX(GroupVertices[Group], MATCH(Edges[[#This Row],[Vertex 1]],GroupVertices[Vertex],0)),1,1,"")</f>
        <v>#N/A</v>
      </c>
      <c r="P1037" s="98" t="e">
        <f>REPLACE(INDEX(GroupVertices[Group], MATCH(Edges[[#This Row],[Vertex 2]],GroupVertices[Vertex],0)),1,1,"")</f>
        <v>#N/A</v>
      </c>
    </row>
    <row r="1038" spans="1:16" ht="13.5" customHeight="1" thickTop="1" thickBot="1" x14ac:dyDescent="0.3">
      <c r="A1038" s="76"/>
      <c r="B1038" s="76"/>
      <c r="C1038" s="77"/>
      <c r="D1038" s="78"/>
      <c r="E1038" s="79"/>
      <c r="F1038" s="80"/>
      <c r="G1038" s="77"/>
      <c r="H1038" s="81"/>
      <c r="I1038" s="82"/>
      <c r="J1038" s="82"/>
      <c r="K1038" s="51"/>
      <c r="L1038" s="83">
        <v>1038</v>
      </c>
      <c r="M1038" s="83"/>
      <c r="N1038" s="84"/>
      <c r="O1038" s="98" t="e">
        <f>REPLACE(INDEX(GroupVertices[Group], MATCH(Edges[[#This Row],[Vertex 1]],GroupVertices[Vertex],0)),1,1,"")</f>
        <v>#N/A</v>
      </c>
      <c r="P1038" s="98" t="e">
        <f>REPLACE(INDEX(GroupVertices[Group], MATCH(Edges[[#This Row],[Vertex 2]],GroupVertices[Vertex],0)),1,1,"")</f>
        <v>#N/A</v>
      </c>
    </row>
    <row r="1039" spans="1:16" ht="13.5" customHeight="1" thickTop="1" thickBot="1" x14ac:dyDescent="0.3">
      <c r="A1039" s="76" t="s">
        <v>310</v>
      </c>
      <c r="B1039" s="76" t="s">
        <v>269</v>
      </c>
      <c r="C1039" s="77"/>
      <c r="D1039" s="78">
        <v>3.25</v>
      </c>
      <c r="E1039" s="79"/>
      <c r="F1039" s="80"/>
      <c r="G1039" s="77"/>
      <c r="H1039" s="81"/>
      <c r="I1039" s="82"/>
      <c r="J1039" s="82"/>
      <c r="K1039" s="51"/>
      <c r="L1039" s="83">
        <v>1039</v>
      </c>
      <c r="M1039" s="83"/>
      <c r="N1039" s="84">
        <v>2</v>
      </c>
      <c r="O1039" s="98" t="str">
        <f>REPLACE(INDEX(GroupVertices[Group], MATCH(Edges[[#This Row],[Vertex 1]],GroupVertices[Vertex],0)),1,1,"")</f>
        <v>11</v>
      </c>
      <c r="P1039" s="98" t="str">
        <f>REPLACE(INDEX(GroupVertices[Group], MATCH(Edges[[#This Row],[Vertex 2]],GroupVertices[Vertex],0)),1,1,"")</f>
        <v>11</v>
      </c>
    </row>
    <row r="1040" spans="1:16" ht="13.5" customHeight="1" thickTop="1" thickBot="1" x14ac:dyDescent="0.3">
      <c r="A1040" s="76" t="s">
        <v>680</v>
      </c>
      <c r="B1040" s="76" t="s">
        <v>681</v>
      </c>
      <c r="C1040" s="77"/>
      <c r="D1040" s="78">
        <v>1</v>
      </c>
      <c r="E1040" s="79"/>
      <c r="F1040" s="80"/>
      <c r="G1040" s="77"/>
      <c r="H1040" s="81"/>
      <c r="I1040" s="82"/>
      <c r="J1040" s="82"/>
      <c r="K1040" s="51"/>
      <c r="L1040" s="83">
        <v>1040</v>
      </c>
      <c r="M1040" s="83"/>
      <c r="N1040" s="84">
        <v>1</v>
      </c>
      <c r="O1040" s="98" t="str">
        <f>REPLACE(INDEX(GroupVertices[Group], MATCH(Edges[[#This Row],[Vertex 1]],GroupVertices[Vertex],0)),1,1,"")</f>
        <v>47</v>
      </c>
      <c r="P1040" s="98" t="str">
        <f>REPLACE(INDEX(GroupVertices[Group], MATCH(Edges[[#This Row],[Vertex 2]],GroupVertices[Vertex],0)),1,1,"")</f>
        <v>47</v>
      </c>
    </row>
    <row r="1041" spans="1:16" ht="13.5" customHeight="1" thickTop="1" thickBot="1" x14ac:dyDescent="0.3">
      <c r="A1041" s="76" t="s">
        <v>291</v>
      </c>
      <c r="B1041" s="76" t="s">
        <v>292</v>
      </c>
      <c r="C1041" s="77"/>
      <c r="D1041" s="78">
        <v>1</v>
      </c>
      <c r="E1041" s="79"/>
      <c r="F1041" s="80"/>
      <c r="G1041" s="77"/>
      <c r="H1041" s="81"/>
      <c r="I1041" s="82"/>
      <c r="J1041" s="82"/>
      <c r="K1041" s="51"/>
      <c r="L1041" s="83">
        <v>1041</v>
      </c>
      <c r="M1041" s="83"/>
      <c r="N1041" s="84">
        <v>1</v>
      </c>
      <c r="O1041" s="98" t="str">
        <f>REPLACE(INDEX(GroupVertices[Group], MATCH(Edges[[#This Row],[Vertex 1]],GroupVertices[Vertex],0)),1,1,"")</f>
        <v>62</v>
      </c>
      <c r="P1041" s="98" t="str">
        <f>REPLACE(INDEX(GroupVertices[Group], MATCH(Edges[[#This Row],[Vertex 2]],GroupVertices[Vertex],0)),1,1,"")</f>
        <v>62</v>
      </c>
    </row>
    <row r="1042" spans="1:16" ht="13.5" customHeight="1" thickTop="1" thickBot="1" x14ac:dyDescent="0.3">
      <c r="A1042" s="76" t="s">
        <v>898</v>
      </c>
      <c r="B1042" s="76" t="s">
        <v>899</v>
      </c>
      <c r="C1042" s="77"/>
      <c r="D1042" s="78">
        <v>1</v>
      </c>
      <c r="E1042" s="79"/>
      <c r="F1042" s="80"/>
      <c r="G1042" s="77"/>
      <c r="H1042" s="81"/>
      <c r="I1042" s="82"/>
      <c r="J1042" s="82"/>
      <c r="K1042" s="51"/>
      <c r="L1042" s="83">
        <v>1042</v>
      </c>
      <c r="M1042" s="83"/>
      <c r="N1042" s="84">
        <v>1</v>
      </c>
      <c r="O1042" s="98" t="str">
        <f>REPLACE(INDEX(GroupVertices[Group], MATCH(Edges[[#This Row],[Vertex 1]],GroupVertices[Vertex],0)),1,1,"")</f>
        <v>32</v>
      </c>
      <c r="P1042" s="98" t="str">
        <f>REPLACE(INDEX(GroupVertices[Group], MATCH(Edges[[#This Row],[Vertex 2]],GroupVertices[Vertex],0)),1,1,"")</f>
        <v>32</v>
      </c>
    </row>
    <row r="1043" spans="1:16" ht="13.5" customHeight="1" thickTop="1" thickBot="1" x14ac:dyDescent="0.3">
      <c r="A1043" s="76" t="s">
        <v>898</v>
      </c>
      <c r="B1043" s="76" t="s">
        <v>900</v>
      </c>
      <c r="C1043" s="77"/>
      <c r="D1043" s="78">
        <v>1</v>
      </c>
      <c r="E1043" s="79"/>
      <c r="F1043" s="80"/>
      <c r="G1043" s="77"/>
      <c r="H1043" s="81"/>
      <c r="I1043" s="82"/>
      <c r="J1043" s="82"/>
      <c r="K1043" s="51"/>
      <c r="L1043" s="83">
        <v>1043</v>
      </c>
      <c r="M1043" s="83"/>
      <c r="N1043" s="84">
        <v>1</v>
      </c>
      <c r="O1043" s="98" t="str">
        <f>REPLACE(INDEX(GroupVertices[Group], MATCH(Edges[[#This Row],[Vertex 1]],GroupVertices[Vertex],0)),1,1,"")</f>
        <v>32</v>
      </c>
      <c r="P1043" s="98" t="str">
        <f>REPLACE(INDEX(GroupVertices[Group], MATCH(Edges[[#This Row],[Vertex 2]],GroupVertices[Vertex],0)),1,1,"")</f>
        <v>32</v>
      </c>
    </row>
    <row r="1044" spans="1:16" ht="13.5" customHeight="1" thickTop="1" thickBot="1" x14ac:dyDescent="0.3">
      <c r="A1044" s="76" t="s">
        <v>898</v>
      </c>
      <c r="B1044" s="76" t="s">
        <v>901</v>
      </c>
      <c r="C1044" s="77"/>
      <c r="D1044" s="78">
        <v>1</v>
      </c>
      <c r="E1044" s="79"/>
      <c r="F1044" s="80"/>
      <c r="G1044" s="77"/>
      <c r="H1044" s="81"/>
      <c r="I1044" s="82"/>
      <c r="J1044" s="82"/>
      <c r="K1044" s="51"/>
      <c r="L1044" s="83">
        <v>1044</v>
      </c>
      <c r="M1044" s="83"/>
      <c r="N1044" s="84">
        <v>1</v>
      </c>
      <c r="O1044" s="98" t="str">
        <f>REPLACE(INDEX(GroupVertices[Group], MATCH(Edges[[#This Row],[Vertex 1]],GroupVertices[Vertex],0)),1,1,"")</f>
        <v>32</v>
      </c>
      <c r="P1044" s="98" t="str">
        <f>REPLACE(INDEX(GroupVertices[Group], MATCH(Edges[[#This Row],[Vertex 2]],GroupVertices[Vertex],0)),1,1,"")</f>
        <v>32</v>
      </c>
    </row>
    <row r="1045" spans="1:16" ht="13.5" customHeight="1" thickTop="1" thickBot="1" x14ac:dyDescent="0.3">
      <c r="A1045" s="76" t="s">
        <v>581</v>
      </c>
      <c r="B1045" s="76" t="s">
        <v>582</v>
      </c>
      <c r="C1045" s="77"/>
      <c r="D1045" s="78">
        <v>1</v>
      </c>
      <c r="E1045" s="79"/>
      <c r="F1045" s="80"/>
      <c r="G1045" s="77"/>
      <c r="H1045" s="81"/>
      <c r="I1045" s="82"/>
      <c r="J1045" s="82"/>
      <c r="K1045" s="51"/>
      <c r="L1045" s="83">
        <v>1045</v>
      </c>
      <c r="M1045" s="83"/>
      <c r="N1045" s="84">
        <v>1</v>
      </c>
      <c r="O1045" s="98" t="str">
        <f>REPLACE(INDEX(GroupVertices[Group], MATCH(Edges[[#This Row],[Vertex 1]],GroupVertices[Vertex],0)),1,1,"")</f>
        <v>77</v>
      </c>
      <c r="P1045" s="98" t="str">
        <f>REPLACE(INDEX(GroupVertices[Group], MATCH(Edges[[#This Row],[Vertex 2]],GroupVertices[Vertex],0)),1,1,"")</f>
        <v>77</v>
      </c>
    </row>
    <row r="1046" spans="1:16" ht="13.5" customHeight="1" thickTop="1" thickBot="1" x14ac:dyDescent="0.3">
      <c r="A1046" s="76" t="s">
        <v>991</v>
      </c>
      <c r="B1046" s="76" t="s">
        <v>992</v>
      </c>
      <c r="C1046" s="77"/>
      <c r="D1046" s="78">
        <v>1</v>
      </c>
      <c r="E1046" s="79"/>
      <c r="F1046" s="80"/>
      <c r="G1046" s="77"/>
      <c r="H1046" s="81"/>
      <c r="I1046" s="82"/>
      <c r="J1046" s="82"/>
      <c r="K1046" s="51"/>
      <c r="L1046" s="83">
        <v>1046</v>
      </c>
      <c r="M1046" s="83"/>
      <c r="N1046" s="84">
        <v>1</v>
      </c>
      <c r="O1046" s="98" t="str">
        <f>REPLACE(INDEX(GroupVertices[Group], MATCH(Edges[[#This Row],[Vertex 1]],GroupVertices[Vertex],0)),1,1,"")</f>
        <v>143</v>
      </c>
      <c r="P1046" s="98" t="str">
        <f>REPLACE(INDEX(GroupVertices[Group], MATCH(Edges[[#This Row],[Vertex 2]],GroupVertices[Vertex],0)),1,1,"")</f>
        <v>143</v>
      </c>
    </row>
    <row r="1047" spans="1:16" ht="13.5" customHeight="1" thickTop="1" thickBot="1" x14ac:dyDescent="0.3">
      <c r="A1047" s="76" t="s">
        <v>397</v>
      </c>
      <c r="B1047" s="76" t="s">
        <v>399</v>
      </c>
      <c r="C1047" s="77"/>
      <c r="D1047" s="78">
        <v>1</v>
      </c>
      <c r="E1047" s="79"/>
      <c r="F1047" s="80"/>
      <c r="G1047" s="77"/>
      <c r="H1047" s="81"/>
      <c r="I1047" s="82"/>
      <c r="J1047" s="82"/>
      <c r="K1047" s="51"/>
      <c r="L1047" s="83">
        <v>1047</v>
      </c>
      <c r="M1047" s="83"/>
      <c r="N1047" s="84">
        <v>1</v>
      </c>
      <c r="O1047" s="98" t="str">
        <f>REPLACE(INDEX(GroupVertices[Group], MATCH(Edges[[#This Row],[Vertex 1]],GroupVertices[Vertex],0)),1,1,"")</f>
        <v>1</v>
      </c>
      <c r="P1047" s="98" t="str">
        <f>REPLACE(INDEX(GroupVertices[Group], MATCH(Edges[[#This Row],[Vertex 2]],GroupVertices[Vertex],0)),1,1,"")</f>
        <v>1</v>
      </c>
    </row>
    <row r="1048" spans="1:16" ht="13.5" customHeight="1" thickTop="1" thickBot="1" x14ac:dyDescent="0.3">
      <c r="A1048" s="76" t="s">
        <v>715</v>
      </c>
      <c r="B1048" s="76" t="s">
        <v>716</v>
      </c>
      <c r="C1048" s="77"/>
      <c r="D1048" s="78">
        <v>1</v>
      </c>
      <c r="E1048" s="79"/>
      <c r="F1048" s="80"/>
      <c r="G1048" s="77"/>
      <c r="H1048" s="81"/>
      <c r="I1048" s="82"/>
      <c r="J1048" s="82"/>
      <c r="K1048" s="51"/>
      <c r="L1048" s="83">
        <v>1048</v>
      </c>
      <c r="M1048" s="83"/>
      <c r="N1048" s="84">
        <v>1</v>
      </c>
      <c r="O1048" s="98" t="str">
        <f>REPLACE(INDEX(GroupVertices[Group], MATCH(Edges[[#This Row],[Vertex 1]],GroupVertices[Vertex],0)),1,1,"")</f>
        <v>85</v>
      </c>
      <c r="P1048" s="98" t="str">
        <f>REPLACE(INDEX(GroupVertices[Group], MATCH(Edges[[#This Row],[Vertex 2]],GroupVertices[Vertex],0)),1,1,"")</f>
        <v>85</v>
      </c>
    </row>
    <row r="1049" spans="1:16" ht="13.5" customHeight="1" thickTop="1" thickBot="1" x14ac:dyDescent="0.3">
      <c r="A1049" s="76" t="s">
        <v>993</v>
      </c>
      <c r="B1049" s="76" t="s">
        <v>429</v>
      </c>
      <c r="C1049" s="77"/>
      <c r="D1049" s="78">
        <v>1</v>
      </c>
      <c r="E1049" s="79"/>
      <c r="F1049" s="80"/>
      <c r="G1049" s="77"/>
      <c r="H1049" s="81"/>
      <c r="I1049" s="82"/>
      <c r="J1049" s="82"/>
      <c r="K1049" s="51"/>
      <c r="L1049" s="83">
        <v>1049</v>
      </c>
      <c r="M1049" s="83"/>
      <c r="N1049" s="84">
        <v>1</v>
      </c>
      <c r="O1049" s="98" t="str">
        <f>REPLACE(INDEX(GroupVertices[Group], MATCH(Edges[[#This Row],[Vertex 1]],GroupVertices[Vertex],0)),1,1,"")</f>
        <v>34</v>
      </c>
      <c r="P1049" s="98" t="str">
        <f>REPLACE(INDEX(GroupVertices[Group], MATCH(Edges[[#This Row],[Vertex 2]],GroupVertices[Vertex],0)),1,1,"")</f>
        <v>34</v>
      </c>
    </row>
    <row r="1050" spans="1:16" ht="13.5" customHeight="1" thickTop="1" thickBot="1" x14ac:dyDescent="0.3">
      <c r="A1050" s="76"/>
      <c r="B1050" s="76"/>
      <c r="C1050" s="77"/>
      <c r="D1050" s="78"/>
      <c r="E1050" s="79"/>
      <c r="F1050" s="80"/>
      <c r="G1050" s="77"/>
      <c r="H1050" s="81"/>
      <c r="I1050" s="82"/>
      <c r="J1050" s="82"/>
      <c r="K1050" s="51"/>
      <c r="L1050" s="83">
        <v>1050</v>
      </c>
      <c r="M1050" s="83"/>
      <c r="N1050" s="84"/>
      <c r="O1050" s="98" t="e">
        <f>REPLACE(INDEX(GroupVertices[Group], MATCH(Edges[[#This Row],[Vertex 1]],GroupVertices[Vertex],0)),1,1,"")</f>
        <v>#N/A</v>
      </c>
      <c r="P1050" s="98" t="e">
        <f>REPLACE(INDEX(GroupVertices[Group], MATCH(Edges[[#This Row],[Vertex 2]],GroupVertices[Vertex],0)),1,1,"")</f>
        <v>#N/A</v>
      </c>
    </row>
    <row r="1051" spans="1:16" ht="13.5" customHeight="1" thickTop="1" thickBot="1" x14ac:dyDescent="0.3">
      <c r="A1051" s="76" t="s">
        <v>214</v>
      </c>
      <c r="B1051" s="76" t="s">
        <v>215</v>
      </c>
      <c r="C1051" s="77"/>
      <c r="D1051" s="78">
        <v>1</v>
      </c>
      <c r="E1051" s="79"/>
      <c r="F1051" s="80"/>
      <c r="G1051" s="77"/>
      <c r="H1051" s="81"/>
      <c r="I1051" s="82"/>
      <c r="J1051" s="82"/>
      <c r="K1051" s="51"/>
      <c r="L1051" s="83">
        <v>1051</v>
      </c>
      <c r="M1051" s="83"/>
      <c r="N1051" s="84">
        <v>1</v>
      </c>
      <c r="O1051" s="98" t="str">
        <f>REPLACE(INDEX(GroupVertices[Group], MATCH(Edges[[#This Row],[Vertex 1]],GroupVertices[Vertex],0)),1,1,"")</f>
        <v>3</v>
      </c>
      <c r="P1051" s="98" t="str">
        <f>REPLACE(INDEX(GroupVertices[Group], MATCH(Edges[[#This Row],[Vertex 2]],GroupVertices[Vertex],0)),1,1,"")</f>
        <v>3</v>
      </c>
    </row>
    <row r="1052" spans="1:16" ht="13.5" customHeight="1" thickTop="1" thickBot="1" x14ac:dyDescent="0.3">
      <c r="A1052" s="76" t="s">
        <v>319</v>
      </c>
      <c r="B1052" s="76" t="s">
        <v>320</v>
      </c>
      <c r="C1052" s="77"/>
      <c r="D1052" s="78">
        <v>1</v>
      </c>
      <c r="E1052" s="79"/>
      <c r="F1052" s="80"/>
      <c r="G1052" s="77"/>
      <c r="H1052" s="81"/>
      <c r="I1052" s="82"/>
      <c r="J1052" s="82"/>
      <c r="K1052" s="51"/>
      <c r="L1052" s="83">
        <v>1052</v>
      </c>
      <c r="M1052" s="83"/>
      <c r="N1052" s="84">
        <v>1</v>
      </c>
      <c r="O1052" s="98" t="str">
        <f>REPLACE(INDEX(GroupVertices[Group], MATCH(Edges[[#This Row],[Vertex 1]],GroupVertices[Vertex],0)),1,1,"")</f>
        <v>63</v>
      </c>
      <c r="P1052" s="98" t="str">
        <f>REPLACE(INDEX(GroupVertices[Group], MATCH(Edges[[#This Row],[Vertex 2]],GroupVertices[Vertex],0)),1,1,"")</f>
        <v>63</v>
      </c>
    </row>
    <row r="1053" spans="1:16" ht="13.5" customHeight="1" thickTop="1" thickBot="1" x14ac:dyDescent="0.3">
      <c r="A1053" s="76" t="s">
        <v>726</v>
      </c>
      <c r="B1053" s="76" t="s">
        <v>727</v>
      </c>
      <c r="C1053" s="77"/>
      <c r="D1053" s="78">
        <v>1</v>
      </c>
      <c r="E1053" s="79"/>
      <c r="F1053" s="80"/>
      <c r="G1053" s="77"/>
      <c r="H1053" s="81"/>
      <c r="I1053" s="82"/>
      <c r="J1053" s="82"/>
      <c r="K1053" s="51"/>
      <c r="L1053" s="83">
        <v>1053</v>
      </c>
      <c r="M1053" s="83"/>
      <c r="N1053" s="84">
        <v>1</v>
      </c>
      <c r="O1053" s="98" t="str">
        <f>REPLACE(INDEX(GroupVertices[Group], MATCH(Edges[[#This Row],[Vertex 1]],GroupVertices[Vertex],0)),1,1,"")</f>
        <v>36</v>
      </c>
      <c r="P1053" s="98" t="str">
        <f>REPLACE(INDEX(GroupVertices[Group], MATCH(Edges[[#This Row],[Vertex 2]],GroupVertices[Vertex],0)),1,1,"")</f>
        <v>36</v>
      </c>
    </row>
    <row r="1054" spans="1:16" ht="13.5" customHeight="1" thickTop="1" thickBot="1" x14ac:dyDescent="0.3">
      <c r="A1054" s="76" t="s">
        <v>726</v>
      </c>
      <c r="B1054" s="76" t="s">
        <v>728</v>
      </c>
      <c r="C1054" s="77"/>
      <c r="D1054" s="78">
        <v>1</v>
      </c>
      <c r="E1054" s="79"/>
      <c r="F1054" s="80"/>
      <c r="G1054" s="77"/>
      <c r="H1054" s="81"/>
      <c r="I1054" s="82"/>
      <c r="J1054" s="82"/>
      <c r="K1054" s="51"/>
      <c r="L1054" s="83">
        <v>1054</v>
      </c>
      <c r="M1054" s="83"/>
      <c r="N1054" s="84">
        <v>1</v>
      </c>
      <c r="O1054" s="98" t="str">
        <f>REPLACE(INDEX(GroupVertices[Group], MATCH(Edges[[#This Row],[Vertex 1]],GroupVertices[Vertex],0)),1,1,"")</f>
        <v>36</v>
      </c>
      <c r="P1054" s="98" t="str">
        <f>REPLACE(INDEX(GroupVertices[Group], MATCH(Edges[[#This Row],[Vertex 2]],GroupVertices[Vertex],0)),1,1,"")</f>
        <v>36</v>
      </c>
    </row>
    <row r="1055" spans="1:16" ht="13.5" customHeight="1" thickTop="1" thickBot="1" x14ac:dyDescent="0.3">
      <c r="A1055" s="76" t="s">
        <v>925</v>
      </c>
      <c r="B1055" s="76" t="s">
        <v>926</v>
      </c>
      <c r="C1055" s="77"/>
      <c r="D1055" s="78">
        <v>1</v>
      </c>
      <c r="E1055" s="79"/>
      <c r="F1055" s="80"/>
      <c r="G1055" s="77"/>
      <c r="H1055" s="81"/>
      <c r="I1055" s="82"/>
      <c r="J1055" s="82"/>
      <c r="K1055" s="51"/>
      <c r="L1055" s="83">
        <v>1055</v>
      </c>
      <c r="M1055" s="83"/>
      <c r="N1055" s="84">
        <v>1</v>
      </c>
      <c r="O1055" s="98" t="str">
        <f>REPLACE(INDEX(GroupVertices[Group], MATCH(Edges[[#This Row],[Vertex 1]],GroupVertices[Vertex],0)),1,1,"")</f>
        <v>51</v>
      </c>
      <c r="P1055" s="98" t="str">
        <f>REPLACE(INDEX(GroupVertices[Group], MATCH(Edges[[#This Row],[Vertex 2]],GroupVertices[Vertex],0)),1,1,"")</f>
        <v>51</v>
      </c>
    </row>
    <row r="1056" spans="1:16" ht="13.5" customHeight="1" thickTop="1" thickBot="1" x14ac:dyDescent="0.3">
      <c r="A1056" s="76" t="s">
        <v>925</v>
      </c>
      <c r="B1056" s="76" t="s">
        <v>927</v>
      </c>
      <c r="C1056" s="77"/>
      <c r="D1056" s="78">
        <v>1</v>
      </c>
      <c r="E1056" s="79"/>
      <c r="F1056" s="80"/>
      <c r="G1056" s="77"/>
      <c r="H1056" s="81"/>
      <c r="I1056" s="82"/>
      <c r="J1056" s="82"/>
      <c r="K1056" s="51"/>
      <c r="L1056" s="83">
        <v>1056</v>
      </c>
      <c r="M1056" s="83"/>
      <c r="N1056" s="84">
        <v>1</v>
      </c>
      <c r="O1056" s="98" t="str">
        <f>REPLACE(INDEX(GroupVertices[Group], MATCH(Edges[[#This Row],[Vertex 1]],GroupVertices[Vertex],0)),1,1,"")</f>
        <v>51</v>
      </c>
      <c r="P1056" s="98" t="str">
        <f>REPLACE(INDEX(GroupVertices[Group], MATCH(Edges[[#This Row],[Vertex 2]],GroupVertices[Vertex],0)),1,1,"")</f>
        <v>51</v>
      </c>
    </row>
    <row r="1057" spans="1:16" ht="13.5" customHeight="1" thickTop="1" thickBot="1" x14ac:dyDescent="0.3">
      <c r="A1057" s="76" t="s">
        <v>995</v>
      </c>
      <c r="B1057" s="76" t="s">
        <v>996</v>
      </c>
      <c r="C1057" s="77"/>
      <c r="D1057" s="78">
        <v>1</v>
      </c>
      <c r="E1057" s="79"/>
      <c r="F1057" s="80"/>
      <c r="G1057" s="77"/>
      <c r="H1057" s="81"/>
      <c r="I1057" s="82"/>
      <c r="J1057" s="82"/>
      <c r="K1057" s="51"/>
      <c r="L1057" s="83">
        <v>1057</v>
      </c>
      <c r="M1057" s="83"/>
      <c r="N1057" s="84">
        <v>1</v>
      </c>
      <c r="O1057" s="98" t="str">
        <f>REPLACE(INDEX(GroupVertices[Group], MATCH(Edges[[#This Row],[Vertex 1]],GroupVertices[Vertex],0)),1,1,"")</f>
        <v>150</v>
      </c>
      <c r="P1057" s="98" t="str">
        <f>REPLACE(INDEX(GroupVertices[Group], MATCH(Edges[[#This Row],[Vertex 2]],GroupVertices[Vertex],0)),1,1,"")</f>
        <v>150</v>
      </c>
    </row>
    <row r="1058" spans="1:16" ht="13.5" customHeight="1" thickTop="1" thickBot="1" x14ac:dyDescent="0.3">
      <c r="A1058" s="76" t="s">
        <v>997</v>
      </c>
      <c r="B1058" s="76" t="s">
        <v>998</v>
      </c>
      <c r="C1058" s="77"/>
      <c r="D1058" s="78">
        <v>1</v>
      </c>
      <c r="E1058" s="79"/>
      <c r="F1058" s="80"/>
      <c r="G1058" s="77"/>
      <c r="H1058" s="81"/>
      <c r="I1058" s="82"/>
      <c r="J1058" s="82"/>
      <c r="K1058" s="51"/>
      <c r="L1058" s="83">
        <v>1058</v>
      </c>
      <c r="M1058" s="83"/>
      <c r="N1058" s="84">
        <v>1</v>
      </c>
      <c r="O1058" s="98" t="str">
        <f>REPLACE(INDEX(GroupVertices[Group], MATCH(Edges[[#This Row],[Vertex 1]],GroupVertices[Vertex],0)),1,1,"")</f>
        <v>149</v>
      </c>
      <c r="P1058" s="98" t="str">
        <f>REPLACE(INDEX(GroupVertices[Group], MATCH(Edges[[#This Row],[Vertex 2]],GroupVertices[Vertex],0)),1,1,"")</f>
        <v>149</v>
      </c>
    </row>
    <row r="1059" spans="1:16" ht="13.5" customHeight="1" thickTop="1" thickBot="1" x14ac:dyDescent="0.3">
      <c r="A1059" s="76" t="s">
        <v>999</v>
      </c>
      <c r="B1059" s="76" t="s">
        <v>945</v>
      </c>
      <c r="C1059" s="77"/>
      <c r="D1059" s="78">
        <v>1</v>
      </c>
      <c r="E1059" s="79"/>
      <c r="F1059" s="80"/>
      <c r="G1059" s="77"/>
      <c r="H1059" s="81"/>
      <c r="I1059" s="82"/>
      <c r="J1059" s="82"/>
      <c r="K1059" s="51"/>
      <c r="L1059" s="83">
        <v>1059</v>
      </c>
      <c r="M1059" s="83"/>
      <c r="N1059" s="84">
        <v>1</v>
      </c>
      <c r="O1059" s="98" t="str">
        <f>REPLACE(INDEX(GroupVertices[Group], MATCH(Edges[[#This Row],[Vertex 1]],GroupVertices[Vertex],0)),1,1,"")</f>
        <v>75</v>
      </c>
      <c r="P1059" s="98" t="str">
        <f>REPLACE(INDEX(GroupVertices[Group], MATCH(Edges[[#This Row],[Vertex 2]],GroupVertices[Vertex],0)),1,1,"")</f>
        <v>75</v>
      </c>
    </row>
    <row r="1060" spans="1:16" ht="13.5" customHeight="1" thickTop="1" thickBot="1" x14ac:dyDescent="0.3">
      <c r="A1060" s="76" t="s">
        <v>682</v>
      </c>
      <c r="B1060" s="76" t="s">
        <v>683</v>
      </c>
      <c r="C1060" s="77"/>
      <c r="D1060" s="78">
        <v>5.5</v>
      </c>
      <c r="E1060" s="79"/>
      <c r="F1060" s="80"/>
      <c r="G1060" s="77"/>
      <c r="H1060" s="81"/>
      <c r="I1060" s="82"/>
      <c r="J1060" s="82"/>
      <c r="K1060" s="51"/>
      <c r="L1060" s="83">
        <v>1060</v>
      </c>
      <c r="M1060" s="83"/>
      <c r="N1060" s="84">
        <v>3</v>
      </c>
      <c r="O1060" s="98" t="str">
        <f>REPLACE(INDEX(GroupVertices[Group], MATCH(Edges[[#This Row],[Vertex 1]],GroupVertices[Vertex],0)),1,1,"")</f>
        <v>4</v>
      </c>
      <c r="P1060" s="98" t="str">
        <f>REPLACE(INDEX(GroupVertices[Group], MATCH(Edges[[#This Row],[Vertex 2]],GroupVertices[Vertex],0)),1,1,"")</f>
        <v>4</v>
      </c>
    </row>
    <row r="1061" spans="1:16" ht="13.5" customHeight="1" thickTop="1" thickBot="1" x14ac:dyDescent="0.3">
      <c r="A1061" s="76" t="s">
        <v>915</v>
      </c>
      <c r="B1061" s="76" t="s">
        <v>916</v>
      </c>
      <c r="C1061" s="77"/>
      <c r="D1061" s="78">
        <v>1</v>
      </c>
      <c r="E1061" s="79"/>
      <c r="F1061" s="80"/>
      <c r="G1061" s="77"/>
      <c r="H1061" s="81"/>
      <c r="I1061" s="82"/>
      <c r="J1061" s="82"/>
      <c r="K1061" s="51"/>
      <c r="L1061" s="83">
        <v>1061</v>
      </c>
      <c r="M1061" s="83"/>
      <c r="N1061" s="84">
        <v>1</v>
      </c>
      <c r="O1061" s="98" t="str">
        <f>REPLACE(INDEX(GroupVertices[Group], MATCH(Edges[[#This Row],[Vertex 1]],GroupVertices[Vertex],0)),1,1,"")</f>
        <v>52</v>
      </c>
      <c r="P1061" s="98" t="str">
        <f>REPLACE(INDEX(GroupVertices[Group], MATCH(Edges[[#This Row],[Vertex 2]],GroupVertices[Vertex],0)),1,1,"")</f>
        <v>52</v>
      </c>
    </row>
    <row r="1062" spans="1:16" ht="13.5" customHeight="1" thickTop="1" thickBot="1" x14ac:dyDescent="0.3">
      <c r="A1062" s="76" t="s">
        <v>1000</v>
      </c>
      <c r="B1062" s="76" t="s">
        <v>1001</v>
      </c>
      <c r="C1062" s="77"/>
      <c r="D1062" s="78">
        <v>1</v>
      </c>
      <c r="E1062" s="79"/>
      <c r="F1062" s="80"/>
      <c r="G1062" s="77"/>
      <c r="H1062" s="81"/>
      <c r="I1062" s="82"/>
      <c r="J1062" s="82"/>
      <c r="K1062" s="51"/>
      <c r="L1062" s="83">
        <v>1062</v>
      </c>
      <c r="M1062" s="83"/>
      <c r="N1062" s="84">
        <v>1</v>
      </c>
      <c r="O1062" s="98" t="str">
        <f>REPLACE(INDEX(GroupVertices[Group], MATCH(Edges[[#This Row],[Vertex 1]],GroupVertices[Vertex],0)),1,1,"")</f>
        <v>151</v>
      </c>
      <c r="P1062" s="98" t="str">
        <f>REPLACE(INDEX(GroupVertices[Group], MATCH(Edges[[#This Row],[Vertex 2]],GroupVertices[Vertex],0)),1,1,"")</f>
        <v>151</v>
      </c>
    </row>
    <row r="1063" spans="1:16" ht="13.5" customHeight="1" thickTop="1" thickBot="1" x14ac:dyDescent="0.3">
      <c r="A1063" s="76"/>
      <c r="B1063" s="76"/>
      <c r="C1063" s="77"/>
      <c r="D1063" s="78"/>
      <c r="E1063" s="79"/>
      <c r="F1063" s="80"/>
      <c r="G1063" s="77"/>
      <c r="H1063" s="81"/>
      <c r="I1063" s="82"/>
      <c r="J1063" s="82"/>
      <c r="K1063" s="51"/>
      <c r="L1063" s="83">
        <v>1063</v>
      </c>
      <c r="M1063" s="83"/>
      <c r="N1063" s="84"/>
      <c r="O1063" s="98" t="e">
        <f>REPLACE(INDEX(GroupVertices[Group], MATCH(Edges[[#This Row],[Vertex 1]],GroupVertices[Vertex],0)),1,1,"")</f>
        <v>#N/A</v>
      </c>
      <c r="P1063" s="98" t="e">
        <f>REPLACE(INDEX(GroupVertices[Group], MATCH(Edges[[#This Row],[Vertex 2]],GroupVertices[Vertex],0)),1,1,"")</f>
        <v>#N/A</v>
      </c>
    </row>
    <row r="1064" spans="1:16" ht="13.5" customHeight="1" thickTop="1" thickBot="1" x14ac:dyDescent="0.3">
      <c r="A1064" s="76" t="s">
        <v>393</v>
      </c>
      <c r="B1064" s="76" t="s">
        <v>597</v>
      </c>
      <c r="C1064" s="77"/>
      <c r="D1064" s="78">
        <v>1</v>
      </c>
      <c r="E1064" s="79"/>
      <c r="F1064" s="80"/>
      <c r="G1064" s="77"/>
      <c r="H1064" s="81"/>
      <c r="I1064" s="82"/>
      <c r="J1064" s="82"/>
      <c r="K1064" s="51"/>
      <c r="L1064" s="83">
        <v>1064</v>
      </c>
      <c r="M1064" s="83"/>
      <c r="N1064" s="84">
        <v>1</v>
      </c>
      <c r="O1064" s="98" t="str">
        <f>REPLACE(INDEX(GroupVertices[Group], MATCH(Edges[[#This Row],[Vertex 1]],GroupVertices[Vertex],0)),1,1,"")</f>
        <v>30</v>
      </c>
      <c r="P1064" s="98" t="str">
        <f>REPLACE(INDEX(GroupVertices[Group], MATCH(Edges[[#This Row],[Vertex 2]],GroupVertices[Vertex],0)),1,1,"")</f>
        <v>30</v>
      </c>
    </row>
    <row r="1065" spans="1:16" ht="13.5" customHeight="1" thickTop="1" thickBot="1" x14ac:dyDescent="0.3">
      <c r="A1065" s="76" t="s">
        <v>412</v>
      </c>
      <c r="B1065" s="76" t="s">
        <v>413</v>
      </c>
      <c r="C1065" s="77"/>
      <c r="D1065" s="78">
        <v>1</v>
      </c>
      <c r="E1065" s="79"/>
      <c r="F1065" s="80"/>
      <c r="G1065" s="77"/>
      <c r="H1065" s="81"/>
      <c r="I1065" s="82"/>
      <c r="J1065" s="82"/>
      <c r="K1065" s="51"/>
      <c r="L1065" s="83">
        <v>1065</v>
      </c>
      <c r="M1065" s="83"/>
      <c r="N1065" s="84">
        <v>1</v>
      </c>
      <c r="O1065" s="98" t="str">
        <f>REPLACE(INDEX(GroupVertices[Group], MATCH(Edges[[#This Row],[Vertex 1]],GroupVertices[Vertex],0)),1,1,"")</f>
        <v>31</v>
      </c>
      <c r="P1065" s="98" t="str">
        <f>REPLACE(INDEX(GroupVertices[Group], MATCH(Edges[[#This Row],[Vertex 2]],GroupVertices[Vertex],0)),1,1,"")</f>
        <v>31</v>
      </c>
    </row>
    <row r="1066" spans="1:16" ht="13.5" customHeight="1" thickTop="1" thickBot="1" x14ac:dyDescent="0.3">
      <c r="A1066" s="76" t="s">
        <v>727</v>
      </c>
      <c r="B1066" s="76" t="s">
        <v>728</v>
      </c>
      <c r="C1066" s="77"/>
      <c r="D1066" s="78">
        <v>1</v>
      </c>
      <c r="E1066" s="79"/>
      <c r="F1066" s="80"/>
      <c r="G1066" s="77"/>
      <c r="H1066" s="81"/>
      <c r="I1066" s="82"/>
      <c r="J1066" s="82"/>
      <c r="K1066" s="51"/>
      <c r="L1066" s="83">
        <v>1066</v>
      </c>
      <c r="M1066" s="83"/>
      <c r="N1066" s="84">
        <v>1</v>
      </c>
      <c r="O1066" s="98" t="str">
        <f>REPLACE(INDEX(GroupVertices[Group], MATCH(Edges[[#This Row],[Vertex 1]],GroupVertices[Vertex],0)),1,1,"")</f>
        <v>36</v>
      </c>
      <c r="P1066" s="98" t="str">
        <f>REPLACE(INDEX(GroupVertices[Group], MATCH(Edges[[#This Row],[Vertex 2]],GroupVertices[Vertex],0)),1,1,"")</f>
        <v>36</v>
      </c>
    </row>
    <row r="1067" spans="1:16" ht="13.5" customHeight="1" thickTop="1" thickBot="1" x14ac:dyDescent="0.3">
      <c r="A1067" s="76" t="s">
        <v>982</v>
      </c>
      <c r="B1067" s="76" t="s">
        <v>983</v>
      </c>
      <c r="C1067" s="77"/>
      <c r="D1067" s="78">
        <v>1</v>
      </c>
      <c r="E1067" s="79"/>
      <c r="F1067" s="80"/>
      <c r="G1067" s="77"/>
      <c r="H1067" s="81"/>
      <c r="I1067" s="82"/>
      <c r="J1067" s="82"/>
      <c r="K1067" s="51"/>
      <c r="L1067" s="83">
        <v>1067</v>
      </c>
      <c r="M1067" s="83"/>
      <c r="N1067" s="84">
        <v>1</v>
      </c>
      <c r="O1067" s="98" t="str">
        <f>REPLACE(INDEX(GroupVertices[Group], MATCH(Edges[[#This Row],[Vertex 1]],GroupVertices[Vertex],0)),1,1,"")</f>
        <v>98</v>
      </c>
      <c r="P1067" s="98" t="str">
        <f>REPLACE(INDEX(GroupVertices[Group], MATCH(Edges[[#This Row],[Vertex 2]],GroupVertices[Vertex],0)),1,1,"")</f>
        <v>98</v>
      </c>
    </row>
    <row r="1068" spans="1:16" ht="13.5" customHeight="1" thickTop="1" thickBot="1" x14ac:dyDescent="0.3">
      <c r="A1068" s="76" t="s">
        <v>794</v>
      </c>
      <c r="B1068" s="76" t="s">
        <v>795</v>
      </c>
      <c r="C1068" s="77"/>
      <c r="D1068" s="78">
        <v>1</v>
      </c>
      <c r="E1068" s="79"/>
      <c r="F1068" s="80"/>
      <c r="G1068" s="77"/>
      <c r="H1068" s="81"/>
      <c r="I1068" s="82"/>
      <c r="J1068" s="82"/>
      <c r="K1068" s="51"/>
      <c r="L1068" s="83">
        <v>1068</v>
      </c>
      <c r="M1068" s="83"/>
      <c r="N1068" s="84">
        <v>1</v>
      </c>
      <c r="O1068" s="98" t="str">
        <f>REPLACE(INDEX(GroupVertices[Group], MATCH(Edges[[#This Row],[Vertex 1]],GroupVertices[Vertex],0)),1,1,"")</f>
        <v>87</v>
      </c>
      <c r="P1068" s="98" t="str">
        <f>REPLACE(INDEX(GroupVertices[Group], MATCH(Edges[[#This Row],[Vertex 2]],GroupVertices[Vertex],0)),1,1,"")</f>
        <v>87</v>
      </c>
    </row>
    <row r="1069" spans="1:16" ht="13.5" customHeight="1" thickTop="1" thickBot="1" x14ac:dyDescent="0.3">
      <c r="A1069" s="76" t="s">
        <v>806</v>
      </c>
      <c r="B1069" s="76" t="s">
        <v>807</v>
      </c>
      <c r="C1069" s="77"/>
      <c r="D1069" s="78">
        <v>1</v>
      </c>
      <c r="E1069" s="79"/>
      <c r="F1069" s="80"/>
      <c r="G1069" s="77"/>
      <c r="H1069" s="81"/>
      <c r="I1069" s="82"/>
      <c r="J1069" s="82"/>
      <c r="K1069" s="51"/>
      <c r="L1069" s="83">
        <v>1069</v>
      </c>
      <c r="M1069" s="83"/>
      <c r="N1069" s="84">
        <v>1</v>
      </c>
      <c r="O1069" s="98" t="str">
        <f>REPLACE(INDEX(GroupVertices[Group], MATCH(Edges[[#This Row],[Vertex 1]],GroupVertices[Vertex],0)),1,1,"")</f>
        <v>50</v>
      </c>
      <c r="P1069" s="98" t="str">
        <f>REPLACE(INDEX(GroupVertices[Group], MATCH(Edges[[#This Row],[Vertex 2]],GroupVertices[Vertex],0)),1,1,"")</f>
        <v>50</v>
      </c>
    </row>
    <row r="1070" spans="1:16" ht="13.5" customHeight="1" thickTop="1" thickBot="1" x14ac:dyDescent="0.3">
      <c r="A1070" s="76" t="s">
        <v>1002</v>
      </c>
      <c r="B1070" s="76" t="s">
        <v>1003</v>
      </c>
      <c r="C1070" s="77"/>
      <c r="D1070" s="78">
        <v>1</v>
      </c>
      <c r="E1070" s="79"/>
      <c r="F1070" s="80"/>
      <c r="G1070" s="77"/>
      <c r="H1070" s="81"/>
      <c r="I1070" s="82"/>
      <c r="J1070" s="82"/>
      <c r="K1070" s="51"/>
      <c r="L1070" s="83">
        <v>1070</v>
      </c>
      <c r="M1070" s="83"/>
      <c r="N1070" s="84">
        <v>1</v>
      </c>
      <c r="O1070" s="98" t="str">
        <f>REPLACE(INDEX(GroupVertices[Group], MATCH(Edges[[#This Row],[Vertex 1]],GroupVertices[Vertex],0)),1,1,"")</f>
        <v>109</v>
      </c>
      <c r="P1070" s="98" t="str">
        <f>REPLACE(INDEX(GroupVertices[Group], MATCH(Edges[[#This Row],[Vertex 2]],GroupVertices[Vertex],0)),1,1,"")</f>
        <v>109</v>
      </c>
    </row>
    <row r="1071" spans="1:16" ht="13.5" customHeight="1" thickTop="1" thickBot="1" x14ac:dyDescent="0.3">
      <c r="A1071" s="76"/>
      <c r="B1071" s="76"/>
      <c r="C1071" s="77"/>
      <c r="D1071" s="78"/>
      <c r="E1071" s="79"/>
      <c r="F1071" s="80"/>
      <c r="G1071" s="77"/>
      <c r="H1071" s="81"/>
      <c r="I1071" s="82"/>
      <c r="J1071" s="82"/>
      <c r="K1071" s="51"/>
      <c r="L1071" s="83">
        <v>1071</v>
      </c>
      <c r="M1071" s="83"/>
      <c r="N1071" s="84"/>
      <c r="O1071" s="98" t="e">
        <f>REPLACE(INDEX(GroupVertices[Group], MATCH(Edges[[#This Row],[Vertex 1]],GroupVertices[Vertex],0)),1,1,"")</f>
        <v>#N/A</v>
      </c>
      <c r="P1071" s="98" t="e">
        <f>REPLACE(INDEX(GroupVertices[Group], MATCH(Edges[[#This Row],[Vertex 2]],GroupVertices[Vertex],0)),1,1,"")</f>
        <v>#N/A</v>
      </c>
    </row>
    <row r="1072" spans="1:16" ht="13.5" customHeight="1" thickTop="1" thickBot="1" x14ac:dyDescent="0.3">
      <c r="A1072" s="76" t="s">
        <v>1005</v>
      </c>
      <c r="B1072" s="76" t="s">
        <v>896</v>
      </c>
      <c r="C1072" s="77"/>
      <c r="D1072" s="78">
        <v>1</v>
      </c>
      <c r="E1072" s="79"/>
      <c r="F1072" s="80"/>
      <c r="G1072" s="77"/>
      <c r="H1072" s="81"/>
      <c r="I1072" s="82"/>
      <c r="J1072" s="82"/>
      <c r="K1072" s="51"/>
      <c r="L1072" s="83">
        <v>1072</v>
      </c>
      <c r="M1072" s="83"/>
      <c r="N1072" s="84">
        <v>1</v>
      </c>
      <c r="O1072" s="98" t="str">
        <f>REPLACE(INDEX(GroupVertices[Group], MATCH(Edges[[#This Row],[Vertex 1]],GroupVertices[Vertex],0)),1,1,"")</f>
        <v>18</v>
      </c>
      <c r="P1072" s="98" t="str">
        <f>REPLACE(INDEX(GroupVertices[Group], MATCH(Edges[[#This Row],[Vertex 2]],GroupVertices[Vertex],0)),1,1,"")</f>
        <v>18</v>
      </c>
    </row>
    <row r="1073" spans="1:16" ht="13.5" customHeight="1" thickTop="1" thickBot="1" x14ac:dyDescent="0.3">
      <c r="A1073" s="76" t="s">
        <v>324</v>
      </c>
      <c r="B1073" s="76" t="s">
        <v>325</v>
      </c>
      <c r="C1073" s="77"/>
      <c r="D1073" s="78">
        <v>1</v>
      </c>
      <c r="E1073" s="79"/>
      <c r="F1073" s="80"/>
      <c r="G1073" s="77"/>
      <c r="H1073" s="81"/>
      <c r="I1073" s="82"/>
      <c r="J1073" s="82"/>
      <c r="K1073" s="51"/>
      <c r="L1073" s="83">
        <v>1073</v>
      </c>
      <c r="M1073" s="83"/>
      <c r="N1073" s="84">
        <v>1</v>
      </c>
      <c r="O1073" s="98" t="str">
        <f>REPLACE(INDEX(GroupVertices[Group], MATCH(Edges[[#This Row],[Vertex 1]],GroupVertices[Vertex],0)),1,1,"")</f>
        <v>6</v>
      </c>
      <c r="P1073" s="98" t="str">
        <f>REPLACE(INDEX(GroupVertices[Group], MATCH(Edges[[#This Row],[Vertex 2]],GroupVertices[Vertex],0)),1,1,"")</f>
        <v>6</v>
      </c>
    </row>
    <row r="1074" spans="1:16" ht="13.5" customHeight="1" thickTop="1" thickBot="1" x14ac:dyDescent="0.3">
      <c r="A1074" s="76" t="s">
        <v>324</v>
      </c>
      <c r="B1074" s="76" t="s">
        <v>326</v>
      </c>
      <c r="C1074" s="77"/>
      <c r="D1074" s="78">
        <v>1</v>
      </c>
      <c r="E1074" s="79"/>
      <c r="F1074" s="80"/>
      <c r="G1074" s="77"/>
      <c r="H1074" s="81"/>
      <c r="I1074" s="82"/>
      <c r="J1074" s="82"/>
      <c r="K1074" s="51"/>
      <c r="L1074" s="83">
        <v>1074</v>
      </c>
      <c r="M1074" s="83"/>
      <c r="N1074" s="84">
        <v>1</v>
      </c>
      <c r="O1074" s="98" t="str">
        <f>REPLACE(INDEX(GroupVertices[Group], MATCH(Edges[[#This Row],[Vertex 1]],GroupVertices[Vertex],0)),1,1,"")</f>
        <v>6</v>
      </c>
      <c r="P1074" s="98" t="str">
        <f>REPLACE(INDEX(GroupVertices[Group], MATCH(Edges[[#This Row],[Vertex 2]],GroupVertices[Vertex],0)),1,1,"")</f>
        <v>6</v>
      </c>
    </row>
    <row r="1075" spans="1:16" ht="13.5" customHeight="1" thickTop="1" thickBot="1" x14ac:dyDescent="0.3">
      <c r="A1075" s="76" t="s">
        <v>324</v>
      </c>
      <c r="B1075" s="76" t="s">
        <v>327</v>
      </c>
      <c r="C1075" s="77"/>
      <c r="D1075" s="78">
        <v>1</v>
      </c>
      <c r="E1075" s="79"/>
      <c r="F1075" s="80"/>
      <c r="G1075" s="77"/>
      <c r="H1075" s="81"/>
      <c r="I1075" s="82"/>
      <c r="J1075" s="82"/>
      <c r="K1075" s="51"/>
      <c r="L1075" s="83">
        <v>1075</v>
      </c>
      <c r="M1075" s="83"/>
      <c r="N1075" s="84">
        <v>1</v>
      </c>
      <c r="O1075" s="98" t="str">
        <f>REPLACE(INDEX(GroupVertices[Group], MATCH(Edges[[#This Row],[Vertex 1]],GroupVertices[Vertex],0)),1,1,"")</f>
        <v>6</v>
      </c>
      <c r="P1075" s="98" t="str">
        <f>REPLACE(INDEX(GroupVertices[Group], MATCH(Edges[[#This Row],[Vertex 2]],GroupVertices[Vertex],0)),1,1,"")</f>
        <v>6</v>
      </c>
    </row>
    <row r="1076" spans="1:16" ht="13.5" customHeight="1" thickTop="1" thickBot="1" x14ac:dyDescent="0.3">
      <c r="A1076" s="76" t="s">
        <v>324</v>
      </c>
      <c r="B1076" s="76" t="s">
        <v>328</v>
      </c>
      <c r="C1076" s="77"/>
      <c r="D1076" s="78">
        <v>1</v>
      </c>
      <c r="E1076" s="79"/>
      <c r="F1076" s="80"/>
      <c r="G1076" s="77"/>
      <c r="H1076" s="81"/>
      <c r="I1076" s="82"/>
      <c r="J1076" s="82"/>
      <c r="K1076" s="51"/>
      <c r="L1076" s="83">
        <v>1076</v>
      </c>
      <c r="M1076" s="83"/>
      <c r="N1076" s="84">
        <v>1</v>
      </c>
      <c r="O1076" s="98" t="str">
        <f>REPLACE(INDEX(GroupVertices[Group], MATCH(Edges[[#This Row],[Vertex 1]],GroupVertices[Vertex],0)),1,1,"")</f>
        <v>6</v>
      </c>
      <c r="P1076" s="98" t="str">
        <f>REPLACE(INDEX(GroupVertices[Group], MATCH(Edges[[#This Row],[Vertex 2]],GroupVertices[Vertex],0)),1,1,"")</f>
        <v>6</v>
      </c>
    </row>
    <row r="1077" spans="1:16" ht="13.5" customHeight="1" thickTop="1" thickBot="1" x14ac:dyDescent="0.3">
      <c r="A1077" s="76" t="s">
        <v>731</v>
      </c>
      <c r="B1077" s="76" t="s">
        <v>732</v>
      </c>
      <c r="C1077" s="77"/>
      <c r="D1077" s="78">
        <v>1</v>
      </c>
      <c r="E1077" s="79"/>
      <c r="F1077" s="80"/>
      <c r="G1077" s="77"/>
      <c r="H1077" s="81"/>
      <c r="I1077" s="82"/>
      <c r="J1077" s="82"/>
      <c r="K1077" s="51"/>
      <c r="L1077" s="83">
        <v>1077</v>
      </c>
      <c r="M1077" s="83"/>
      <c r="N1077" s="84">
        <v>1</v>
      </c>
      <c r="O1077" s="98" t="str">
        <f>REPLACE(INDEX(GroupVertices[Group], MATCH(Edges[[#This Row],[Vertex 1]],GroupVertices[Vertex],0)),1,1,"")</f>
        <v>59</v>
      </c>
      <c r="P1077" s="98" t="str">
        <f>REPLACE(INDEX(GroupVertices[Group], MATCH(Edges[[#This Row],[Vertex 2]],GroupVertices[Vertex],0)),1,1,"")</f>
        <v>59</v>
      </c>
    </row>
    <row r="1078" spans="1:16" ht="13.5" customHeight="1" thickTop="1" thickBot="1" x14ac:dyDescent="0.3">
      <c r="A1078" s="76" t="s">
        <v>1006</v>
      </c>
      <c r="B1078" s="76" t="s">
        <v>272</v>
      </c>
      <c r="C1078" s="77"/>
      <c r="D1078" s="78">
        <v>1</v>
      </c>
      <c r="E1078" s="79"/>
      <c r="F1078" s="80"/>
      <c r="G1078" s="77"/>
      <c r="H1078" s="81"/>
      <c r="I1078" s="82"/>
      <c r="J1078" s="82"/>
      <c r="K1078" s="51"/>
      <c r="L1078" s="83">
        <v>1078</v>
      </c>
      <c r="M1078" s="83"/>
      <c r="N1078" s="84">
        <v>1</v>
      </c>
      <c r="O1078" s="98" t="str">
        <f>REPLACE(INDEX(GroupVertices[Group], MATCH(Edges[[#This Row],[Vertex 1]],GroupVertices[Vertex],0)),1,1,"")</f>
        <v>60</v>
      </c>
      <c r="P1078" s="98" t="str">
        <f>REPLACE(INDEX(GroupVertices[Group], MATCH(Edges[[#This Row],[Vertex 2]],GroupVertices[Vertex],0)),1,1,"")</f>
        <v>60</v>
      </c>
    </row>
    <row r="1079" spans="1:16" ht="13.5" customHeight="1" thickTop="1" thickBot="1" x14ac:dyDescent="0.3">
      <c r="A1079" s="76" t="s">
        <v>894</v>
      </c>
      <c r="B1079" s="76" t="s">
        <v>895</v>
      </c>
      <c r="C1079" s="77"/>
      <c r="D1079" s="78">
        <v>1</v>
      </c>
      <c r="E1079" s="79"/>
      <c r="F1079" s="80"/>
      <c r="G1079" s="77"/>
      <c r="H1079" s="81"/>
      <c r="I1079" s="82"/>
      <c r="J1079" s="82"/>
      <c r="K1079" s="51"/>
      <c r="L1079" s="83">
        <v>1079</v>
      </c>
      <c r="M1079" s="83"/>
      <c r="N1079" s="84">
        <v>1</v>
      </c>
      <c r="O1079" s="98" t="str">
        <f>REPLACE(INDEX(GroupVertices[Group], MATCH(Edges[[#This Row],[Vertex 1]],GroupVertices[Vertex],0)),1,1,"")</f>
        <v>18</v>
      </c>
      <c r="P1079" s="98" t="str">
        <f>REPLACE(INDEX(GroupVertices[Group], MATCH(Edges[[#This Row],[Vertex 2]],GroupVertices[Vertex],0)),1,1,"")</f>
        <v>18</v>
      </c>
    </row>
    <row r="1080" spans="1:16" ht="13.5" customHeight="1" thickTop="1" thickBot="1" x14ac:dyDescent="0.3">
      <c r="A1080" s="76" t="s">
        <v>894</v>
      </c>
      <c r="B1080" s="76" t="s">
        <v>896</v>
      </c>
      <c r="C1080" s="77"/>
      <c r="D1080" s="78">
        <v>1</v>
      </c>
      <c r="E1080" s="79"/>
      <c r="F1080" s="80"/>
      <c r="G1080" s="77"/>
      <c r="H1080" s="81"/>
      <c r="I1080" s="82"/>
      <c r="J1080" s="82"/>
      <c r="K1080" s="51"/>
      <c r="L1080" s="83">
        <v>1080</v>
      </c>
      <c r="M1080" s="83"/>
      <c r="N1080" s="84">
        <v>1</v>
      </c>
      <c r="O1080" s="98" t="str">
        <f>REPLACE(INDEX(GroupVertices[Group], MATCH(Edges[[#This Row],[Vertex 1]],GroupVertices[Vertex],0)),1,1,"")</f>
        <v>18</v>
      </c>
      <c r="P1080" s="98" t="str">
        <f>REPLACE(INDEX(GroupVertices[Group], MATCH(Edges[[#This Row],[Vertex 2]],GroupVertices[Vertex],0)),1,1,"")</f>
        <v>18</v>
      </c>
    </row>
    <row r="1081" spans="1:16" ht="13.5" customHeight="1" thickTop="1" thickBot="1" x14ac:dyDescent="0.3">
      <c r="A1081" s="76" t="s">
        <v>618</v>
      </c>
      <c r="B1081" s="76" t="s">
        <v>619</v>
      </c>
      <c r="C1081" s="77"/>
      <c r="D1081" s="78">
        <v>1</v>
      </c>
      <c r="E1081" s="79"/>
      <c r="F1081" s="80"/>
      <c r="G1081" s="77"/>
      <c r="H1081" s="81"/>
      <c r="I1081" s="82"/>
      <c r="J1081" s="82"/>
      <c r="K1081" s="51"/>
      <c r="L1081" s="83">
        <v>1081</v>
      </c>
      <c r="M1081" s="83"/>
      <c r="N1081" s="84">
        <v>1</v>
      </c>
      <c r="O1081" s="98" t="str">
        <f>REPLACE(INDEX(GroupVertices[Group], MATCH(Edges[[#This Row],[Vertex 1]],GroupVertices[Vertex],0)),1,1,"")</f>
        <v>90</v>
      </c>
      <c r="P1081" s="98" t="str">
        <f>REPLACE(INDEX(GroupVertices[Group], MATCH(Edges[[#This Row],[Vertex 2]],GroupVertices[Vertex],0)),1,1,"")</f>
        <v>90</v>
      </c>
    </row>
    <row r="1082" spans="1:16" ht="13.5" customHeight="1" thickTop="1" thickBot="1" x14ac:dyDescent="0.3">
      <c r="A1082" s="76" t="s">
        <v>1007</v>
      </c>
      <c r="B1082" s="76" t="s">
        <v>1008</v>
      </c>
      <c r="C1082" s="77"/>
      <c r="D1082" s="78">
        <v>1</v>
      </c>
      <c r="E1082" s="79"/>
      <c r="F1082" s="80"/>
      <c r="G1082" s="77"/>
      <c r="H1082" s="81"/>
      <c r="I1082" s="82"/>
      <c r="J1082" s="82"/>
      <c r="K1082" s="51"/>
      <c r="L1082" s="83">
        <v>1082</v>
      </c>
      <c r="M1082" s="83"/>
      <c r="N1082" s="84">
        <v>1</v>
      </c>
      <c r="O1082" s="98" t="str">
        <f>REPLACE(INDEX(GroupVertices[Group], MATCH(Edges[[#This Row],[Vertex 1]],GroupVertices[Vertex],0)),1,1,"")</f>
        <v>148</v>
      </c>
      <c r="P1082" s="98" t="str">
        <f>REPLACE(INDEX(GroupVertices[Group], MATCH(Edges[[#This Row],[Vertex 2]],GroupVertices[Vertex],0)),1,1,"")</f>
        <v>148</v>
      </c>
    </row>
    <row r="1083" spans="1:16" ht="13.5" customHeight="1" thickTop="1" thickBot="1" x14ac:dyDescent="0.3">
      <c r="A1083" s="76" t="s">
        <v>977</v>
      </c>
      <c r="B1083" s="76" t="s">
        <v>1009</v>
      </c>
      <c r="C1083" s="77"/>
      <c r="D1083" s="78">
        <v>1</v>
      </c>
      <c r="E1083" s="79"/>
      <c r="F1083" s="80"/>
      <c r="G1083" s="77"/>
      <c r="H1083" s="81"/>
      <c r="I1083" s="82"/>
      <c r="J1083" s="82"/>
      <c r="K1083" s="51"/>
      <c r="L1083" s="83">
        <v>1083</v>
      </c>
      <c r="M1083" s="83"/>
      <c r="N1083" s="84">
        <v>1</v>
      </c>
      <c r="O1083" s="98" t="str">
        <f>REPLACE(INDEX(GroupVertices[Group], MATCH(Edges[[#This Row],[Vertex 1]],GroupVertices[Vertex],0)),1,1,"")</f>
        <v>121</v>
      </c>
      <c r="P1083" s="98" t="str">
        <f>REPLACE(INDEX(GroupVertices[Group], MATCH(Edges[[#This Row],[Vertex 2]],GroupVertices[Vertex],0)),1,1,"")</f>
        <v>121</v>
      </c>
    </row>
    <row r="1084" spans="1:16" ht="13.5" customHeight="1" thickTop="1" thickBot="1" x14ac:dyDescent="0.3">
      <c r="A1084" s="76" t="s">
        <v>615</v>
      </c>
      <c r="B1084" s="76" t="s">
        <v>616</v>
      </c>
      <c r="C1084" s="77"/>
      <c r="D1084" s="78">
        <v>1</v>
      </c>
      <c r="E1084" s="79"/>
      <c r="F1084" s="80"/>
      <c r="G1084" s="77"/>
      <c r="H1084" s="81"/>
      <c r="I1084" s="82"/>
      <c r="J1084" s="82"/>
      <c r="K1084" s="51"/>
      <c r="L1084" s="83">
        <v>1084</v>
      </c>
      <c r="M1084" s="83"/>
      <c r="N1084" s="84">
        <v>1</v>
      </c>
      <c r="O1084" s="98" t="str">
        <f>REPLACE(INDEX(GroupVertices[Group], MATCH(Edges[[#This Row],[Vertex 1]],GroupVertices[Vertex],0)),1,1,"")</f>
        <v>28</v>
      </c>
      <c r="P1084" s="98" t="str">
        <f>REPLACE(INDEX(GroupVertices[Group], MATCH(Edges[[#This Row],[Vertex 2]],GroupVertices[Vertex],0)),1,1,"")</f>
        <v>28</v>
      </c>
    </row>
    <row r="1085" spans="1:16" ht="13.5" customHeight="1" thickTop="1" thickBot="1" x14ac:dyDescent="0.3">
      <c r="A1085" s="76" t="s">
        <v>616</v>
      </c>
      <c r="B1085" s="76" t="s">
        <v>957</v>
      </c>
      <c r="C1085" s="77"/>
      <c r="D1085" s="78">
        <v>1</v>
      </c>
      <c r="E1085" s="79"/>
      <c r="F1085" s="80"/>
      <c r="G1085" s="77"/>
      <c r="H1085" s="81"/>
      <c r="I1085" s="82"/>
      <c r="J1085" s="82"/>
      <c r="K1085" s="51"/>
      <c r="L1085" s="83">
        <v>1085</v>
      </c>
      <c r="M1085" s="83"/>
      <c r="N1085" s="84">
        <v>1</v>
      </c>
      <c r="O1085" s="98" t="str">
        <f>REPLACE(INDEX(GroupVertices[Group], MATCH(Edges[[#This Row],[Vertex 1]],GroupVertices[Vertex],0)),1,1,"")</f>
        <v>28</v>
      </c>
      <c r="P1085" s="98" t="str">
        <f>REPLACE(INDEX(GroupVertices[Group], MATCH(Edges[[#This Row],[Vertex 2]],GroupVertices[Vertex],0)),1,1,"")</f>
        <v>28</v>
      </c>
    </row>
    <row r="1086" spans="1:16" ht="13.5" customHeight="1" thickTop="1" thickBot="1" x14ac:dyDescent="0.3">
      <c r="A1086" s="76" t="s">
        <v>899</v>
      </c>
      <c r="B1086" s="76" t="s">
        <v>900</v>
      </c>
      <c r="C1086" s="77"/>
      <c r="D1086" s="78">
        <v>1</v>
      </c>
      <c r="E1086" s="79"/>
      <c r="F1086" s="80"/>
      <c r="G1086" s="77"/>
      <c r="H1086" s="81"/>
      <c r="I1086" s="82"/>
      <c r="J1086" s="82"/>
      <c r="K1086" s="51"/>
      <c r="L1086" s="83">
        <v>1086</v>
      </c>
      <c r="M1086" s="83"/>
      <c r="N1086" s="84">
        <v>1</v>
      </c>
      <c r="O1086" s="98" t="str">
        <f>REPLACE(INDEX(GroupVertices[Group], MATCH(Edges[[#This Row],[Vertex 1]],GroupVertices[Vertex],0)),1,1,"")</f>
        <v>32</v>
      </c>
      <c r="P1086" s="98" t="str">
        <f>REPLACE(INDEX(GroupVertices[Group], MATCH(Edges[[#This Row],[Vertex 2]],GroupVertices[Vertex],0)),1,1,"")</f>
        <v>32</v>
      </c>
    </row>
    <row r="1087" spans="1:16" ht="13.5" customHeight="1" thickTop="1" thickBot="1" x14ac:dyDescent="0.3">
      <c r="A1087" s="76" t="s">
        <v>899</v>
      </c>
      <c r="B1087" s="76" t="s">
        <v>901</v>
      </c>
      <c r="C1087" s="77"/>
      <c r="D1087" s="78">
        <v>1</v>
      </c>
      <c r="E1087" s="79"/>
      <c r="F1087" s="80"/>
      <c r="G1087" s="77"/>
      <c r="H1087" s="81"/>
      <c r="I1087" s="82"/>
      <c r="J1087" s="82"/>
      <c r="K1087" s="51"/>
      <c r="L1087" s="83">
        <v>1087</v>
      </c>
      <c r="M1087" s="83"/>
      <c r="N1087" s="84">
        <v>1</v>
      </c>
      <c r="O1087" s="98" t="str">
        <f>REPLACE(INDEX(GroupVertices[Group], MATCH(Edges[[#This Row],[Vertex 1]],GroupVertices[Vertex],0)),1,1,"")</f>
        <v>32</v>
      </c>
      <c r="P1087" s="98" t="str">
        <f>REPLACE(INDEX(GroupVertices[Group], MATCH(Edges[[#This Row],[Vertex 2]],GroupVertices[Vertex],0)),1,1,"")</f>
        <v>32</v>
      </c>
    </row>
    <row r="1088" spans="1:16" ht="13.5" customHeight="1" thickTop="1" thickBot="1" x14ac:dyDescent="0.3">
      <c r="A1088" s="76" t="s">
        <v>1010</v>
      </c>
      <c r="B1088" s="76" t="s">
        <v>1011</v>
      </c>
      <c r="C1088" s="77"/>
      <c r="D1088" s="78">
        <v>1</v>
      </c>
      <c r="E1088" s="79"/>
      <c r="F1088" s="80"/>
      <c r="G1088" s="77"/>
      <c r="H1088" s="81"/>
      <c r="I1088" s="82"/>
      <c r="J1088" s="82"/>
      <c r="K1088" s="51"/>
      <c r="L1088" s="83">
        <v>1088</v>
      </c>
      <c r="M1088" s="83"/>
      <c r="N1088" s="84">
        <v>1</v>
      </c>
      <c r="O1088" s="98" t="str">
        <f>REPLACE(INDEX(GroupVertices[Group], MATCH(Edges[[#This Row],[Vertex 1]],GroupVertices[Vertex],0)),1,1,"")</f>
        <v>147</v>
      </c>
      <c r="P1088" s="98" t="str">
        <f>REPLACE(INDEX(GroupVertices[Group], MATCH(Edges[[#This Row],[Vertex 2]],GroupVertices[Vertex],0)),1,1,"")</f>
        <v>147</v>
      </c>
    </row>
    <row r="1089" spans="1:16" ht="13.5" customHeight="1" thickTop="1" thickBot="1" x14ac:dyDescent="0.3">
      <c r="A1089" s="76"/>
      <c r="B1089" s="76"/>
      <c r="C1089" s="77"/>
      <c r="D1089" s="78"/>
      <c r="E1089" s="79"/>
      <c r="F1089" s="80"/>
      <c r="G1089" s="77"/>
      <c r="H1089" s="81"/>
      <c r="I1089" s="82"/>
      <c r="J1089" s="82"/>
      <c r="K1089" s="51"/>
      <c r="L1089" s="83">
        <v>1089</v>
      </c>
      <c r="M1089" s="83"/>
      <c r="N1089" s="84"/>
      <c r="O1089" s="98" t="e">
        <f>REPLACE(INDEX(GroupVertices[Group], MATCH(Edges[[#This Row],[Vertex 1]],GroupVertices[Vertex],0)),1,1,"")</f>
        <v>#N/A</v>
      </c>
      <c r="P1089" s="98" t="e">
        <f>REPLACE(INDEX(GroupVertices[Group], MATCH(Edges[[#This Row],[Vertex 2]],GroupVertices[Vertex],0)),1,1,"")</f>
        <v>#N/A</v>
      </c>
    </row>
    <row r="1090" spans="1:16" ht="13.5" customHeight="1" thickTop="1" thickBot="1" x14ac:dyDescent="0.3">
      <c r="A1090" s="76"/>
      <c r="B1090" s="76"/>
      <c r="C1090" s="77"/>
      <c r="D1090" s="78"/>
      <c r="E1090" s="79"/>
      <c r="F1090" s="80"/>
      <c r="G1090" s="77"/>
      <c r="H1090" s="81"/>
      <c r="I1090" s="82"/>
      <c r="J1090" s="82"/>
      <c r="K1090" s="51"/>
      <c r="L1090" s="83">
        <v>1090</v>
      </c>
      <c r="M1090" s="83"/>
      <c r="N1090" s="84"/>
      <c r="O1090" s="98" t="e">
        <f>REPLACE(INDEX(GroupVertices[Group], MATCH(Edges[[#This Row],[Vertex 1]],GroupVertices[Vertex],0)),1,1,"")</f>
        <v>#N/A</v>
      </c>
      <c r="P1090" s="98" t="e">
        <f>REPLACE(INDEX(GroupVertices[Group], MATCH(Edges[[#This Row],[Vertex 2]],GroupVertices[Vertex],0)),1,1,"")</f>
        <v>#N/A</v>
      </c>
    </row>
    <row r="1091" spans="1:16" ht="13.5" customHeight="1" thickTop="1" thickBot="1" x14ac:dyDescent="0.3">
      <c r="A1091" s="76" t="s">
        <v>1014</v>
      </c>
      <c r="B1091" s="76" t="s">
        <v>1015</v>
      </c>
      <c r="C1091" s="77"/>
      <c r="D1091" s="78">
        <v>1</v>
      </c>
      <c r="E1091" s="79"/>
      <c r="F1091" s="80"/>
      <c r="G1091" s="77"/>
      <c r="H1091" s="81"/>
      <c r="I1091" s="82"/>
      <c r="J1091" s="82"/>
      <c r="K1091" s="51"/>
      <c r="L1091" s="83">
        <v>1091</v>
      </c>
      <c r="M1091" s="83"/>
      <c r="N1091" s="84">
        <v>1</v>
      </c>
      <c r="O1091" s="98" t="str">
        <f>REPLACE(INDEX(GroupVertices[Group], MATCH(Edges[[#This Row],[Vertex 1]],GroupVertices[Vertex],0)),1,1,"")</f>
        <v>105</v>
      </c>
      <c r="P1091" s="98" t="str">
        <f>REPLACE(INDEX(GroupVertices[Group], MATCH(Edges[[#This Row],[Vertex 2]],GroupVertices[Vertex],0)),1,1,"")</f>
        <v>105</v>
      </c>
    </row>
    <row r="1092" spans="1:16" ht="13.5" customHeight="1" thickTop="1" thickBot="1" x14ac:dyDescent="0.3">
      <c r="A1092" s="76" t="s">
        <v>1014</v>
      </c>
      <c r="B1092" s="76" t="s">
        <v>1016</v>
      </c>
      <c r="C1092" s="77"/>
      <c r="D1092" s="78">
        <v>1</v>
      </c>
      <c r="E1092" s="79"/>
      <c r="F1092" s="80"/>
      <c r="G1092" s="77"/>
      <c r="H1092" s="81"/>
      <c r="I1092" s="82"/>
      <c r="J1092" s="82"/>
      <c r="K1092" s="51"/>
      <c r="L1092" s="83">
        <v>1092</v>
      </c>
      <c r="M1092" s="83"/>
      <c r="N1092" s="84">
        <v>1</v>
      </c>
      <c r="O1092" s="98" t="str">
        <f>REPLACE(INDEX(GroupVertices[Group], MATCH(Edges[[#This Row],[Vertex 1]],GroupVertices[Vertex],0)),1,1,"")</f>
        <v>105</v>
      </c>
      <c r="P1092" s="98" t="str">
        <f>REPLACE(INDEX(GroupVertices[Group], MATCH(Edges[[#This Row],[Vertex 2]],GroupVertices[Vertex],0)),1,1,"")</f>
        <v>105</v>
      </c>
    </row>
    <row r="1093" spans="1:16" ht="13.5" customHeight="1" thickTop="1" thickBot="1" x14ac:dyDescent="0.3">
      <c r="A1093" s="76" t="s">
        <v>325</v>
      </c>
      <c r="B1093" s="76" t="s">
        <v>326</v>
      </c>
      <c r="C1093" s="77"/>
      <c r="D1093" s="78">
        <v>1</v>
      </c>
      <c r="E1093" s="79"/>
      <c r="F1093" s="80"/>
      <c r="G1093" s="77"/>
      <c r="H1093" s="81"/>
      <c r="I1093" s="82"/>
      <c r="J1093" s="82"/>
      <c r="K1093" s="51"/>
      <c r="L1093" s="83">
        <v>1093</v>
      </c>
      <c r="M1093" s="83"/>
      <c r="N1093" s="84">
        <v>1</v>
      </c>
      <c r="O1093" s="98" t="str">
        <f>REPLACE(INDEX(GroupVertices[Group], MATCH(Edges[[#This Row],[Vertex 1]],GroupVertices[Vertex],0)),1,1,"")</f>
        <v>6</v>
      </c>
      <c r="P1093" s="98" t="str">
        <f>REPLACE(INDEX(GroupVertices[Group], MATCH(Edges[[#This Row],[Vertex 2]],GroupVertices[Vertex],0)),1,1,"")</f>
        <v>6</v>
      </c>
    </row>
    <row r="1094" spans="1:16" ht="13.5" customHeight="1" thickTop="1" thickBot="1" x14ac:dyDescent="0.3">
      <c r="A1094" s="76" t="s">
        <v>325</v>
      </c>
      <c r="B1094" s="76" t="s">
        <v>327</v>
      </c>
      <c r="C1094" s="77"/>
      <c r="D1094" s="78">
        <v>1</v>
      </c>
      <c r="E1094" s="79"/>
      <c r="F1094" s="80"/>
      <c r="G1094" s="77"/>
      <c r="H1094" s="81"/>
      <c r="I1094" s="82"/>
      <c r="J1094" s="82"/>
      <c r="K1094" s="51"/>
      <c r="L1094" s="83">
        <v>1094</v>
      </c>
      <c r="M1094" s="83"/>
      <c r="N1094" s="84">
        <v>1</v>
      </c>
      <c r="O1094" s="98" t="str">
        <f>REPLACE(INDEX(GroupVertices[Group], MATCH(Edges[[#This Row],[Vertex 1]],GroupVertices[Vertex],0)),1,1,"")</f>
        <v>6</v>
      </c>
      <c r="P1094" s="98" t="str">
        <f>REPLACE(INDEX(GroupVertices[Group], MATCH(Edges[[#This Row],[Vertex 2]],GroupVertices[Vertex],0)),1,1,"")</f>
        <v>6</v>
      </c>
    </row>
    <row r="1095" spans="1:16" ht="13.5" customHeight="1" thickTop="1" thickBot="1" x14ac:dyDescent="0.3">
      <c r="A1095" s="76" t="s">
        <v>325</v>
      </c>
      <c r="B1095" s="76" t="s">
        <v>328</v>
      </c>
      <c r="C1095" s="77"/>
      <c r="D1095" s="78">
        <v>1</v>
      </c>
      <c r="E1095" s="79"/>
      <c r="F1095" s="80"/>
      <c r="G1095" s="77"/>
      <c r="H1095" s="81"/>
      <c r="I1095" s="82"/>
      <c r="J1095" s="82"/>
      <c r="K1095" s="51"/>
      <c r="L1095" s="83">
        <v>1095</v>
      </c>
      <c r="M1095" s="83"/>
      <c r="N1095" s="84">
        <v>1</v>
      </c>
      <c r="O1095" s="98" t="str">
        <f>REPLACE(INDEX(GroupVertices[Group], MATCH(Edges[[#This Row],[Vertex 1]],GroupVertices[Vertex],0)),1,1,"")</f>
        <v>6</v>
      </c>
      <c r="P1095" s="98" t="str">
        <f>REPLACE(INDEX(GroupVertices[Group], MATCH(Edges[[#This Row],[Vertex 2]],GroupVertices[Vertex],0)),1,1,"")</f>
        <v>6</v>
      </c>
    </row>
    <row r="1096" spans="1:16" ht="13.5" customHeight="1" thickTop="1" thickBot="1" x14ac:dyDescent="0.3">
      <c r="A1096" s="76" t="s">
        <v>641</v>
      </c>
      <c r="B1096" s="76" t="s">
        <v>642</v>
      </c>
      <c r="C1096" s="77"/>
      <c r="D1096" s="78">
        <v>1</v>
      </c>
      <c r="E1096" s="79"/>
      <c r="F1096" s="80"/>
      <c r="G1096" s="77"/>
      <c r="H1096" s="81"/>
      <c r="I1096" s="82"/>
      <c r="J1096" s="82"/>
      <c r="K1096" s="51"/>
      <c r="L1096" s="83">
        <v>1096</v>
      </c>
      <c r="M1096" s="83"/>
      <c r="N1096" s="84">
        <v>1</v>
      </c>
      <c r="O1096" s="98" t="str">
        <f>REPLACE(INDEX(GroupVertices[Group], MATCH(Edges[[#This Row],[Vertex 1]],GroupVertices[Vertex],0)),1,1,"")</f>
        <v>56</v>
      </c>
      <c r="P1096" s="98" t="str">
        <f>REPLACE(INDEX(GroupVertices[Group], MATCH(Edges[[#This Row],[Vertex 2]],GroupVertices[Vertex],0)),1,1,"")</f>
        <v>56</v>
      </c>
    </row>
    <row r="1097" spans="1:16" ht="13.5" customHeight="1" thickTop="1" thickBot="1" x14ac:dyDescent="0.3">
      <c r="A1097" s="76" t="s">
        <v>686</v>
      </c>
      <c r="B1097" s="76" t="s">
        <v>687</v>
      </c>
      <c r="C1097" s="77"/>
      <c r="D1097" s="78">
        <v>1</v>
      </c>
      <c r="E1097" s="79"/>
      <c r="F1097" s="80"/>
      <c r="G1097" s="77"/>
      <c r="H1097" s="81"/>
      <c r="I1097" s="82"/>
      <c r="J1097" s="82"/>
      <c r="K1097" s="51"/>
      <c r="L1097" s="83">
        <v>1097</v>
      </c>
      <c r="M1097" s="83"/>
      <c r="N1097" s="84">
        <v>1</v>
      </c>
      <c r="O1097" s="98" t="str">
        <f>REPLACE(INDEX(GroupVertices[Group], MATCH(Edges[[#This Row],[Vertex 1]],GroupVertices[Vertex],0)),1,1,"")</f>
        <v>81</v>
      </c>
      <c r="P1097" s="98" t="str">
        <f>REPLACE(INDEX(GroupVertices[Group], MATCH(Edges[[#This Row],[Vertex 2]],GroupVertices[Vertex],0)),1,1,"")</f>
        <v>81</v>
      </c>
    </row>
    <row r="1098" spans="1:16" ht="13.5" customHeight="1" thickTop="1" thickBot="1" x14ac:dyDescent="0.3">
      <c r="A1098" s="76" t="s">
        <v>429</v>
      </c>
      <c r="B1098" s="76" t="s">
        <v>1017</v>
      </c>
      <c r="C1098" s="77"/>
      <c r="D1098" s="78">
        <v>1</v>
      </c>
      <c r="E1098" s="79"/>
      <c r="F1098" s="80"/>
      <c r="G1098" s="77"/>
      <c r="H1098" s="81"/>
      <c r="I1098" s="82"/>
      <c r="J1098" s="82"/>
      <c r="K1098" s="51"/>
      <c r="L1098" s="83">
        <v>1098</v>
      </c>
      <c r="M1098" s="83"/>
      <c r="N1098" s="84">
        <v>1</v>
      </c>
      <c r="O1098" s="98" t="str">
        <f>REPLACE(INDEX(GroupVertices[Group], MATCH(Edges[[#This Row],[Vertex 1]],GroupVertices[Vertex],0)),1,1,"")</f>
        <v>34</v>
      </c>
      <c r="P1098" s="98" t="str">
        <f>REPLACE(INDEX(GroupVertices[Group], MATCH(Edges[[#This Row],[Vertex 2]],GroupVertices[Vertex],0)),1,1,"")</f>
        <v>34</v>
      </c>
    </row>
    <row r="1099" spans="1:16" ht="13.5" customHeight="1" thickTop="1" thickBot="1" x14ac:dyDescent="0.3">
      <c r="A1099" s="76"/>
      <c r="B1099" s="76"/>
      <c r="C1099" s="77"/>
      <c r="D1099" s="78"/>
      <c r="E1099" s="79"/>
      <c r="F1099" s="80"/>
      <c r="G1099" s="77"/>
      <c r="H1099" s="81"/>
      <c r="I1099" s="82"/>
      <c r="J1099" s="82"/>
      <c r="K1099" s="51"/>
      <c r="L1099" s="83">
        <v>1099</v>
      </c>
      <c r="M1099" s="83"/>
      <c r="N1099" s="84"/>
      <c r="O1099" s="98" t="e">
        <f>REPLACE(INDEX(GroupVertices[Group], MATCH(Edges[[#This Row],[Vertex 1]],GroupVertices[Vertex],0)),1,1,"")</f>
        <v>#N/A</v>
      </c>
      <c r="P1099" s="98" t="e">
        <f>REPLACE(INDEX(GroupVertices[Group], MATCH(Edges[[#This Row],[Vertex 2]],GroupVertices[Vertex],0)),1,1,"")</f>
        <v>#N/A</v>
      </c>
    </row>
    <row r="1100" spans="1:16" ht="13.5" customHeight="1" thickTop="1" thickBot="1" x14ac:dyDescent="0.3">
      <c r="A1100" s="76" t="s">
        <v>574</v>
      </c>
      <c r="B1100" s="76" t="s">
        <v>575</v>
      </c>
      <c r="C1100" s="77"/>
      <c r="D1100" s="78">
        <v>1</v>
      </c>
      <c r="E1100" s="79"/>
      <c r="F1100" s="80"/>
      <c r="G1100" s="77"/>
      <c r="H1100" s="81"/>
      <c r="I1100" s="82"/>
      <c r="J1100" s="82"/>
      <c r="K1100" s="51"/>
      <c r="L1100" s="83">
        <v>1100</v>
      </c>
      <c r="M1100" s="83"/>
      <c r="N1100" s="84">
        <v>1</v>
      </c>
      <c r="O1100" s="98" t="str">
        <f>REPLACE(INDEX(GroupVertices[Group], MATCH(Edges[[#This Row],[Vertex 1]],GroupVertices[Vertex],0)),1,1,"")</f>
        <v>79</v>
      </c>
      <c r="P1100" s="98" t="str">
        <f>REPLACE(INDEX(GroupVertices[Group], MATCH(Edges[[#This Row],[Vertex 2]],GroupVertices[Vertex],0)),1,1,"")</f>
        <v>79</v>
      </c>
    </row>
    <row r="1101" spans="1:16" ht="13.5" customHeight="1" thickTop="1" thickBot="1" x14ac:dyDescent="0.3">
      <c r="A1101" s="76" t="s">
        <v>926</v>
      </c>
      <c r="B1101" s="76" t="s">
        <v>927</v>
      </c>
      <c r="C1101" s="77"/>
      <c r="D1101" s="78">
        <v>1</v>
      </c>
      <c r="E1101" s="79"/>
      <c r="F1101" s="80"/>
      <c r="G1101" s="77"/>
      <c r="H1101" s="81"/>
      <c r="I1101" s="82"/>
      <c r="J1101" s="82"/>
      <c r="K1101" s="51"/>
      <c r="L1101" s="83">
        <v>1101</v>
      </c>
      <c r="M1101" s="83"/>
      <c r="N1101" s="84">
        <v>1</v>
      </c>
      <c r="O1101" s="98" t="str">
        <f>REPLACE(INDEX(GroupVertices[Group], MATCH(Edges[[#This Row],[Vertex 1]],GroupVertices[Vertex],0)),1,1,"")</f>
        <v>51</v>
      </c>
      <c r="P1101" s="98" t="str">
        <f>REPLACE(INDEX(GroupVertices[Group], MATCH(Edges[[#This Row],[Vertex 2]],GroupVertices[Vertex],0)),1,1,"")</f>
        <v>51</v>
      </c>
    </row>
    <row r="1102" spans="1:16" ht="13.5" customHeight="1" thickTop="1" thickBot="1" x14ac:dyDescent="0.3">
      <c r="A1102" s="76" t="s">
        <v>1019</v>
      </c>
      <c r="B1102" s="76" t="s">
        <v>1020</v>
      </c>
      <c r="C1102" s="77"/>
      <c r="D1102" s="78">
        <v>1</v>
      </c>
      <c r="E1102" s="79"/>
      <c r="F1102" s="80"/>
      <c r="G1102" s="77"/>
      <c r="H1102" s="81"/>
      <c r="I1102" s="82"/>
      <c r="J1102" s="82"/>
      <c r="K1102" s="51"/>
      <c r="L1102" s="83">
        <v>1102</v>
      </c>
      <c r="M1102" s="83"/>
      <c r="N1102" s="84">
        <v>1</v>
      </c>
      <c r="O1102" s="98" t="str">
        <f>REPLACE(INDEX(GroupVertices[Group], MATCH(Edges[[#This Row],[Vertex 1]],GroupVertices[Vertex],0)),1,1,"")</f>
        <v>129</v>
      </c>
      <c r="P1102" s="98" t="str">
        <f>REPLACE(INDEX(GroupVertices[Group], MATCH(Edges[[#This Row],[Vertex 2]],GroupVertices[Vertex],0)),1,1,"")</f>
        <v>129</v>
      </c>
    </row>
    <row r="1103" spans="1:16" ht="13.5" customHeight="1" thickTop="1" thickBot="1" x14ac:dyDescent="0.3">
      <c r="A1103" s="76" t="s">
        <v>188</v>
      </c>
      <c r="B1103" s="76" t="s">
        <v>189</v>
      </c>
      <c r="C1103" s="77"/>
      <c r="D1103" s="78">
        <v>1</v>
      </c>
      <c r="E1103" s="79"/>
      <c r="F1103" s="80"/>
      <c r="G1103" s="77"/>
      <c r="H1103" s="81"/>
      <c r="I1103" s="82"/>
      <c r="J1103" s="82"/>
      <c r="K1103" s="51"/>
      <c r="L1103" s="83">
        <v>1103</v>
      </c>
      <c r="M1103" s="83"/>
      <c r="N1103" s="84">
        <v>1</v>
      </c>
      <c r="O1103" s="98" t="str">
        <f>REPLACE(INDEX(GroupVertices[Group], MATCH(Edges[[#This Row],[Vertex 1]],GroupVertices[Vertex],0)),1,1,"")</f>
        <v>7</v>
      </c>
      <c r="P1103" s="98" t="str">
        <f>REPLACE(INDEX(GroupVertices[Group], MATCH(Edges[[#This Row],[Vertex 2]],GroupVertices[Vertex],0)),1,1,"")</f>
        <v>7</v>
      </c>
    </row>
    <row r="1104" spans="1:16" ht="13.5" customHeight="1" thickTop="1" thickBot="1" x14ac:dyDescent="0.3">
      <c r="A1104" s="76" t="s">
        <v>188</v>
      </c>
      <c r="B1104" s="76" t="s">
        <v>190</v>
      </c>
      <c r="C1104" s="77"/>
      <c r="D1104" s="78">
        <v>1</v>
      </c>
      <c r="E1104" s="79"/>
      <c r="F1104" s="80"/>
      <c r="G1104" s="77"/>
      <c r="H1104" s="81"/>
      <c r="I1104" s="82"/>
      <c r="J1104" s="82"/>
      <c r="K1104" s="51"/>
      <c r="L1104" s="83">
        <v>1104</v>
      </c>
      <c r="M1104" s="83"/>
      <c r="N1104" s="84">
        <v>1</v>
      </c>
      <c r="O1104" s="98" t="str">
        <f>REPLACE(INDEX(GroupVertices[Group], MATCH(Edges[[#This Row],[Vertex 1]],GroupVertices[Vertex],0)),1,1,"")</f>
        <v>7</v>
      </c>
      <c r="P1104" s="98" t="str">
        <f>REPLACE(INDEX(GroupVertices[Group], MATCH(Edges[[#This Row],[Vertex 2]],GroupVertices[Vertex],0)),1,1,"")</f>
        <v>7</v>
      </c>
    </row>
    <row r="1105" spans="1:16" ht="13.5" customHeight="1" thickTop="1" thickBot="1" x14ac:dyDescent="0.3">
      <c r="A1105" s="76" t="s">
        <v>1003</v>
      </c>
      <c r="B1105" s="76" t="s">
        <v>1021</v>
      </c>
      <c r="C1105" s="77"/>
      <c r="D1105" s="78">
        <v>1</v>
      </c>
      <c r="E1105" s="79"/>
      <c r="F1105" s="80"/>
      <c r="G1105" s="77"/>
      <c r="H1105" s="81"/>
      <c r="I1105" s="82"/>
      <c r="J1105" s="82"/>
      <c r="K1105" s="51"/>
      <c r="L1105" s="83">
        <v>1105</v>
      </c>
      <c r="M1105" s="83"/>
      <c r="N1105" s="84">
        <v>1</v>
      </c>
      <c r="O1105" s="98" t="str">
        <f>REPLACE(INDEX(GroupVertices[Group], MATCH(Edges[[#This Row],[Vertex 1]],GroupVertices[Vertex],0)),1,1,"")</f>
        <v>109</v>
      </c>
      <c r="P1105" s="98" t="str">
        <f>REPLACE(INDEX(GroupVertices[Group], MATCH(Edges[[#This Row],[Vertex 2]],GroupVertices[Vertex],0)),1,1,"")</f>
        <v>109</v>
      </c>
    </row>
    <row r="1106" spans="1:16" ht="13.5" customHeight="1" thickTop="1" thickBot="1" x14ac:dyDescent="0.3">
      <c r="A1106" s="76"/>
      <c r="B1106" s="76"/>
      <c r="C1106" s="77"/>
      <c r="D1106" s="78"/>
      <c r="E1106" s="79"/>
      <c r="F1106" s="80"/>
      <c r="G1106" s="77"/>
      <c r="H1106" s="81"/>
      <c r="I1106" s="82"/>
      <c r="J1106" s="82"/>
      <c r="K1106" s="51"/>
      <c r="L1106" s="83">
        <v>1106</v>
      </c>
      <c r="M1106" s="83"/>
      <c r="N1106" s="84"/>
      <c r="O1106" s="98" t="e">
        <f>REPLACE(INDEX(GroupVertices[Group], MATCH(Edges[[#This Row],[Vertex 1]],GroupVertices[Vertex],0)),1,1,"")</f>
        <v>#N/A</v>
      </c>
      <c r="P1106" s="98" t="e">
        <f>REPLACE(INDEX(GroupVertices[Group], MATCH(Edges[[#This Row],[Vertex 2]],GroupVertices[Vertex],0)),1,1,"")</f>
        <v>#N/A</v>
      </c>
    </row>
    <row r="1107" spans="1:16" ht="13.5" customHeight="1" thickTop="1" thickBot="1" x14ac:dyDescent="0.3">
      <c r="A1107" s="76" t="s">
        <v>949</v>
      </c>
      <c r="B1107" s="76" t="s">
        <v>476</v>
      </c>
      <c r="C1107" s="77"/>
      <c r="D1107" s="78">
        <v>1</v>
      </c>
      <c r="E1107" s="79"/>
      <c r="F1107" s="80"/>
      <c r="G1107" s="77"/>
      <c r="H1107" s="81"/>
      <c r="I1107" s="82"/>
      <c r="J1107" s="82"/>
      <c r="K1107" s="51"/>
      <c r="L1107" s="83">
        <v>1107</v>
      </c>
      <c r="M1107" s="83"/>
      <c r="N1107" s="84">
        <v>1</v>
      </c>
      <c r="O1107" s="98" t="str">
        <f>REPLACE(INDEX(GroupVertices[Group], MATCH(Edges[[#This Row],[Vertex 1]],GroupVertices[Vertex],0)),1,1,"")</f>
        <v>1</v>
      </c>
      <c r="P1107" s="98" t="str">
        <f>REPLACE(INDEX(GroupVertices[Group], MATCH(Edges[[#This Row],[Vertex 2]],GroupVertices[Vertex],0)),1,1,"")</f>
        <v>1</v>
      </c>
    </row>
    <row r="1108" spans="1:16" ht="13.5" customHeight="1" thickTop="1" thickBot="1" x14ac:dyDescent="0.3">
      <c r="A1108" s="76" t="s">
        <v>326</v>
      </c>
      <c r="B1108" s="76" t="s">
        <v>327</v>
      </c>
      <c r="C1108" s="77"/>
      <c r="D1108" s="78">
        <v>1</v>
      </c>
      <c r="E1108" s="79"/>
      <c r="F1108" s="80"/>
      <c r="G1108" s="77"/>
      <c r="H1108" s="81"/>
      <c r="I1108" s="82"/>
      <c r="J1108" s="82"/>
      <c r="K1108" s="51"/>
      <c r="L1108" s="83">
        <v>1108</v>
      </c>
      <c r="M1108" s="83"/>
      <c r="N1108" s="84">
        <v>1</v>
      </c>
      <c r="O1108" s="98" t="str">
        <f>REPLACE(INDEX(GroupVertices[Group], MATCH(Edges[[#This Row],[Vertex 1]],GroupVertices[Vertex],0)),1,1,"")</f>
        <v>6</v>
      </c>
      <c r="P1108" s="98" t="str">
        <f>REPLACE(INDEX(GroupVertices[Group], MATCH(Edges[[#This Row],[Vertex 2]],GroupVertices[Vertex],0)),1,1,"")</f>
        <v>6</v>
      </c>
    </row>
    <row r="1109" spans="1:16" ht="13.5" customHeight="1" thickTop="1" thickBot="1" x14ac:dyDescent="0.3">
      <c r="A1109" s="76" t="s">
        <v>326</v>
      </c>
      <c r="B1109" s="76" t="s">
        <v>328</v>
      </c>
      <c r="C1109" s="77"/>
      <c r="D1109" s="78">
        <v>1</v>
      </c>
      <c r="E1109" s="79"/>
      <c r="F1109" s="80"/>
      <c r="G1109" s="77"/>
      <c r="H1109" s="81"/>
      <c r="I1109" s="82"/>
      <c r="J1109" s="82"/>
      <c r="K1109" s="51"/>
      <c r="L1109" s="83">
        <v>1109</v>
      </c>
      <c r="M1109" s="83"/>
      <c r="N1109" s="84">
        <v>1</v>
      </c>
      <c r="O1109" s="98" t="str">
        <f>REPLACE(INDEX(GroupVertices[Group], MATCH(Edges[[#This Row],[Vertex 1]],GroupVertices[Vertex],0)),1,1,"")</f>
        <v>6</v>
      </c>
      <c r="P1109" s="98" t="str">
        <f>REPLACE(INDEX(GroupVertices[Group], MATCH(Edges[[#This Row],[Vertex 2]],GroupVertices[Vertex],0)),1,1,"")</f>
        <v>6</v>
      </c>
    </row>
    <row r="1110" spans="1:16" ht="13.5" customHeight="1" thickTop="1" thickBot="1" x14ac:dyDescent="0.3">
      <c r="A1110" s="76" t="s">
        <v>192</v>
      </c>
      <c r="B1110" s="76" t="s">
        <v>825</v>
      </c>
      <c r="C1110" s="77"/>
      <c r="D1110" s="78">
        <v>1</v>
      </c>
      <c r="E1110" s="79"/>
      <c r="F1110" s="80"/>
      <c r="G1110" s="77"/>
      <c r="H1110" s="81"/>
      <c r="I1110" s="82"/>
      <c r="J1110" s="82"/>
      <c r="K1110" s="51"/>
      <c r="L1110" s="83">
        <v>1110</v>
      </c>
      <c r="M1110" s="83"/>
      <c r="N1110" s="84">
        <v>1</v>
      </c>
      <c r="O1110" s="98" t="str">
        <f>REPLACE(INDEX(GroupVertices[Group], MATCH(Edges[[#This Row],[Vertex 1]],GroupVertices[Vertex],0)),1,1,"")</f>
        <v>1</v>
      </c>
      <c r="P1110" s="98" t="str">
        <f>REPLACE(INDEX(GroupVertices[Group], MATCH(Edges[[#This Row],[Vertex 2]],GroupVertices[Vertex],0)),1,1,"")</f>
        <v>1</v>
      </c>
    </row>
    <row r="1111" spans="1:16" ht="13.5" customHeight="1" thickTop="1" thickBot="1" x14ac:dyDescent="0.3">
      <c r="A1111" s="76" t="s">
        <v>900</v>
      </c>
      <c r="B1111" s="76" t="s">
        <v>901</v>
      </c>
      <c r="C1111" s="77"/>
      <c r="D1111" s="78">
        <v>1</v>
      </c>
      <c r="E1111" s="79"/>
      <c r="F1111" s="80"/>
      <c r="G1111" s="77"/>
      <c r="H1111" s="81"/>
      <c r="I1111" s="82"/>
      <c r="J1111" s="82"/>
      <c r="K1111" s="51"/>
      <c r="L1111" s="83">
        <v>1111</v>
      </c>
      <c r="M1111" s="83"/>
      <c r="N1111" s="84">
        <v>1</v>
      </c>
      <c r="O1111" s="98" t="str">
        <f>REPLACE(INDEX(GroupVertices[Group], MATCH(Edges[[#This Row],[Vertex 1]],GroupVertices[Vertex],0)),1,1,"")</f>
        <v>32</v>
      </c>
      <c r="P1111" s="98" t="str">
        <f>REPLACE(INDEX(GroupVertices[Group], MATCH(Edges[[#This Row],[Vertex 2]],GroupVertices[Vertex],0)),1,1,"")</f>
        <v>32</v>
      </c>
    </row>
    <row r="1112" spans="1:16" ht="13.5" customHeight="1" thickTop="1" thickBot="1" x14ac:dyDescent="0.3">
      <c r="A1112" s="76" t="s">
        <v>895</v>
      </c>
      <c r="B1112" s="76" t="s">
        <v>896</v>
      </c>
      <c r="C1112" s="77"/>
      <c r="D1112" s="78">
        <v>1</v>
      </c>
      <c r="E1112" s="79"/>
      <c r="F1112" s="80"/>
      <c r="G1112" s="77"/>
      <c r="H1112" s="81"/>
      <c r="I1112" s="82"/>
      <c r="J1112" s="82"/>
      <c r="K1112" s="51"/>
      <c r="L1112" s="83">
        <v>1112</v>
      </c>
      <c r="M1112" s="83"/>
      <c r="N1112" s="84">
        <v>1</v>
      </c>
      <c r="O1112" s="98" t="str">
        <f>REPLACE(INDEX(GroupVertices[Group], MATCH(Edges[[#This Row],[Vertex 1]],GroupVertices[Vertex],0)),1,1,"")</f>
        <v>18</v>
      </c>
      <c r="P1112" s="98" t="str">
        <f>REPLACE(INDEX(GroupVertices[Group], MATCH(Edges[[#This Row],[Vertex 2]],GroupVertices[Vertex],0)),1,1,"")</f>
        <v>18</v>
      </c>
    </row>
    <row r="1113" spans="1:16" ht="13.5" customHeight="1" thickTop="1" thickBot="1" x14ac:dyDescent="0.3">
      <c r="A1113" s="76" t="s">
        <v>327</v>
      </c>
      <c r="B1113" s="76" t="s">
        <v>328</v>
      </c>
      <c r="C1113" s="77"/>
      <c r="D1113" s="78">
        <v>1</v>
      </c>
      <c r="E1113" s="79"/>
      <c r="F1113" s="80"/>
      <c r="G1113" s="77"/>
      <c r="H1113" s="81"/>
      <c r="I1113" s="82"/>
      <c r="J1113" s="82"/>
      <c r="K1113" s="51"/>
      <c r="L1113" s="83">
        <v>1113</v>
      </c>
      <c r="M1113" s="83"/>
      <c r="N1113" s="84">
        <v>1</v>
      </c>
      <c r="O1113" s="98" t="str">
        <f>REPLACE(INDEX(GroupVertices[Group], MATCH(Edges[[#This Row],[Vertex 1]],GroupVertices[Vertex],0)),1,1,"")</f>
        <v>6</v>
      </c>
      <c r="P1113" s="98" t="str">
        <f>REPLACE(INDEX(GroupVertices[Group], MATCH(Edges[[#This Row],[Vertex 2]],GroupVertices[Vertex],0)),1,1,"")</f>
        <v>6</v>
      </c>
    </row>
    <row r="1114" spans="1:16" ht="13.5" customHeight="1" thickTop="1" thickBot="1" x14ac:dyDescent="0.3">
      <c r="A1114" s="76"/>
      <c r="B1114" s="76"/>
      <c r="C1114" s="77"/>
      <c r="D1114" s="78"/>
      <c r="E1114" s="79"/>
      <c r="F1114" s="80"/>
      <c r="G1114" s="77"/>
      <c r="H1114" s="81"/>
      <c r="I1114" s="82"/>
      <c r="J1114" s="82"/>
      <c r="K1114" s="51"/>
      <c r="L1114" s="83">
        <v>1114</v>
      </c>
      <c r="M1114" s="83"/>
      <c r="N1114" s="84"/>
      <c r="O1114" s="98" t="e">
        <f>REPLACE(INDEX(GroupVertices[Group], MATCH(Edges[[#This Row],[Vertex 1]],GroupVertices[Vertex],0)),1,1,"")</f>
        <v>#N/A</v>
      </c>
      <c r="P1114" s="98" t="e">
        <f>REPLACE(INDEX(GroupVertices[Group], MATCH(Edges[[#This Row],[Vertex 2]],GroupVertices[Vertex],0)),1,1,"")</f>
        <v>#N/A</v>
      </c>
    </row>
    <row r="1115" spans="1:16" ht="13.5" customHeight="1" thickTop="1" thickBot="1" x14ac:dyDescent="0.3">
      <c r="A1115" s="76"/>
      <c r="B1115" s="76"/>
      <c r="C1115" s="77"/>
      <c r="D1115" s="78"/>
      <c r="E1115" s="79"/>
      <c r="F1115" s="80"/>
      <c r="G1115" s="77"/>
      <c r="H1115" s="81"/>
      <c r="I1115" s="82"/>
      <c r="J1115" s="82"/>
      <c r="K1115" s="51"/>
      <c r="L1115" s="83">
        <v>1115</v>
      </c>
      <c r="M1115" s="83"/>
      <c r="N1115" s="84"/>
      <c r="O1115" s="98" t="e">
        <f>REPLACE(INDEX(GroupVertices[Group], MATCH(Edges[[#This Row],[Vertex 1]],GroupVertices[Vertex],0)),1,1,"")</f>
        <v>#N/A</v>
      </c>
      <c r="P1115" s="98" t="e">
        <f>REPLACE(INDEX(GroupVertices[Group], MATCH(Edges[[#This Row],[Vertex 2]],GroupVertices[Vertex],0)),1,1,"")</f>
        <v>#N/A</v>
      </c>
    </row>
    <row r="1116" spans="1:16" ht="13.5" customHeight="1" thickTop="1" thickBot="1" x14ac:dyDescent="0.3">
      <c r="A1116" s="76" t="s">
        <v>814</v>
      </c>
      <c r="B1116" s="76" t="s">
        <v>815</v>
      </c>
      <c r="C1116" s="77"/>
      <c r="D1116" s="78">
        <v>1</v>
      </c>
      <c r="E1116" s="79"/>
      <c r="F1116" s="80"/>
      <c r="G1116" s="77"/>
      <c r="H1116" s="81"/>
      <c r="I1116" s="82"/>
      <c r="J1116" s="82"/>
      <c r="K1116" s="51"/>
      <c r="L1116" s="83">
        <v>1116</v>
      </c>
      <c r="M1116" s="83"/>
      <c r="N1116" s="84">
        <v>1</v>
      </c>
      <c r="O1116" s="98" t="str">
        <f>REPLACE(INDEX(GroupVertices[Group], MATCH(Edges[[#This Row],[Vertex 1]],GroupVertices[Vertex],0)),1,1,"")</f>
        <v>42</v>
      </c>
      <c r="P1116" s="98" t="str">
        <f>REPLACE(INDEX(GroupVertices[Group], MATCH(Edges[[#This Row],[Vertex 2]],GroupVertices[Vertex],0)),1,1,"")</f>
        <v>42</v>
      </c>
    </row>
    <row r="1117" spans="1:16" ht="13.5" customHeight="1" thickTop="1" thickBot="1" x14ac:dyDescent="0.3">
      <c r="A1117" s="76" t="s">
        <v>814</v>
      </c>
      <c r="B1117" s="76" t="s">
        <v>816</v>
      </c>
      <c r="C1117" s="77"/>
      <c r="D1117" s="78">
        <v>1</v>
      </c>
      <c r="E1117" s="79"/>
      <c r="F1117" s="80"/>
      <c r="G1117" s="77"/>
      <c r="H1117" s="81"/>
      <c r="I1117" s="82"/>
      <c r="J1117" s="82"/>
      <c r="K1117" s="51"/>
      <c r="L1117" s="83">
        <v>1117</v>
      </c>
      <c r="M1117" s="83"/>
      <c r="N1117" s="84">
        <v>1</v>
      </c>
      <c r="O1117" s="98" t="str">
        <f>REPLACE(INDEX(GroupVertices[Group], MATCH(Edges[[#This Row],[Vertex 1]],GroupVertices[Vertex],0)),1,1,"")</f>
        <v>42</v>
      </c>
      <c r="P1117" s="98" t="str">
        <f>REPLACE(INDEX(GroupVertices[Group], MATCH(Edges[[#This Row],[Vertex 2]],GroupVertices[Vertex],0)),1,1,"")</f>
        <v>42</v>
      </c>
    </row>
    <row r="1118" spans="1:16" ht="13.5" customHeight="1" thickTop="1" thickBot="1" x14ac:dyDescent="0.3">
      <c r="A1118" s="76" t="s">
        <v>661</v>
      </c>
      <c r="B1118" s="76" t="s">
        <v>549</v>
      </c>
      <c r="C1118" s="77"/>
      <c r="D1118" s="78">
        <v>1</v>
      </c>
      <c r="E1118" s="79"/>
      <c r="F1118" s="80"/>
      <c r="G1118" s="77"/>
      <c r="H1118" s="81"/>
      <c r="I1118" s="82"/>
      <c r="J1118" s="82"/>
      <c r="K1118" s="51"/>
      <c r="L1118" s="83">
        <v>1118</v>
      </c>
      <c r="M1118" s="83"/>
      <c r="N1118" s="84">
        <v>1</v>
      </c>
      <c r="O1118" s="98" t="str">
        <f>REPLACE(INDEX(GroupVertices[Group], MATCH(Edges[[#This Row],[Vertex 1]],GroupVertices[Vertex],0)),1,1,"")</f>
        <v>2</v>
      </c>
      <c r="P1118" s="98" t="str">
        <f>REPLACE(INDEX(GroupVertices[Group], MATCH(Edges[[#This Row],[Vertex 2]],GroupVertices[Vertex],0)),1,1,"")</f>
        <v>2</v>
      </c>
    </row>
    <row r="1119" spans="1:16" ht="13.5" customHeight="1" thickTop="1" thickBot="1" x14ac:dyDescent="0.3">
      <c r="A1119" s="76"/>
      <c r="B1119" s="76"/>
      <c r="C1119" s="77"/>
      <c r="D1119" s="78"/>
      <c r="E1119" s="79"/>
      <c r="F1119" s="80"/>
      <c r="G1119" s="77"/>
      <c r="H1119" s="81"/>
      <c r="I1119" s="82"/>
      <c r="J1119" s="82"/>
      <c r="K1119" s="51"/>
      <c r="L1119" s="83">
        <v>1119</v>
      </c>
      <c r="M1119" s="83"/>
      <c r="N1119" s="84"/>
      <c r="O1119" s="98" t="e">
        <f>REPLACE(INDEX(GroupVertices[Group], MATCH(Edges[[#This Row],[Vertex 1]],GroupVertices[Vertex],0)),1,1,"")</f>
        <v>#N/A</v>
      </c>
      <c r="P1119" s="98" t="e">
        <f>REPLACE(INDEX(GroupVertices[Group], MATCH(Edges[[#This Row],[Vertex 2]],GroupVertices[Vertex],0)),1,1,"")</f>
        <v>#N/A</v>
      </c>
    </row>
    <row r="1120" spans="1:16" ht="13.5" customHeight="1" thickTop="1" thickBot="1" x14ac:dyDescent="0.3">
      <c r="A1120" s="76" t="s">
        <v>974</v>
      </c>
      <c r="B1120" s="76" t="s">
        <v>975</v>
      </c>
      <c r="C1120" s="77"/>
      <c r="D1120" s="78">
        <v>1</v>
      </c>
      <c r="E1120" s="79"/>
      <c r="F1120" s="80"/>
      <c r="G1120" s="77"/>
      <c r="H1120" s="81"/>
      <c r="I1120" s="82"/>
      <c r="J1120" s="82"/>
      <c r="K1120" s="51"/>
      <c r="L1120" s="83">
        <v>1120</v>
      </c>
      <c r="M1120" s="83"/>
      <c r="N1120" s="84">
        <v>1</v>
      </c>
      <c r="O1120" s="98" t="str">
        <f>REPLACE(INDEX(GroupVertices[Group], MATCH(Edges[[#This Row],[Vertex 1]],GroupVertices[Vertex],0)),1,1,"")</f>
        <v>110</v>
      </c>
      <c r="P1120" s="98" t="str">
        <f>REPLACE(INDEX(GroupVertices[Group], MATCH(Edges[[#This Row],[Vertex 2]],GroupVertices[Vertex],0)),1,1,"")</f>
        <v>110</v>
      </c>
    </row>
    <row r="1121" spans="1:16" ht="13.5" customHeight="1" thickTop="1" thickBot="1" x14ac:dyDescent="0.3">
      <c r="A1121" s="76" t="s">
        <v>189</v>
      </c>
      <c r="B1121" s="76" t="s">
        <v>190</v>
      </c>
      <c r="C1121" s="77"/>
      <c r="D1121" s="78">
        <v>1</v>
      </c>
      <c r="E1121" s="79"/>
      <c r="F1121" s="80"/>
      <c r="G1121" s="77"/>
      <c r="H1121" s="81"/>
      <c r="I1121" s="82"/>
      <c r="J1121" s="82"/>
      <c r="K1121" s="51"/>
      <c r="L1121" s="83">
        <v>1121</v>
      </c>
      <c r="M1121" s="83"/>
      <c r="N1121" s="84">
        <v>1</v>
      </c>
      <c r="O1121" s="98" t="str">
        <f>REPLACE(INDEX(GroupVertices[Group], MATCH(Edges[[#This Row],[Vertex 1]],GroupVertices[Vertex],0)),1,1,"")</f>
        <v>7</v>
      </c>
      <c r="P1121" s="98" t="str">
        <f>REPLACE(INDEX(GroupVertices[Group], MATCH(Edges[[#This Row],[Vertex 2]],GroupVertices[Vertex],0)),1,1,"")</f>
        <v>7</v>
      </c>
    </row>
    <row r="1122" spans="1:16" ht="13.5" customHeight="1" thickTop="1" thickBot="1" x14ac:dyDescent="0.3">
      <c r="A1122" s="76"/>
      <c r="B1122" s="76"/>
      <c r="C1122" s="77"/>
      <c r="D1122" s="78"/>
      <c r="E1122" s="79"/>
      <c r="F1122" s="80"/>
      <c r="G1122" s="77"/>
      <c r="H1122" s="81"/>
      <c r="I1122" s="82"/>
      <c r="J1122" s="82"/>
      <c r="K1122" s="51"/>
      <c r="L1122" s="83">
        <v>1122</v>
      </c>
      <c r="M1122" s="83"/>
      <c r="N1122" s="84"/>
      <c r="O1122" s="98" t="e">
        <f>REPLACE(INDEX(GroupVertices[Group], MATCH(Edges[[#This Row],[Vertex 1]],GroupVertices[Vertex],0)),1,1,"")</f>
        <v>#N/A</v>
      </c>
      <c r="P1122" s="98" t="e">
        <f>REPLACE(INDEX(GroupVertices[Group], MATCH(Edges[[#This Row],[Vertex 2]],GroupVertices[Vertex],0)),1,1,"")</f>
        <v>#N/A</v>
      </c>
    </row>
    <row r="1123" spans="1:16" ht="13.5" customHeight="1" thickTop="1" thickBot="1" x14ac:dyDescent="0.3">
      <c r="A1123" s="76"/>
      <c r="B1123" s="76"/>
      <c r="C1123" s="77"/>
      <c r="D1123" s="78"/>
      <c r="E1123" s="79"/>
      <c r="F1123" s="80"/>
      <c r="G1123" s="77"/>
      <c r="H1123" s="81"/>
      <c r="I1123" s="82"/>
      <c r="J1123" s="82"/>
      <c r="K1123" s="51"/>
      <c r="L1123" s="83">
        <v>1123</v>
      </c>
      <c r="M1123" s="83"/>
      <c r="N1123" s="84"/>
      <c r="O1123" s="98" t="e">
        <f>REPLACE(INDEX(GroupVertices[Group], MATCH(Edges[[#This Row],[Vertex 1]],GroupVertices[Vertex],0)),1,1,"")</f>
        <v>#N/A</v>
      </c>
      <c r="P1123" s="98" t="e">
        <f>REPLACE(INDEX(GroupVertices[Group], MATCH(Edges[[#This Row],[Vertex 2]],GroupVertices[Vertex],0)),1,1,"")</f>
        <v>#N/A</v>
      </c>
    </row>
    <row r="1124" spans="1:16" ht="13.5" customHeight="1" thickTop="1" thickBot="1" x14ac:dyDescent="0.3">
      <c r="A1124" s="76" t="s">
        <v>969</v>
      </c>
      <c r="B1124" s="76" t="s">
        <v>970</v>
      </c>
      <c r="C1124" s="77"/>
      <c r="D1124" s="78">
        <v>1</v>
      </c>
      <c r="E1124" s="79"/>
      <c r="F1124" s="80"/>
      <c r="G1124" s="77"/>
      <c r="H1124" s="81"/>
      <c r="I1124" s="82"/>
      <c r="J1124" s="82"/>
      <c r="K1124" s="51"/>
      <c r="L1124" s="83">
        <v>1124</v>
      </c>
      <c r="M1124" s="83"/>
      <c r="N1124" s="84">
        <v>1</v>
      </c>
      <c r="O1124" s="98" t="str">
        <f>REPLACE(INDEX(GroupVertices[Group], MATCH(Edges[[#This Row],[Vertex 1]],GroupVertices[Vertex],0)),1,1,"")</f>
        <v>116</v>
      </c>
      <c r="P1124" s="98" t="str">
        <f>REPLACE(INDEX(GroupVertices[Group], MATCH(Edges[[#This Row],[Vertex 2]],GroupVertices[Vertex],0)),1,1,"")</f>
        <v>116</v>
      </c>
    </row>
    <row r="1125" spans="1:16" ht="13.5" customHeight="1" thickTop="1" thickBot="1" x14ac:dyDescent="0.3">
      <c r="A1125" s="76"/>
      <c r="B1125" s="76"/>
      <c r="C1125" s="77"/>
      <c r="D1125" s="78"/>
      <c r="E1125" s="79"/>
      <c r="F1125" s="80"/>
      <c r="G1125" s="77"/>
      <c r="H1125" s="81"/>
      <c r="I1125" s="82"/>
      <c r="J1125" s="82"/>
      <c r="K1125" s="51"/>
      <c r="L1125" s="83">
        <v>1125</v>
      </c>
      <c r="M1125" s="83"/>
      <c r="N1125" s="84"/>
      <c r="O1125" s="98" t="e">
        <f>REPLACE(INDEX(GroupVertices[Group], MATCH(Edges[[#This Row],[Vertex 1]],GroupVertices[Vertex],0)),1,1,"")</f>
        <v>#N/A</v>
      </c>
      <c r="P1125" s="98" t="e">
        <f>REPLACE(INDEX(GroupVertices[Group], MATCH(Edges[[#This Row],[Vertex 2]],GroupVertices[Vertex],0)),1,1,"")</f>
        <v>#N/A</v>
      </c>
    </row>
    <row r="1126" spans="1:16" ht="13.5" customHeight="1" thickTop="1" thickBot="1" x14ac:dyDescent="0.3">
      <c r="A1126" s="76" t="s">
        <v>1015</v>
      </c>
      <c r="B1126" s="76" t="s">
        <v>1016</v>
      </c>
      <c r="C1126" s="77"/>
      <c r="D1126" s="78">
        <v>1</v>
      </c>
      <c r="E1126" s="79"/>
      <c r="F1126" s="80"/>
      <c r="G1126" s="77"/>
      <c r="H1126" s="81"/>
      <c r="I1126" s="82"/>
      <c r="J1126" s="82"/>
      <c r="K1126" s="51"/>
      <c r="L1126" s="83">
        <v>1126</v>
      </c>
      <c r="M1126" s="83"/>
      <c r="N1126" s="84">
        <v>1</v>
      </c>
      <c r="O1126" s="98" t="str">
        <f>REPLACE(INDEX(GroupVertices[Group], MATCH(Edges[[#This Row],[Vertex 1]],GroupVertices[Vertex],0)),1,1,"")</f>
        <v>105</v>
      </c>
      <c r="P1126" s="98" t="str">
        <f>REPLACE(INDEX(GroupVertices[Group], MATCH(Edges[[#This Row],[Vertex 2]],GroupVertices[Vertex],0)),1,1,"")</f>
        <v>105</v>
      </c>
    </row>
    <row r="1127" spans="1:16" ht="13.5" customHeight="1" thickTop="1" thickBot="1" x14ac:dyDescent="0.3">
      <c r="A1127" s="76" t="s">
        <v>709</v>
      </c>
      <c r="B1127" s="76" t="s">
        <v>710</v>
      </c>
      <c r="C1127" s="77"/>
      <c r="D1127" s="78">
        <v>1</v>
      </c>
      <c r="E1127" s="79"/>
      <c r="F1127" s="80"/>
      <c r="G1127" s="77"/>
      <c r="H1127" s="81"/>
      <c r="I1127" s="82"/>
      <c r="J1127" s="82"/>
      <c r="K1127" s="51"/>
      <c r="L1127" s="83">
        <v>1127</v>
      </c>
      <c r="M1127" s="83"/>
      <c r="N1127" s="84">
        <v>1</v>
      </c>
      <c r="O1127" s="98" t="str">
        <f>REPLACE(INDEX(GroupVertices[Group], MATCH(Edges[[#This Row],[Vertex 1]],GroupVertices[Vertex],0)),1,1,"")</f>
        <v>72</v>
      </c>
      <c r="P1127" s="98" t="str">
        <f>REPLACE(INDEX(GroupVertices[Group], MATCH(Edges[[#This Row],[Vertex 2]],GroupVertices[Vertex],0)),1,1,"")</f>
        <v>72</v>
      </c>
    </row>
    <row r="1128" spans="1:16" ht="13.5" customHeight="1" thickTop="1" thickBot="1" x14ac:dyDescent="0.3">
      <c r="A1128" s="76" t="s">
        <v>563</v>
      </c>
      <c r="B1128" s="76" t="s">
        <v>565</v>
      </c>
      <c r="C1128" s="77"/>
      <c r="D1128" s="78">
        <v>1</v>
      </c>
      <c r="E1128" s="79"/>
      <c r="F1128" s="80"/>
      <c r="G1128" s="77"/>
      <c r="H1128" s="81"/>
      <c r="I1128" s="82"/>
      <c r="J1128" s="82"/>
      <c r="K1128" s="51"/>
      <c r="L1128" s="83">
        <v>1128</v>
      </c>
      <c r="M1128" s="83"/>
      <c r="N1128" s="84">
        <v>1</v>
      </c>
      <c r="O1128" s="98" t="str">
        <f>REPLACE(INDEX(GroupVertices[Group], MATCH(Edges[[#This Row],[Vertex 1]],GroupVertices[Vertex],0)),1,1,"")</f>
        <v>1</v>
      </c>
      <c r="P1128" s="98" t="str">
        <f>REPLACE(INDEX(GroupVertices[Group], MATCH(Edges[[#This Row],[Vertex 2]],GroupVertices[Vertex],0)),1,1,"")</f>
        <v>1</v>
      </c>
    </row>
    <row r="1129" spans="1:16" ht="13.5" customHeight="1" thickTop="1" thickBot="1" x14ac:dyDescent="0.3">
      <c r="A1129" s="76" t="s">
        <v>1025</v>
      </c>
      <c r="B1129" s="76" t="s">
        <v>1026</v>
      </c>
      <c r="C1129" s="77"/>
      <c r="D1129" s="78">
        <v>1</v>
      </c>
      <c r="E1129" s="79"/>
      <c r="F1129" s="80"/>
      <c r="G1129" s="77"/>
      <c r="H1129" s="81"/>
      <c r="I1129" s="82"/>
      <c r="J1129" s="82"/>
      <c r="K1129" s="51"/>
      <c r="L1129" s="83">
        <v>1129</v>
      </c>
      <c r="M1129" s="83"/>
      <c r="N1129" s="84">
        <v>1</v>
      </c>
      <c r="O1129" s="98" t="str">
        <f>REPLACE(INDEX(GroupVertices[Group], MATCH(Edges[[#This Row],[Vertex 1]],GroupVertices[Vertex],0)),1,1,"")</f>
        <v>132</v>
      </c>
      <c r="P1129" s="98" t="str">
        <f>REPLACE(INDEX(GroupVertices[Group], MATCH(Edges[[#This Row],[Vertex 2]],GroupVertices[Vertex],0)),1,1,"")</f>
        <v>132</v>
      </c>
    </row>
    <row r="1130" spans="1:16" ht="13.5" customHeight="1" thickTop="1" thickBot="1" x14ac:dyDescent="0.3">
      <c r="A1130" s="76" t="s">
        <v>1027</v>
      </c>
      <c r="B1130" s="76" t="s">
        <v>1028</v>
      </c>
      <c r="C1130" s="77"/>
      <c r="D1130" s="78">
        <v>1</v>
      </c>
      <c r="E1130" s="79"/>
      <c r="F1130" s="80"/>
      <c r="G1130" s="77"/>
      <c r="H1130" s="81"/>
      <c r="I1130" s="82"/>
      <c r="J1130" s="82"/>
      <c r="K1130" s="51"/>
      <c r="L1130" s="83">
        <v>1130</v>
      </c>
      <c r="M1130" s="83"/>
      <c r="N1130" s="84">
        <v>1</v>
      </c>
      <c r="O1130" s="98" t="str">
        <f>REPLACE(INDEX(GroupVertices[Group], MATCH(Edges[[#This Row],[Vertex 1]],GroupVertices[Vertex],0)),1,1,"")</f>
        <v>125</v>
      </c>
      <c r="P1130" s="98" t="str">
        <f>REPLACE(INDEX(GroupVertices[Group], MATCH(Edges[[#This Row],[Vertex 2]],GroupVertices[Vertex],0)),1,1,"")</f>
        <v>125</v>
      </c>
    </row>
    <row r="1131" spans="1:16" ht="13.5" customHeight="1" thickTop="1" thickBot="1" x14ac:dyDescent="0.3">
      <c r="A1131" s="76" t="s">
        <v>1029</v>
      </c>
      <c r="B1131" s="76" t="s">
        <v>1030</v>
      </c>
      <c r="C1131" s="77"/>
      <c r="D1131" s="78">
        <v>1</v>
      </c>
      <c r="E1131" s="79"/>
      <c r="F1131" s="80"/>
      <c r="G1131" s="77"/>
      <c r="H1131" s="81"/>
      <c r="I1131" s="82"/>
      <c r="J1131" s="82"/>
      <c r="K1131" s="51"/>
      <c r="L1131" s="83">
        <v>1131</v>
      </c>
      <c r="M1131" s="83"/>
      <c r="N1131" s="84">
        <v>1</v>
      </c>
      <c r="O1131" s="98" t="str">
        <f>REPLACE(INDEX(GroupVertices[Group], MATCH(Edges[[#This Row],[Vertex 1]],GroupVertices[Vertex],0)),1,1,"")</f>
        <v>115</v>
      </c>
      <c r="P1131" s="98" t="str">
        <f>REPLACE(INDEX(GroupVertices[Group], MATCH(Edges[[#This Row],[Vertex 2]],GroupVertices[Vertex],0)),1,1,"")</f>
        <v>115</v>
      </c>
    </row>
    <row r="1132" spans="1:16" ht="13.5" customHeight="1" thickTop="1" thickBot="1" x14ac:dyDescent="0.3">
      <c r="A1132" s="76" t="s">
        <v>1029</v>
      </c>
      <c r="B1132" s="76" t="s">
        <v>1031</v>
      </c>
      <c r="C1132" s="77"/>
      <c r="D1132" s="78">
        <v>1</v>
      </c>
      <c r="E1132" s="79"/>
      <c r="F1132" s="80"/>
      <c r="G1132" s="77"/>
      <c r="H1132" s="81"/>
      <c r="I1132" s="82"/>
      <c r="J1132" s="82"/>
      <c r="K1132" s="51"/>
      <c r="L1132" s="83">
        <v>1132</v>
      </c>
      <c r="M1132" s="83"/>
      <c r="N1132" s="84">
        <v>1</v>
      </c>
      <c r="O1132" s="98" t="str">
        <f>REPLACE(INDEX(GroupVertices[Group], MATCH(Edges[[#This Row],[Vertex 1]],GroupVertices[Vertex],0)),1,1,"")</f>
        <v>115</v>
      </c>
      <c r="P1132" s="98" t="str">
        <f>REPLACE(INDEX(GroupVertices[Group], MATCH(Edges[[#This Row],[Vertex 2]],GroupVertices[Vertex],0)),1,1,"")</f>
        <v>115</v>
      </c>
    </row>
    <row r="1133" spans="1:16" ht="13.5" customHeight="1" thickTop="1" thickBot="1" x14ac:dyDescent="0.3">
      <c r="A1133" s="76" t="s">
        <v>1030</v>
      </c>
      <c r="B1133" s="76" t="s">
        <v>1031</v>
      </c>
      <c r="C1133" s="77"/>
      <c r="D1133" s="78">
        <v>1</v>
      </c>
      <c r="E1133" s="79"/>
      <c r="F1133" s="80"/>
      <c r="G1133" s="77"/>
      <c r="H1133" s="81"/>
      <c r="I1133" s="82"/>
      <c r="J1133" s="82"/>
      <c r="K1133" s="51"/>
      <c r="L1133" s="83">
        <v>1133</v>
      </c>
      <c r="M1133" s="83"/>
      <c r="N1133" s="84">
        <v>1</v>
      </c>
      <c r="O1133" s="98" t="str">
        <f>REPLACE(INDEX(GroupVertices[Group], MATCH(Edges[[#This Row],[Vertex 1]],GroupVertices[Vertex],0)),1,1,"")</f>
        <v>115</v>
      </c>
      <c r="P1133" s="98" t="str">
        <f>REPLACE(INDEX(GroupVertices[Group], MATCH(Edges[[#This Row],[Vertex 2]],GroupVertices[Vertex],0)),1,1,"")</f>
        <v>115</v>
      </c>
    </row>
    <row r="1134" spans="1:16" ht="13.5" customHeight="1" thickTop="1" thickBot="1" x14ac:dyDescent="0.3">
      <c r="A1134" s="76"/>
      <c r="B1134" s="76"/>
      <c r="C1134" s="77"/>
      <c r="D1134" s="78"/>
      <c r="E1134" s="79"/>
      <c r="F1134" s="80"/>
      <c r="G1134" s="77"/>
      <c r="H1134" s="81"/>
      <c r="I1134" s="82"/>
      <c r="J1134" s="82"/>
      <c r="K1134" s="51"/>
      <c r="L1134" s="83">
        <v>1134</v>
      </c>
      <c r="M1134" s="83"/>
      <c r="N1134" s="84"/>
      <c r="O1134" s="98" t="e">
        <f>REPLACE(INDEX(GroupVertices[Group], MATCH(Edges[[#This Row],[Vertex 1]],GroupVertices[Vertex],0)),1,1,"")</f>
        <v>#N/A</v>
      </c>
      <c r="P1134" s="98" t="e">
        <f>REPLACE(INDEX(GroupVertices[Group], MATCH(Edges[[#This Row],[Vertex 2]],GroupVertices[Vertex],0)),1,1,"")</f>
        <v>#N/A</v>
      </c>
    </row>
    <row r="1135" spans="1:16" ht="13.5" customHeight="1" thickTop="1" thickBot="1" x14ac:dyDescent="0.3">
      <c r="A1135" s="76" t="s">
        <v>920</v>
      </c>
      <c r="B1135" s="76" t="s">
        <v>921</v>
      </c>
      <c r="C1135" s="77"/>
      <c r="D1135" s="78">
        <v>1</v>
      </c>
      <c r="E1135" s="79"/>
      <c r="F1135" s="80"/>
      <c r="G1135" s="77"/>
      <c r="H1135" s="81"/>
      <c r="I1135" s="82"/>
      <c r="J1135" s="82"/>
      <c r="K1135" s="51"/>
      <c r="L1135" s="83">
        <v>1135</v>
      </c>
      <c r="M1135" s="83"/>
      <c r="N1135" s="84">
        <v>1</v>
      </c>
      <c r="O1135" s="98" t="str">
        <f>REPLACE(INDEX(GroupVertices[Group], MATCH(Edges[[#This Row],[Vertex 1]],GroupVertices[Vertex],0)),1,1,"")</f>
        <v>78</v>
      </c>
      <c r="P1135" s="98" t="str">
        <f>REPLACE(INDEX(GroupVertices[Group], MATCH(Edges[[#This Row],[Vertex 2]],GroupVertices[Vertex],0)),1,1,"")</f>
        <v>78</v>
      </c>
    </row>
    <row r="1136" spans="1:16" ht="13.5" customHeight="1" thickTop="1" thickBot="1" x14ac:dyDescent="0.3">
      <c r="A1136" s="76" t="s">
        <v>584</v>
      </c>
      <c r="B1136" s="76" t="s">
        <v>585</v>
      </c>
      <c r="C1136" s="77"/>
      <c r="D1136" s="78">
        <v>1</v>
      </c>
      <c r="E1136" s="79"/>
      <c r="F1136" s="80"/>
      <c r="G1136" s="77"/>
      <c r="H1136" s="81"/>
      <c r="I1136" s="82"/>
      <c r="J1136" s="82"/>
      <c r="K1136" s="51"/>
      <c r="L1136" s="83">
        <v>1136</v>
      </c>
      <c r="M1136" s="83"/>
      <c r="N1136" s="84">
        <v>1</v>
      </c>
      <c r="O1136" s="98" t="str">
        <f>REPLACE(INDEX(GroupVertices[Group], MATCH(Edges[[#This Row],[Vertex 1]],GroupVertices[Vertex],0)),1,1,"")</f>
        <v>1</v>
      </c>
      <c r="P1136" s="98" t="str">
        <f>REPLACE(INDEX(GroupVertices[Group], MATCH(Edges[[#This Row],[Vertex 2]],GroupVertices[Vertex],0)),1,1,"")</f>
        <v>1</v>
      </c>
    </row>
    <row r="1137" spans="1:16" ht="13.5" customHeight="1" thickTop="1" thickBot="1" x14ac:dyDescent="0.3">
      <c r="A1137" s="76"/>
      <c r="B1137" s="76"/>
      <c r="C1137" s="77"/>
      <c r="D1137" s="78"/>
      <c r="E1137" s="79"/>
      <c r="F1137" s="80"/>
      <c r="G1137" s="77"/>
      <c r="H1137" s="81"/>
      <c r="I1137" s="82"/>
      <c r="J1137" s="82"/>
      <c r="K1137" s="51"/>
      <c r="L1137" s="83">
        <v>1137</v>
      </c>
      <c r="M1137" s="83"/>
      <c r="N1137" s="84"/>
      <c r="O1137" s="98" t="e">
        <f>REPLACE(INDEX(GroupVertices[Group], MATCH(Edges[[#This Row],[Vertex 1]],GroupVertices[Vertex],0)),1,1,"")</f>
        <v>#N/A</v>
      </c>
      <c r="P1137" s="98" t="e">
        <f>REPLACE(INDEX(GroupVertices[Group], MATCH(Edges[[#This Row],[Vertex 2]],GroupVertices[Vertex],0)),1,1,"")</f>
        <v>#N/A</v>
      </c>
    </row>
    <row r="1138" spans="1:16" ht="13.5" customHeight="1" thickTop="1" thickBot="1" x14ac:dyDescent="0.3">
      <c r="A1138" s="76" t="s">
        <v>722</v>
      </c>
      <c r="B1138" s="76" t="s">
        <v>723</v>
      </c>
      <c r="C1138" s="77"/>
      <c r="D1138" s="78">
        <v>1</v>
      </c>
      <c r="E1138" s="79"/>
      <c r="F1138" s="80"/>
      <c r="G1138" s="77"/>
      <c r="H1138" s="81"/>
      <c r="I1138" s="82"/>
      <c r="J1138" s="82"/>
      <c r="K1138" s="51"/>
      <c r="L1138" s="83">
        <v>1138</v>
      </c>
      <c r="M1138" s="83"/>
      <c r="N1138" s="84">
        <v>1</v>
      </c>
      <c r="O1138" s="98" t="str">
        <f>REPLACE(INDEX(GroupVertices[Group], MATCH(Edges[[#This Row],[Vertex 1]],GroupVertices[Vertex],0)),1,1,"")</f>
        <v>84</v>
      </c>
      <c r="P1138" s="98" t="str">
        <f>REPLACE(INDEX(GroupVertices[Group], MATCH(Edges[[#This Row],[Vertex 2]],GroupVertices[Vertex],0)),1,1,"")</f>
        <v>84</v>
      </c>
    </row>
    <row r="1139" spans="1:16" ht="13.5" customHeight="1" thickTop="1" thickBot="1" x14ac:dyDescent="0.3">
      <c r="A1139" s="76"/>
      <c r="B1139" s="76"/>
      <c r="C1139" s="77"/>
      <c r="D1139" s="78"/>
      <c r="E1139" s="79"/>
      <c r="F1139" s="80"/>
      <c r="G1139" s="77"/>
      <c r="H1139" s="81"/>
      <c r="I1139" s="82"/>
      <c r="J1139" s="82"/>
      <c r="K1139" s="51"/>
      <c r="L1139" s="83">
        <v>1139</v>
      </c>
      <c r="M1139" s="83"/>
      <c r="N1139" s="84"/>
      <c r="O1139" s="98" t="e">
        <f>REPLACE(INDEX(GroupVertices[Group], MATCH(Edges[[#This Row],[Vertex 1]],GroupVertices[Vertex],0)),1,1,"")</f>
        <v>#N/A</v>
      </c>
      <c r="P1139" s="98" t="e">
        <f>REPLACE(INDEX(GroupVertices[Group], MATCH(Edges[[#This Row],[Vertex 2]],GroupVertices[Vertex],0)),1,1,"")</f>
        <v>#N/A</v>
      </c>
    </row>
    <row r="1140" spans="1:16" ht="13.5" customHeight="1" thickTop="1" thickBot="1" x14ac:dyDescent="0.3">
      <c r="A1140" s="76"/>
      <c r="B1140" s="76"/>
      <c r="C1140" s="77"/>
      <c r="D1140" s="78"/>
      <c r="E1140" s="79"/>
      <c r="F1140" s="80"/>
      <c r="G1140" s="77"/>
      <c r="H1140" s="81"/>
      <c r="I1140" s="82"/>
      <c r="J1140" s="82"/>
      <c r="K1140" s="51"/>
      <c r="L1140" s="83">
        <v>1140</v>
      </c>
      <c r="M1140" s="83"/>
      <c r="N1140" s="84"/>
      <c r="O1140" s="98" t="e">
        <f>REPLACE(INDEX(GroupVertices[Group], MATCH(Edges[[#This Row],[Vertex 1]],GroupVertices[Vertex],0)),1,1,"")</f>
        <v>#N/A</v>
      </c>
      <c r="P1140" s="98" t="e">
        <f>REPLACE(INDEX(GroupVertices[Group], MATCH(Edges[[#This Row],[Vertex 2]],GroupVertices[Vertex],0)),1,1,"")</f>
        <v>#N/A</v>
      </c>
    </row>
    <row r="1141" spans="1:16" ht="13.5" customHeight="1" thickTop="1" thickBot="1" x14ac:dyDescent="0.3">
      <c r="A1141" s="76" t="s">
        <v>526</v>
      </c>
      <c r="B1141" s="76" t="s">
        <v>527</v>
      </c>
      <c r="C1141" s="77"/>
      <c r="D1141" s="78">
        <v>1</v>
      </c>
      <c r="E1141" s="79"/>
      <c r="F1141" s="80"/>
      <c r="G1141" s="77"/>
      <c r="H1141" s="81"/>
      <c r="I1141" s="82"/>
      <c r="J1141" s="82"/>
      <c r="K1141" s="51"/>
      <c r="L1141" s="83">
        <v>1141</v>
      </c>
      <c r="M1141" s="83"/>
      <c r="N1141" s="84">
        <v>1</v>
      </c>
      <c r="O1141" s="98" t="str">
        <f>REPLACE(INDEX(GroupVertices[Group], MATCH(Edges[[#This Row],[Vertex 1]],GroupVertices[Vertex],0)),1,1,"")</f>
        <v>117</v>
      </c>
      <c r="P1141" s="98" t="str">
        <f>REPLACE(INDEX(GroupVertices[Group], MATCH(Edges[[#This Row],[Vertex 2]],GroupVertices[Vertex],0)),1,1,"")</f>
        <v>117</v>
      </c>
    </row>
    <row r="1142" spans="1:16" ht="13.5" customHeight="1" thickTop="1" thickBot="1" x14ac:dyDescent="0.3">
      <c r="A1142" s="76" t="s">
        <v>364</v>
      </c>
      <c r="B1142" s="76" t="s">
        <v>365</v>
      </c>
      <c r="C1142" s="77"/>
      <c r="D1142" s="78">
        <v>1</v>
      </c>
      <c r="E1142" s="79"/>
      <c r="F1142" s="80"/>
      <c r="G1142" s="77"/>
      <c r="H1142" s="81"/>
      <c r="I1142" s="82"/>
      <c r="J1142" s="82"/>
      <c r="K1142" s="51"/>
      <c r="L1142" s="83">
        <v>1142</v>
      </c>
      <c r="M1142" s="83"/>
      <c r="N1142" s="84">
        <v>1</v>
      </c>
      <c r="O1142" s="98" t="str">
        <f>REPLACE(INDEX(GroupVertices[Group], MATCH(Edges[[#This Row],[Vertex 1]],GroupVertices[Vertex],0)),1,1,"")</f>
        <v>9</v>
      </c>
      <c r="P1142" s="98" t="str">
        <f>REPLACE(INDEX(GroupVertices[Group], MATCH(Edges[[#This Row],[Vertex 2]],GroupVertices[Vertex],0)),1,1,"")</f>
        <v>9</v>
      </c>
    </row>
    <row r="1143" spans="1:16" ht="13.5" customHeight="1" thickTop="1" thickBot="1" x14ac:dyDescent="0.3">
      <c r="A1143" s="76" t="s">
        <v>364</v>
      </c>
      <c r="B1143" s="76" t="s">
        <v>366</v>
      </c>
      <c r="C1143" s="77"/>
      <c r="D1143" s="78">
        <v>1</v>
      </c>
      <c r="E1143" s="79"/>
      <c r="F1143" s="80"/>
      <c r="G1143" s="77"/>
      <c r="H1143" s="81"/>
      <c r="I1143" s="82"/>
      <c r="J1143" s="82"/>
      <c r="K1143" s="51"/>
      <c r="L1143" s="83">
        <v>1143</v>
      </c>
      <c r="M1143" s="83"/>
      <c r="N1143" s="84">
        <v>1</v>
      </c>
      <c r="O1143" s="98" t="str">
        <f>REPLACE(INDEX(GroupVertices[Group], MATCH(Edges[[#This Row],[Vertex 1]],GroupVertices[Vertex],0)),1,1,"")</f>
        <v>9</v>
      </c>
      <c r="P1143" s="98" t="str">
        <f>REPLACE(INDEX(GroupVertices[Group], MATCH(Edges[[#This Row],[Vertex 2]],GroupVertices[Vertex],0)),1,1,"")</f>
        <v>9</v>
      </c>
    </row>
    <row r="1144" spans="1:16" ht="13.5" customHeight="1" thickTop="1" thickBot="1" x14ac:dyDescent="0.3">
      <c r="A1144" s="76" t="s">
        <v>364</v>
      </c>
      <c r="B1144" s="76" t="s">
        <v>367</v>
      </c>
      <c r="C1144" s="77"/>
      <c r="D1144" s="78">
        <v>1</v>
      </c>
      <c r="E1144" s="79"/>
      <c r="F1144" s="80"/>
      <c r="G1144" s="77"/>
      <c r="H1144" s="81"/>
      <c r="I1144" s="82"/>
      <c r="J1144" s="82"/>
      <c r="K1144" s="51"/>
      <c r="L1144" s="83">
        <v>1144</v>
      </c>
      <c r="M1144" s="83"/>
      <c r="N1144" s="84">
        <v>1</v>
      </c>
      <c r="O1144" s="98" t="str">
        <f>REPLACE(INDEX(GroupVertices[Group], MATCH(Edges[[#This Row],[Vertex 1]],GroupVertices[Vertex],0)),1,1,"")</f>
        <v>9</v>
      </c>
      <c r="P1144" s="98" t="str">
        <f>REPLACE(INDEX(GroupVertices[Group], MATCH(Edges[[#This Row],[Vertex 2]],GroupVertices[Vertex],0)),1,1,"")</f>
        <v>9</v>
      </c>
    </row>
    <row r="1145" spans="1:16" ht="13.5" customHeight="1" thickTop="1" thickBot="1" x14ac:dyDescent="0.3">
      <c r="A1145" s="76" t="s">
        <v>783</v>
      </c>
      <c r="B1145" s="76" t="s">
        <v>784</v>
      </c>
      <c r="C1145" s="77"/>
      <c r="D1145" s="78">
        <v>1</v>
      </c>
      <c r="E1145" s="79"/>
      <c r="F1145" s="80"/>
      <c r="G1145" s="77"/>
      <c r="H1145" s="81"/>
      <c r="I1145" s="82"/>
      <c r="J1145" s="82"/>
      <c r="K1145" s="51"/>
      <c r="L1145" s="83">
        <v>1145</v>
      </c>
      <c r="M1145" s="83"/>
      <c r="N1145" s="84">
        <v>1</v>
      </c>
      <c r="O1145" s="98" t="str">
        <f>REPLACE(INDEX(GroupVertices[Group], MATCH(Edges[[#This Row],[Vertex 1]],GroupVertices[Vertex],0)),1,1,"")</f>
        <v>19</v>
      </c>
      <c r="P1145" s="98" t="str">
        <f>REPLACE(INDEX(GroupVertices[Group], MATCH(Edges[[#This Row],[Vertex 2]],GroupVertices[Vertex],0)),1,1,"")</f>
        <v>19</v>
      </c>
    </row>
    <row r="1146" spans="1:16" ht="13.5" customHeight="1" thickTop="1" thickBot="1" x14ac:dyDescent="0.3">
      <c r="A1146" s="76" t="s">
        <v>815</v>
      </c>
      <c r="B1146" s="76" t="s">
        <v>816</v>
      </c>
      <c r="C1146" s="77"/>
      <c r="D1146" s="78">
        <v>1</v>
      </c>
      <c r="E1146" s="79"/>
      <c r="F1146" s="80"/>
      <c r="G1146" s="77"/>
      <c r="H1146" s="81"/>
      <c r="I1146" s="82"/>
      <c r="J1146" s="82"/>
      <c r="K1146" s="51"/>
      <c r="L1146" s="83">
        <v>1146</v>
      </c>
      <c r="M1146" s="83"/>
      <c r="N1146" s="84">
        <v>1</v>
      </c>
      <c r="O1146" s="98" t="str">
        <f>REPLACE(INDEX(GroupVertices[Group], MATCH(Edges[[#This Row],[Vertex 1]],GroupVertices[Vertex],0)),1,1,"")</f>
        <v>42</v>
      </c>
      <c r="P1146" s="98" t="str">
        <f>REPLACE(INDEX(GroupVertices[Group], MATCH(Edges[[#This Row],[Vertex 2]],GroupVertices[Vertex],0)),1,1,"")</f>
        <v>42</v>
      </c>
    </row>
    <row r="1147" spans="1:16" ht="13.5" customHeight="1" thickTop="1" thickBot="1" x14ac:dyDescent="0.3">
      <c r="A1147" s="76"/>
      <c r="B1147" s="76"/>
      <c r="C1147" s="77"/>
      <c r="D1147" s="78"/>
      <c r="E1147" s="79"/>
      <c r="F1147" s="80"/>
      <c r="G1147" s="77"/>
      <c r="H1147" s="81"/>
      <c r="I1147" s="82"/>
      <c r="J1147" s="82"/>
      <c r="K1147" s="51"/>
      <c r="L1147" s="83">
        <v>1147</v>
      </c>
      <c r="M1147" s="83"/>
      <c r="N1147" s="84"/>
      <c r="O1147" s="98" t="e">
        <f>REPLACE(INDEX(GroupVertices[Group], MATCH(Edges[[#This Row],[Vertex 1]],GroupVertices[Vertex],0)),1,1,"")</f>
        <v>#N/A</v>
      </c>
      <c r="P1147" s="98" t="e">
        <f>REPLACE(INDEX(GroupVertices[Group], MATCH(Edges[[#This Row],[Vertex 2]],GroupVertices[Vertex],0)),1,1,"")</f>
        <v>#N/A</v>
      </c>
    </row>
    <row r="1148" spans="1:16" ht="13.5" customHeight="1" thickTop="1" thickBot="1" x14ac:dyDescent="0.3">
      <c r="A1148" s="76" t="s">
        <v>264</v>
      </c>
      <c r="B1148" s="76" t="s">
        <v>265</v>
      </c>
      <c r="C1148" s="77"/>
      <c r="D1148" s="78">
        <v>1</v>
      </c>
      <c r="E1148" s="79"/>
      <c r="F1148" s="80"/>
      <c r="G1148" s="77"/>
      <c r="H1148" s="81"/>
      <c r="I1148" s="82"/>
      <c r="J1148" s="82"/>
      <c r="K1148" s="51"/>
      <c r="L1148" s="83">
        <v>1148</v>
      </c>
      <c r="M1148" s="83"/>
      <c r="N1148" s="84">
        <v>1</v>
      </c>
      <c r="O1148" s="98" t="str">
        <f>REPLACE(INDEX(GroupVertices[Group], MATCH(Edges[[#This Row],[Vertex 1]],GroupVertices[Vertex],0)),1,1,"")</f>
        <v>38</v>
      </c>
      <c r="P1148" s="98" t="str">
        <f>REPLACE(INDEX(GroupVertices[Group], MATCH(Edges[[#This Row],[Vertex 2]],GroupVertices[Vertex],0)),1,1,"")</f>
        <v>38</v>
      </c>
    </row>
    <row r="1149" spans="1:16" ht="13.5" customHeight="1" thickTop="1" thickBot="1" x14ac:dyDescent="0.3">
      <c r="A1149" s="76" t="s">
        <v>907</v>
      </c>
      <c r="B1149" s="76" t="s">
        <v>265</v>
      </c>
      <c r="C1149" s="77"/>
      <c r="D1149" s="78">
        <v>1</v>
      </c>
      <c r="E1149" s="79"/>
      <c r="F1149" s="80"/>
      <c r="G1149" s="77"/>
      <c r="H1149" s="81"/>
      <c r="I1149" s="82"/>
      <c r="J1149" s="82"/>
      <c r="K1149" s="51"/>
      <c r="L1149" s="83">
        <v>1149</v>
      </c>
      <c r="M1149" s="83"/>
      <c r="N1149" s="84">
        <v>1</v>
      </c>
      <c r="O1149" s="98" t="str">
        <f>REPLACE(INDEX(GroupVertices[Group], MATCH(Edges[[#This Row],[Vertex 1]],GroupVertices[Vertex],0)),1,1,"")</f>
        <v>38</v>
      </c>
      <c r="P1149" s="98" t="str">
        <f>REPLACE(INDEX(GroupVertices[Group], MATCH(Edges[[#This Row],[Vertex 2]],GroupVertices[Vertex],0)),1,1,"")</f>
        <v>38</v>
      </c>
    </row>
    <row r="1150" spans="1:16" ht="13.5" customHeight="1" thickTop="1" thickBot="1" x14ac:dyDescent="0.3">
      <c r="A1150" s="76" t="s">
        <v>701</v>
      </c>
      <c r="B1150" s="76" t="s">
        <v>702</v>
      </c>
      <c r="C1150" s="77"/>
      <c r="D1150" s="78">
        <v>1</v>
      </c>
      <c r="E1150" s="79"/>
      <c r="F1150" s="80"/>
      <c r="G1150" s="77"/>
      <c r="H1150" s="81"/>
      <c r="I1150" s="82"/>
      <c r="J1150" s="82"/>
      <c r="K1150" s="51"/>
      <c r="L1150" s="83">
        <v>1150</v>
      </c>
      <c r="M1150" s="83"/>
      <c r="N1150" s="84">
        <v>1</v>
      </c>
      <c r="O1150" s="98" t="str">
        <f>REPLACE(INDEX(GroupVertices[Group], MATCH(Edges[[#This Row],[Vertex 1]],GroupVertices[Vertex],0)),1,1,"")</f>
        <v>1</v>
      </c>
      <c r="P1150" s="98" t="str">
        <f>REPLACE(INDEX(GroupVertices[Group], MATCH(Edges[[#This Row],[Vertex 2]],GroupVertices[Vertex],0)),1,1,"")</f>
        <v>1</v>
      </c>
    </row>
    <row r="1151" spans="1:16" ht="13.5" customHeight="1" thickTop="1" thickBot="1" x14ac:dyDescent="0.3">
      <c r="A1151" s="76"/>
      <c r="B1151" s="76"/>
      <c r="C1151" s="77"/>
      <c r="D1151" s="78"/>
      <c r="E1151" s="79"/>
      <c r="F1151" s="80"/>
      <c r="G1151" s="77"/>
      <c r="H1151" s="81"/>
      <c r="I1151" s="82"/>
      <c r="J1151" s="82"/>
      <c r="K1151" s="51"/>
      <c r="L1151" s="83">
        <v>1151</v>
      </c>
      <c r="M1151" s="83"/>
      <c r="N1151" s="84"/>
      <c r="O1151" s="98" t="e">
        <f>REPLACE(INDEX(GroupVertices[Group], MATCH(Edges[[#This Row],[Vertex 1]],GroupVertices[Vertex],0)),1,1,"")</f>
        <v>#N/A</v>
      </c>
      <c r="P1151" s="98" t="e">
        <f>REPLACE(INDEX(GroupVertices[Group], MATCH(Edges[[#This Row],[Vertex 2]],GroupVertices[Vertex],0)),1,1,"")</f>
        <v>#N/A</v>
      </c>
    </row>
    <row r="1152" spans="1:16" ht="13.5" customHeight="1" thickTop="1" thickBot="1" x14ac:dyDescent="0.3">
      <c r="A1152" s="76" t="s">
        <v>820</v>
      </c>
      <c r="B1152" s="76" t="s">
        <v>821</v>
      </c>
      <c r="C1152" s="77"/>
      <c r="D1152" s="78">
        <v>1</v>
      </c>
      <c r="E1152" s="79"/>
      <c r="F1152" s="80"/>
      <c r="G1152" s="77"/>
      <c r="H1152" s="81"/>
      <c r="I1152" s="82"/>
      <c r="J1152" s="82"/>
      <c r="K1152" s="51"/>
      <c r="L1152" s="83">
        <v>1152</v>
      </c>
      <c r="M1152" s="83"/>
      <c r="N1152" s="84">
        <v>1</v>
      </c>
      <c r="O1152" s="98" t="str">
        <f>REPLACE(INDEX(GroupVertices[Group], MATCH(Edges[[#This Row],[Vertex 1]],GroupVertices[Vertex],0)),1,1,"")</f>
        <v>44</v>
      </c>
      <c r="P1152" s="98" t="str">
        <f>REPLACE(INDEX(GroupVertices[Group], MATCH(Edges[[#This Row],[Vertex 2]],GroupVertices[Vertex],0)),1,1,"")</f>
        <v>44</v>
      </c>
    </row>
    <row r="1153" spans="1:16" ht="13.5" customHeight="1" thickTop="1" thickBot="1" x14ac:dyDescent="0.3">
      <c r="A1153" s="76" t="s">
        <v>941</v>
      </c>
      <c r="B1153" s="76" t="s">
        <v>825</v>
      </c>
      <c r="C1153" s="77"/>
      <c r="D1153" s="78">
        <v>1</v>
      </c>
      <c r="E1153" s="79"/>
      <c r="F1153" s="80"/>
      <c r="G1153" s="77"/>
      <c r="H1153" s="81"/>
      <c r="I1153" s="82"/>
      <c r="J1153" s="82"/>
      <c r="K1153" s="51"/>
      <c r="L1153" s="83">
        <v>1153</v>
      </c>
      <c r="M1153" s="83"/>
      <c r="N1153" s="84">
        <v>1</v>
      </c>
      <c r="O1153" s="98" t="str">
        <f>REPLACE(INDEX(GroupVertices[Group], MATCH(Edges[[#This Row],[Vertex 1]],GroupVertices[Vertex],0)),1,1,"")</f>
        <v>1</v>
      </c>
      <c r="P1153" s="98" t="str">
        <f>REPLACE(INDEX(GroupVertices[Group], MATCH(Edges[[#This Row],[Vertex 2]],GroupVertices[Vertex],0)),1,1,"")</f>
        <v>1</v>
      </c>
    </row>
    <row r="1154" spans="1:16" ht="13.5" customHeight="1" thickTop="1" thickBot="1" x14ac:dyDescent="0.3">
      <c r="A1154" s="76"/>
      <c r="B1154" s="76"/>
      <c r="C1154" s="77"/>
      <c r="D1154" s="78"/>
      <c r="E1154" s="79"/>
      <c r="F1154" s="80"/>
      <c r="G1154" s="77"/>
      <c r="H1154" s="81"/>
      <c r="I1154" s="82"/>
      <c r="J1154" s="82"/>
      <c r="K1154" s="51"/>
      <c r="L1154" s="83">
        <v>1154</v>
      </c>
      <c r="M1154" s="83"/>
      <c r="N1154" s="84"/>
      <c r="O1154" s="98" t="e">
        <f>REPLACE(INDEX(GroupVertices[Group], MATCH(Edges[[#This Row],[Vertex 1]],GroupVertices[Vertex],0)),1,1,"")</f>
        <v>#N/A</v>
      </c>
      <c r="P1154" s="98" t="e">
        <f>REPLACE(INDEX(GroupVertices[Group], MATCH(Edges[[#This Row],[Vertex 2]],GroupVertices[Vertex],0)),1,1,"")</f>
        <v>#N/A</v>
      </c>
    </row>
    <row r="1155" spans="1:16" ht="13.5" customHeight="1" thickTop="1" thickBot="1" x14ac:dyDescent="0.3">
      <c r="A1155" s="76" t="s">
        <v>365</v>
      </c>
      <c r="B1155" s="76" t="s">
        <v>366</v>
      </c>
      <c r="C1155" s="77"/>
      <c r="D1155" s="78">
        <v>1</v>
      </c>
      <c r="E1155" s="79"/>
      <c r="F1155" s="80"/>
      <c r="G1155" s="77"/>
      <c r="H1155" s="81"/>
      <c r="I1155" s="82"/>
      <c r="J1155" s="82"/>
      <c r="K1155" s="51"/>
      <c r="L1155" s="83">
        <v>1155</v>
      </c>
      <c r="M1155" s="83"/>
      <c r="N1155" s="84">
        <v>1</v>
      </c>
      <c r="O1155" s="98" t="str">
        <f>REPLACE(INDEX(GroupVertices[Group], MATCH(Edges[[#This Row],[Vertex 1]],GroupVertices[Vertex],0)),1,1,"")</f>
        <v>9</v>
      </c>
      <c r="P1155" s="98" t="str">
        <f>REPLACE(INDEX(GroupVertices[Group], MATCH(Edges[[#This Row],[Vertex 2]],GroupVertices[Vertex],0)),1,1,"")</f>
        <v>9</v>
      </c>
    </row>
    <row r="1156" spans="1:16" ht="13.5" customHeight="1" thickTop="1" thickBot="1" x14ac:dyDescent="0.3">
      <c r="A1156" s="76" t="s">
        <v>365</v>
      </c>
      <c r="B1156" s="76" t="s">
        <v>367</v>
      </c>
      <c r="C1156" s="77"/>
      <c r="D1156" s="78">
        <v>1</v>
      </c>
      <c r="E1156" s="79"/>
      <c r="F1156" s="80"/>
      <c r="G1156" s="77"/>
      <c r="H1156" s="81"/>
      <c r="I1156" s="82"/>
      <c r="J1156" s="82"/>
      <c r="K1156" s="51"/>
      <c r="L1156" s="83">
        <v>1156</v>
      </c>
      <c r="M1156" s="83"/>
      <c r="N1156" s="84">
        <v>1</v>
      </c>
      <c r="O1156" s="98" t="str">
        <f>REPLACE(INDEX(GroupVertices[Group], MATCH(Edges[[#This Row],[Vertex 1]],GroupVertices[Vertex],0)),1,1,"")</f>
        <v>9</v>
      </c>
      <c r="P1156" s="98" t="str">
        <f>REPLACE(INDEX(GroupVertices[Group], MATCH(Edges[[#This Row],[Vertex 2]],GroupVertices[Vertex],0)),1,1,"")</f>
        <v>9</v>
      </c>
    </row>
    <row r="1157" spans="1:16" ht="13.5" customHeight="1" thickTop="1" thickBot="1" x14ac:dyDescent="0.3">
      <c r="A1157" s="76"/>
      <c r="B1157" s="76"/>
      <c r="C1157" s="77"/>
      <c r="D1157" s="78"/>
      <c r="E1157" s="79"/>
      <c r="F1157" s="80"/>
      <c r="G1157" s="77"/>
      <c r="H1157" s="81"/>
      <c r="I1157" s="82"/>
      <c r="J1157" s="82"/>
      <c r="K1157" s="51"/>
      <c r="L1157" s="83">
        <v>1157</v>
      </c>
      <c r="M1157" s="83"/>
      <c r="N1157" s="84"/>
      <c r="O1157" s="98" t="e">
        <f>REPLACE(INDEX(GroupVertices[Group], MATCH(Edges[[#This Row],[Vertex 1]],GroupVertices[Vertex],0)),1,1,"")</f>
        <v>#N/A</v>
      </c>
      <c r="P1157" s="98" t="e">
        <f>REPLACE(INDEX(GroupVertices[Group], MATCH(Edges[[#This Row],[Vertex 2]],GroupVertices[Vertex],0)),1,1,"")</f>
        <v>#N/A</v>
      </c>
    </row>
    <row r="1158" spans="1:16" ht="13.5" customHeight="1" thickTop="1" thickBot="1" x14ac:dyDescent="0.3">
      <c r="A1158" s="76" t="s">
        <v>366</v>
      </c>
      <c r="B1158" s="76" t="s">
        <v>367</v>
      </c>
      <c r="C1158" s="77"/>
      <c r="D1158" s="78">
        <v>1</v>
      </c>
      <c r="E1158" s="79"/>
      <c r="F1158" s="80"/>
      <c r="G1158" s="77"/>
      <c r="H1158" s="81"/>
      <c r="I1158" s="82"/>
      <c r="J1158" s="82"/>
      <c r="K1158" s="51"/>
      <c r="L1158" s="83">
        <v>1158</v>
      </c>
      <c r="M1158" s="83"/>
      <c r="N1158" s="84">
        <v>1</v>
      </c>
      <c r="O1158" s="98" t="str">
        <f>REPLACE(INDEX(GroupVertices[Group], MATCH(Edges[[#This Row],[Vertex 1]],GroupVertices[Vertex],0)),1,1,"")</f>
        <v>9</v>
      </c>
      <c r="P1158" s="98" t="str">
        <f>REPLACE(INDEX(GroupVertices[Group], MATCH(Edges[[#This Row],[Vertex 2]],GroupVertices[Vertex],0)),1,1,"")</f>
        <v>9</v>
      </c>
    </row>
    <row r="1159" spans="1:16" ht="13.5" customHeight="1" thickTop="1" thickBot="1" x14ac:dyDescent="0.3">
      <c r="A1159" s="76" t="s">
        <v>909</v>
      </c>
      <c r="B1159" s="76" t="s">
        <v>910</v>
      </c>
      <c r="C1159" s="77"/>
      <c r="D1159" s="78">
        <v>1</v>
      </c>
      <c r="E1159" s="79"/>
      <c r="F1159" s="80"/>
      <c r="G1159" s="77"/>
      <c r="H1159" s="81"/>
      <c r="I1159" s="82"/>
      <c r="J1159" s="82"/>
      <c r="K1159" s="51"/>
      <c r="L1159" s="83">
        <v>1159</v>
      </c>
      <c r="M1159" s="83"/>
      <c r="N1159" s="84">
        <v>1</v>
      </c>
      <c r="O1159" s="98" t="str">
        <f>REPLACE(INDEX(GroupVertices[Group], MATCH(Edges[[#This Row],[Vertex 1]],GroupVertices[Vertex],0)),1,1,"")</f>
        <v>91</v>
      </c>
      <c r="P1159" s="98" t="str">
        <f>REPLACE(INDEX(GroupVertices[Group], MATCH(Edges[[#This Row],[Vertex 2]],GroupVertices[Vertex],0)),1,1,"")</f>
        <v>91</v>
      </c>
    </row>
    <row r="1160" spans="1:16" ht="13.5" customHeight="1" thickTop="1" thickBot="1" x14ac:dyDescent="0.3">
      <c r="A1160" s="76"/>
      <c r="B1160" s="76"/>
      <c r="C1160" s="77"/>
      <c r="D1160" s="78"/>
      <c r="E1160" s="79"/>
      <c r="F1160" s="80"/>
      <c r="G1160" s="77"/>
      <c r="H1160" s="81"/>
      <c r="I1160" s="82"/>
      <c r="J1160" s="82"/>
      <c r="K1160" s="51"/>
      <c r="L1160" s="83">
        <v>1160</v>
      </c>
      <c r="M1160" s="83"/>
      <c r="N1160" s="84"/>
      <c r="O1160" s="98" t="e">
        <f>REPLACE(INDEX(GroupVertices[Group], MATCH(Edges[[#This Row],[Vertex 1]],GroupVertices[Vertex],0)),1,1,"")</f>
        <v>#N/A</v>
      </c>
      <c r="P1160" s="98" t="e">
        <f>REPLACE(INDEX(GroupVertices[Group], MATCH(Edges[[#This Row],[Vertex 2]],GroupVertices[Vertex],0)),1,1,"")</f>
        <v>#N/A</v>
      </c>
    </row>
    <row r="1161" spans="1:16" ht="13.5" customHeight="1" thickTop="1" thickBot="1" x14ac:dyDescent="0.3">
      <c r="A1161" s="76"/>
      <c r="B1161" s="76"/>
      <c r="C1161" s="77"/>
      <c r="D1161" s="78"/>
      <c r="E1161" s="79"/>
      <c r="F1161" s="80"/>
      <c r="G1161" s="77"/>
      <c r="H1161" s="81"/>
      <c r="I1161" s="82"/>
      <c r="J1161" s="82"/>
      <c r="K1161" s="51"/>
      <c r="L1161" s="83">
        <v>1161</v>
      </c>
      <c r="M1161" s="83"/>
      <c r="N1161" s="84"/>
      <c r="O1161" s="98" t="e">
        <f>REPLACE(INDEX(GroupVertices[Group], MATCH(Edges[[#This Row],[Vertex 1]],GroupVertices[Vertex],0)),1,1,"")</f>
        <v>#N/A</v>
      </c>
      <c r="P1161" s="98" t="e">
        <f>REPLACE(INDEX(GroupVertices[Group], MATCH(Edges[[#This Row],[Vertex 2]],GroupVertices[Vertex],0)),1,1,"")</f>
        <v>#N/A</v>
      </c>
    </row>
    <row r="1162" spans="1:16" ht="13.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1161"/>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1161"/>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1161"/>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1161"/>
    <dataValidation allowBlank="1" showInputMessage="1" promptTitle="Edge Color" prompt="To select an optional edge color, right-click and select Select Color on the right-click menu." sqref="C3:C1161"/>
    <dataValidation allowBlank="1" showInputMessage="1" errorTitle="Invalid Edge Width" error="The optional edge width must be a whole number between 1 and 10." promptTitle="Edge Width" prompt="Enter an optional edge width between 1 and 10." sqref="D3:D1161"/>
    <dataValidation allowBlank="1" showInputMessage="1" errorTitle="Invalid Edge Opacity" error="The optional edge opacity must be a whole number between 0 and 10." promptTitle="Edge Opacity" prompt="Enter an optional edge opacity between 0 (transparent) and 100 (opaque)." sqref="F3:F1161"/>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1161">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1161"/>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1161">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1161"/>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865"/>
  <sheetViews>
    <sheetView tabSelected="1" workbookViewId="0">
      <pane xSplit="1" ySplit="2" topLeftCell="B766" activePane="bottomRight" state="frozen"/>
      <selection pane="topRight" activeCell="B1" sqref="B1"/>
      <selection pane="bottomLeft" activeCell="A3" sqref="A3"/>
      <selection pane="bottomRight" activeCell="A783" sqref="A783:AD783"/>
    </sheetView>
  </sheetViews>
  <sheetFormatPr defaultRowHeight="15" x14ac:dyDescent="0.25"/>
  <cols>
    <col min="1" max="1" width="36.28515625" style="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1342</v>
      </c>
      <c r="AG2"/>
      <c r="AH2"/>
    </row>
    <row r="3" spans="1:35" ht="15" customHeight="1" x14ac:dyDescent="0.25">
      <c r="A3" s="48" t="s">
        <v>175</v>
      </c>
      <c r="B3" s="51"/>
      <c r="C3" s="51"/>
      <c r="D3" s="52"/>
      <c r="E3" s="53"/>
      <c r="F3" s="51"/>
      <c r="G3" s="51" t="s">
        <v>52</v>
      </c>
      <c r="H3" s="55"/>
      <c r="I3" s="54"/>
      <c r="J3" s="54"/>
      <c r="K3" s="55"/>
      <c r="L3" s="57"/>
      <c r="M3" s="58">
        <v>9698.2275390625</v>
      </c>
      <c r="N3" s="58">
        <v>4698.0595703125</v>
      </c>
      <c r="O3" s="56"/>
      <c r="P3" s="59"/>
      <c r="Q3" s="59"/>
      <c r="R3" s="49">
        <v>1</v>
      </c>
      <c r="S3" s="49"/>
      <c r="T3" s="49"/>
      <c r="U3" s="50">
        <v>0</v>
      </c>
      <c r="V3" s="50">
        <v>1</v>
      </c>
      <c r="W3" s="50">
        <v>0</v>
      </c>
      <c r="X3" s="50">
        <v>0.99999899999999997</v>
      </c>
      <c r="Y3" s="50">
        <v>0</v>
      </c>
      <c r="Z3" s="50"/>
      <c r="AA3" s="60">
        <v>3</v>
      </c>
      <c r="AB3" s="60"/>
      <c r="AC3" s="61"/>
      <c r="AD3" s="98" t="str">
        <f>REPLACE(INDEX(GroupVertices[Group], MATCH(Vertices[[#This Row],[Vertex]],GroupVertices[Vertex],0)),1,1,"")</f>
        <v>168</v>
      </c>
      <c r="AG3"/>
      <c r="AH3"/>
    </row>
    <row r="4" spans="1:35" x14ac:dyDescent="0.25">
      <c r="A4" s="1" t="s">
        <v>176</v>
      </c>
      <c r="G4" s="51" t="s">
        <v>52</v>
      </c>
      <c r="M4">
        <v>9698.2275390625</v>
      </c>
      <c r="N4">
        <v>4859.80810546875</v>
      </c>
      <c r="R4" s="49">
        <v>1</v>
      </c>
      <c r="U4" s="50">
        <v>0</v>
      </c>
      <c r="V4" s="50">
        <v>1</v>
      </c>
      <c r="W4" s="50">
        <v>0</v>
      </c>
      <c r="X4" s="50">
        <v>0.99999899999999997</v>
      </c>
      <c r="Y4" s="50">
        <v>0</v>
      </c>
      <c r="AA4" s="3">
        <v>4</v>
      </c>
      <c r="AD4" s="98" t="str">
        <f>REPLACE(INDEX(GroupVertices[Group], MATCH(Vertices[[#This Row],[Vertex]],GroupVertices[Vertex],0)),1,1,"")</f>
        <v>168</v>
      </c>
      <c r="AE4" s="2"/>
      <c r="AI4" s="3"/>
    </row>
    <row r="5" spans="1:35" x14ac:dyDescent="0.25">
      <c r="A5" s="1" t="s">
        <v>177</v>
      </c>
      <c r="G5" s="51" t="s">
        <v>52</v>
      </c>
      <c r="M5">
        <v>4512.33056640625</v>
      </c>
      <c r="N5">
        <v>6808.14794921875</v>
      </c>
      <c r="R5" s="49">
        <v>1</v>
      </c>
      <c r="U5" s="50">
        <v>0</v>
      </c>
      <c r="V5" s="50">
        <v>0.2</v>
      </c>
      <c r="W5" s="50">
        <v>0</v>
      </c>
      <c r="X5" s="50">
        <v>0.56563399999999997</v>
      </c>
      <c r="Y5" s="50">
        <v>0</v>
      </c>
      <c r="AA5" s="3">
        <v>5</v>
      </c>
      <c r="AD5" s="98" t="str">
        <f>REPLACE(INDEX(GroupVertices[Group], MATCH(Vertices[[#This Row],[Vertex]],GroupVertices[Vertex],0)),1,1,"")</f>
        <v>46</v>
      </c>
      <c r="AE5" s="2"/>
      <c r="AI5" s="3"/>
    </row>
    <row r="6" spans="1:35" x14ac:dyDescent="0.25">
      <c r="A6" s="1" t="s">
        <v>178</v>
      </c>
      <c r="G6" s="51" t="s">
        <v>52</v>
      </c>
      <c r="M6">
        <v>4932.6494140625</v>
      </c>
      <c r="N6">
        <v>7239.19775390625</v>
      </c>
      <c r="R6" s="49">
        <v>3</v>
      </c>
      <c r="U6" s="50">
        <v>2</v>
      </c>
      <c r="V6" s="50">
        <v>0.33333299999999999</v>
      </c>
      <c r="W6" s="50">
        <v>0</v>
      </c>
      <c r="X6" s="50">
        <v>1.4669430000000001</v>
      </c>
      <c r="Y6" s="50">
        <v>0.33333333333333331</v>
      </c>
      <c r="AA6" s="3">
        <v>6</v>
      </c>
      <c r="AD6" s="98" t="str">
        <f>REPLACE(INDEX(GroupVertices[Group], MATCH(Vertices[[#This Row],[Vertex]],GroupVertices[Vertex],0)),1,1,"")</f>
        <v>46</v>
      </c>
      <c r="AE6" s="2"/>
      <c r="AI6" s="3"/>
    </row>
    <row r="7" spans="1:35" x14ac:dyDescent="0.25">
      <c r="A7" s="1" t="s">
        <v>179</v>
      </c>
      <c r="G7" s="51" t="s">
        <v>52</v>
      </c>
      <c r="M7">
        <v>5908.4921875</v>
      </c>
      <c r="N7">
        <v>8549.5986328125</v>
      </c>
      <c r="R7" s="49">
        <v>2</v>
      </c>
      <c r="U7" s="50">
        <v>0</v>
      </c>
      <c r="V7" s="50">
        <v>0.16666700000000001</v>
      </c>
      <c r="W7" s="50">
        <v>0</v>
      </c>
      <c r="X7" s="50">
        <v>0.67154999999999998</v>
      </c>
      <c r="Y7" s="50">
        <v>1</v>
      </c>
      <c r="AA7" s="3">
        <v>7</v>
      </c>
      <c r="AD7" s="98" t="str">
        <f>REPLACE(INDEX(GroupVertices[Group], MATCH(Vertices[[#This Row],[Vertex]],GroupVertices[Vertex],0)),1,1,"")</f>
        <v>39</v>
      </c>
      <c r="AE7" s="2"/>
      <c r="AI7" s="3"/>
    </row>
    <row r="8" spans="1:35" x14ac:dyDescent="0.25">
      <c r="A8" s="1" t="s">
        <v>180</v>
      </c>
      <c r="G8" s="51" t="s">
        <v>52</v>
      </c>
      <c r="M8">
        <v>6062.533203125</v>
      </c>
      <c r="N8">
        <v>8881.4658203125</v>
      </c>
      <c r="R8" s="49">
        <v>4</v>
      </c>
      <c r="U8" s="50">
        <v>1</v>
      </c>
      <c r="V8" s="50">
        <v>0.25</v>
      </c>
      <c r="W8" s="50">
        <v>0</v>
      </c>
      <c r="X8" s="50">
        <v>1.227177</v>
      </c>
      <c r="Y8" s="50">
        <v>0.66666666666666663</v>
      </c>
      <c r="AA8" s="3">
        <v>8</v>
      </c>
      <c r="AD8" s="98" t="str">
        <f>REPLACE(INDEX(GroupVertices[Group], MATCH(Vertices[[#This Row],[Vertex]],GroupVertices[Vertex],0)),1,1,"")</f>
        <v>39</v>
      </c>
      <c r="AE8" s="2"/>
      <c r="AI8" s="3"/>
    </row>
    <row r="9" spans="1:35" x14ac:dyDescent="0.25">
      <c r="A9" s="1" t="s">
        <v>181</v>
      </c>
      <c r="G9" s="51" t="s">
        <v>52</v>
      </c>
      <c r="M9">
        <v>6081.6904296875</v>
      </c>
      <c r="N9">
        <v>8234.4716796875</v>
      </c>
      <c r="R9" s="49">
        <v>4</v>
      </c>
      <c r="U9" s="50">
        <v>1</v>
      </c>
      <c r="V9" s="50">
        <v>0.25</v>
      </c>
      <c r="W9" s="50">
        <v>0</v>
      </c>
      <c r="X9" s="50">
        <v>1.227177</v>
      </c>
      <c r="Y9" s="50">
        <v>0.66666666666666663</v>
      </c>
      <c r="AA9" s="3">
        <v>9</v>
      </c>
      <c r="AD9" s="98" t="str">
        <f>REPLACE(INDEX(GroupVertices[Group], MATCH(Vertices[[#This Row],[Vertex]],GroupVertices[Vertex],0)),1,1,"")</f>
        <v>39</v>
      </c>
      <c r="AE9" s="2"/>
      <c r="AI9" s="3"/>
    </row>
    <row r="10" spans="1:35" x14ac:dyDescent="0.25">
      <c r="A10" s="1" t="s">
        <v>182</v>
      </c>
      <c r="G10" s="51" t="s">
        <v>52</v>
      </c>
      <c r="M10">
        <v>4685.66943359375</v>
      </c>
      <c r="N10">
        <v>9492.9111328125</v>
      </c>
      <c r="R10" s="49">
        <v>8</v>
      </c>
      <c r="U10" s="50">
        <v>0</v>
      </c>
      <c r="V10" s="50">
        <v>0.125</v>
      </c>
      <c r="W10" s="50">
        <v>0.11111</v>
      </c>
      <c r="X10" s="50">
        <v>0.99999899999999997</v>
      </c>
      <c r="Y10" s="50">
        <v>1</v>
      </c>
      <c r="AA10" s="3">
        <v>10</v>
      </c>
      <c r="AD10" s="98" t="str">
        <f>REPLACE(INDEX(GroupVertices[Group], MATCH(Vertices[[#This Row],[Vertex]],GroupVertices[Vertex],0)),1,1,"")</f>
        <v>7</v>
      </c>
      <c r="AE10" s="2"/>
      <c r="AI10" s="3"/>
    </row>
    <row r="11" spans="1:35" x14ac:dyDescent="0.25">
      <c r="A11" s="1" t="s">
        <v>183</v>
      </c>
      <c r="G11" s="51" t="s">
        <v>52</v>
      </c>
      <c r="M11">
        <v>4704.16748046875</v>
      </c>
      <c r="N11">
        <v>9822.546875</v>
      </c>
      <c r="R11" s="49">
        <v>8</v>
      </c>
      <c r="U11" s="50">
        <v>0</v>
      </c>
      <c r="V11" s="50">
        <v>0.125</v>
      </c>
      <c r="W11" s="50">
        <v>0.11111</v>
      </c>
      <c r="X11" s="50">
        <v>0.99999899999999997</v>
      </c>
      <c r="Y11" s="50">
        <v>1</v>
      </c>
      <c r="AA11" s="3">
        <v>11</v>
      </c>
      <c r="AD11" s="98" t="str">
        <f>REPLACE(INDEX(GroupVertices[Group], MATCH(Vertices[[#This Row],[Vertex]],GroupVertices[Vertex],0)),1,1,"")</f>
        <v>7</v>
      </c>
      <c r="AE11" s="2"/>
      <c r="AI11" s="3"/>
    </row>
    <row r="12" spans="1:35" x14ac:dyDescent="0.25">
      <c r="A12" s="1" t="s">
        <v>184</v>
      </c>
      <c r="G12" s="51" t="s">
        <v>52</v>
      </c>
      <c r="M12">
        <v>5016.9423828125</v>
      </c>
      <c r="N12">
        <v>9259.3388671875</v>
      </c>
      <c r="R12" s="49">
        <v>8</v>
      </c>
      <c r="U12" s="50">
        <v>0</v>
      </c>
      <c r="V12" s="50">
        <v>0.125</v>
      </c>
      <c r="W12" s="50">
        <v>0.11111</v>
      </c>
      <c r="X12" s="50">
        <v>0.99999899999999997</v>
      </c>
      <c r="Y12" s="50">
        <v>1</v>
      </c>
      <c r="AA12" s="3">
        <v>12</v>
      </c>
      <c r="AD12" s="98" t="str">
        <f>REPLACE(INDEX(GroupVertices[Group], MATCH(Vertices[[#This Row],[Vertex]],GroupVertices[Vertex],0)),1,1,"")</f>
        <v>7</v>
      </c>
      <c r="AE12" s="2"/>
      <c r="AI12" s="3"/>
    </row>
    <row r="13" spans="1:35" x14ac:dyDescent="0.25">
      <c r="A13" s="1" t="s">
        <v>185</v>
      </c>
      <c r="G13" s="51" t="s">
        <v>52</v>
      </c>
      <c r="M13">
        <v>5036.0595703125</v>
      </c>
      <c r="N13">
        <v>9718.29296875</v>
      </c>
      <c r="R13" s="49">
        <v>8</v>
      </c>
      <c r="U13" s="50">
        <v>0</v>
      </c>
      <c r="V13" s="50">
        <v>0.125</v>
      </c>
      <c r="W13" s="50">
        <v>0.11111</v>
      </c>
      <c r="X13" s="50">
        <v>0.99999899999999997</v>
      </c>
      <c r="Y13" s="50">
        <v>1</v>
      </c>
      <c r="AA13" s="3">
        <v>13</v>
      </c>
      <c r="AD13" s="98" t="str">
        <f>REPLACE(INDEX(GroupVertices[Group], MATCH(Vertices[[#This Row],[Vertex]],GroupVertices[Vertex],0)),1,1,"")</f>
        <v>7</v>
      </c>
      <c r="AE13" s="2"/>
      <c r="AI13" s="3"/>
    </row>
    <row r="14" spans="1:35" x14ac:dyDescent="0.25">
      <c r="A14" s="1" t="s">
        <v>186</v>
      </c>
      <c r="G14" s="51" t="s">
        <v>52</v>
      </c>
      <c r="M14">
        <v>4835.78662109375</v>
      </c>
      <c r="N14">
        <v>9057.91796875</v>
      </c>
      <c r="R14" s="49">
        <v>8</v>
      </c>
      <c r="U14" s="50">
        <v>0</v>
      </c>
      <c r="V14" s="50">
        <v>0.125</v>
      </c>
      <c r="W14" s="50">
        <v>0.11111</v>
      </c>
      <c r="X14" s="50">
        <v>0.99999899999999997</v>
      </c>
      <c r="Y14" s="50">
        <v>1</v>
      </c>
      <c r="AA14" s="3">
        <v>14</v>
      </c>
      <c r="AD14" s="98" t="str">
        <f>REPLACE(INDEX(GroupVertices[Group], MATCH(Vertices[[#This Row],[Vertex]],GroupVertices[Vertex],0)),1,1,"")</f>
        <v>7</v>
      </c>
      <c r="AE14" s="2"/>
      <c r="AI14" s="3"/>
    </row>
    <row r="15" spans="1:35" x14ac:dyDescent="0.25">
      <c r="A15" s="1" t="s">
        <v>187</v>
      </c>
      <c r="G15" s="51" t="s">
        <v>52</v>
      </c>
      <c r="M15">
        <v>4304.37890625</v>
      </c>
      <c r="N15">
        <v>9364.919921875</v>
      </c>
      <c r="R15" s="49">
        <v>8</v>
      </c>
      <c r="U15" s="50">
        <v>0</v>
      </c>
      <c r="V15" s="50">
        <v>0.125</v>
      </c>
      <c r="W15" s="50">
        <v>0.11111</v>
      </c>
      <c r="X15" s="50">
        <v>0.99999899999999997</v>
      </c>
      <c r="Y15" s="50">
        <v>1</v>
      </c>
      <c r="AA15" s="3">
        <v>15</v>
      </c>
      <c r="AD15" s="98" t="str">
        <f>REPLACE(INDEX(GroupVertices[Group], MATCH(Vertices[[#This Row],[Vertex]],GroupVertices[Vertex],0)),1,1,"")</f>
        <v>7</v>
      </c>
      <c r="AE15" s="2"/>
      <c r="AI15" s="3"/>
    </row>
    <row r="16" spans="1:35" x14ac:dyDescent="0.25">
      <c r="A16" s="1" t="s">
        <v>188</v>
      </c>
      <c r="G16" s="51" t="s">
        <v>52</v>
      </c>
      <c r="M16">
        <v>4372.87353515625</v>
      </c>
      <c r="N16">
        <v>9663.763671875</v>
      </c>
      <c r="R16" s="49">
        <v>8</v>
      </c>
      <c r="U16" s="50">
        <v>0</v>
      </c>
      <c r="V16" s="50">
        <v>0.125</v>
      </c>
      <c r="W16" s="50">
        <v>0.11111</v>
      </c>
      <c r="X16" s="50">
        <v>0.99999899999999997</v>
      </c>
      <c r="Y16" s="50">
        <v>1</v>
      </c>
      <c r="AA16" s="3">
        <v>16</v>
      </c>
      <c r="AD16" s="98" t="str">
        <f>REPLACE(INDEX(GroupVertices[Group], MATCH(Vertices[[#This Row],[Vertex]],GroupVertices[Vertex],0)),1,1,"")</f>
        <v>7</v>
      </c>
      <c r="AE16" s="2"/>
      <c r="AI16" s="3"/>
    </row>
    <row r="17" spans="1:35" x14ac:dyDescent="0.25">
      <c r="A17" s="1" t="s">
        <v>189</v>
      </c>
      <c r="G17" s="51" t="s">
        <v>52</v>
      </c>
      <c r="M17">
        <v>4494.880859375</v>
      </c>
      <c r="N17">
        <v>9127.5166015625</v>
      </c>
      <c r="R17" s="49">
        <v>8</v>
      </c>
      <c r="U17" s="50">
        <v>0</v>
      </c>
      <c r="V17" s="50">
        <v>0.125</v>
      </c>
      <c r="W17" s="50">
        <v>0.11111</v>
      </c>
      <c r="X17" s="50">
        <v>0.99999899999999997</v>
      </c>
      <c r="Y17" s="50">
        <v>1</v>
      </c>
      <c r="AA17" s="3">
        <v>17</v>
      </c>
      <c r="AD17" s="98" t="str">
        <f>REPLACE(INDEX(GroupVertices[Group], MATCH(Vertices[[#This Row],[Vertex]],GroupVertices[Vertex],0)),1,1,"")</f>
        <v>7</v>
      </c>
      <c r="AE17" s="2"/>
      <c r="AI17" s="3"/>
    </row>
    <row r="18" spans="1:35" x14ac:dyDescent="0.25">
      <c r="A18" s="1" t="s">
        <v>190</v>
      </c>
      <c r="G18" s="51" t="s">
        <v>52</v>
      </c>
      <c r="M18">
        <v>5213.37890625</v>
      </c>
      <c r="N18">
        <v>9458.5166015625</v>
      </c>
      <c r="R18" s="49">
        <v>8</v>
      </c>
      <c r="U18" s="50">
        <v>0</v>
      </c>
      <c r="V18" s="50">
        <v>0.125</v>
      </c>
      <c r="W18" s="50">
        <v>0.11111</v>
      </c>
      <c r="X18" s="50">
        <v>0.99999899999999997</v>
      </c>
      <c r="Y18" s="50">
        <v>1</v>
      </c>
      <c r="AA18" s="3">
        <v>18</v>
      </c>
      <c r="AD18" s="98" t="str">
        <f>REPLACE(INDEX(GroupVertices[Group], MATCH(Vertices[[#This Row],[Vertex]],GroupVertices[Vertex],0)),1,1,"")</f>
        <v>7</v>
      </c>
      <c r="AE18" s="2"/>
      <c r="AI18" s="3"/>
    </row>
    <row r="19" spans="1:35" x14ac:dyDescent="0.25">
      <c r="A19" s="1" t="s">
        <v>191</v>
      </c>
      <c r="G19" s="51" t="s">
        <v>52</v>
      </c>
      <c r="M19">
        <v>1362.508544921875</v>
      </c>
      <c r="N19">
        <v>5167.82958984375</v>
      </c>
      <c r="R19" s="49">
        <v>1</v>
      </c>
      <c r="U19" s="50">
        <v>0</v>
      </c>
      <c r="V19" s="50">
        <v>2.1229999999999999E-3</v>
      </c>
      <c r="W19" s="50">
        <v>0</v>
      </c>
      <c r="X19" s="50">
        <v>0.44032300000000002</v>
      </c>
      <c r="Y19" s="50">
        <v>0</v>
      </c>
      <c r="AA19" s="3">
        <v>19</v>
      </c>
      <c r="AD19" s="98" t="str">
        <f>REPLACE(INDEX(GroupVertices[Group], MATCH(Vertices[[#This Row],[Vertex]],GroupVertices[Vertex],0)),1,1,"")</f>
        <v>1</v>
      </c>
      <c r="AE19" s="2"/>
      <c r="AI19" s="3"/>
    </row>
    <row r="20" spans="1:35" x14ac:dyDescent="0.25">
      <c r="A20" s="1" t="s">
        <v>192</v>
      </c>
      <c r="G20" s="51" t="s">
        <v>52</v>
      </c>
      <c r="M20">
        <v>793.82781982421875</v>
      </c>
      <c r="N20">
        <v>7232.9912109375</v>
      </c>
      <c r="R20" s="49">
        <v>4</v>
      </c>
      <c r="U20" s="50">
        <v>125.5</v>
      </c>
      <c r="V20" s="50">
        <v>2.591E-3</v>
      </c>
      <c r="W20" s="50">
        <v>0</v>
      </c>
      <c r="X20" s="50">
        <v>1.3662259999999999</v>
      </c>
      <c r="Y20" s="50">
        <v>0.33333333333333331</v>
      </c>
      <c r="AA20" s="3">
        <v>20</v>
      </c>
      <c r="AD20" s="98" t="str">
        <f>REPLACE(INDEX(GroupVertices[Group], MATCH(Vertices[[#This Row],[Vertex]],GroupVertices[Vertex],0)),1,1,"")</f>
        <v>1</v>
      </c>
      <c r="AE20" s="2"/>
      <c r="AI20" s="3"/>
    </row>
    <row r="21" spans="1:35" x14ac:dyDescent="0.25">
      <c r="A21" s="1" t="s">
        <v>193</v>
      </c>
      <c r="G21" s="51" t="s">
        <v>52</v>
      </c>
      <c r="M21">
        <v>8986.4013671875</v>
      </c>
      <c r="N21">
        <v>6311.869140625</v>
      </c>
      <c r="R21" s="49">
        <v>2</v>
      </c>
      <c r="U21" s="50">
        <v>0</v>
      </c>
      <c r="V21" s="50">
        <v>0.5</v>
      </c>
      <c r="W21" s="50">
        <v>0</v>
      </c>
      <c r="X21" s="50">
        <v>0.99999899999999997</v>
      </c>
      <c r="Y21" s="50">
        <v>1</v>
      </c>
      <c r="AA21" s="3">
        <v>21</v>
      </c>
      <c r="AD21" s="98" t="str">
        <f>REPLACE(INDEX(GroupVertices[Group], MATCH(Vertices[[#This Row],[Vertex]],GroupVertices[Vertex],0)),1,1,"")</f>
        <v>114</v>
      </c>
      <c r="AE21" s="2"/>
      <c r="AI21" s="3"/>
    </row>
    <row r="22" spans="1:35" x14ac:dyDescent="0.25">
      <c r="A22" s="1" t="s">
        <v>194</v>
      </c>
      <c r="G22" s="51" t="s">
        <v>52</v>
      </c>
      <c r="M22">
        <v>8986.4013671875</v>
      </c>
      <c r="N22">
        <v>6525.08251953125</v>
      </c>
      <c r="R22" s="49">
        <v>2</v>
      </c>
      <c r="U22" s="50">
        <v>0</v>
      </c>
      <c r="V22" s="50">
        <v>0.5</v>
      </c>
      <c r="W22" s="50">
        <v>0</v>
      </c>
      <c r="X22" s="50">
        <v>0.99999899999999997</v>
      </c>
      <c r="Y22" s="50">
        <v>1</v>
      </c>
      <c r="AA22" s="3">
        <v>22</v>
      </c>
      <c r="AD22" s="98" t="str">
        <f>REPLACE(INDEX(GroupVertices[Group], MATCH(Vertices[[#This Row],[Vertex]],GroupVertices[Vertex],0)),1,1,"")</f>
        <v>114</v>
      </c>
      <c r="AE22" s="2"/>
      <c r="AI22" s="3"/>
    </row>
    <row r="23" spans="1:35" x14ac:dyDescent="0.25">
      <c r="A23" s="1" t="s">
        <v>195</v>
      </c>
      <c r="G23" s="51" t="s">
        <v>52</v>
      </c>
      <c r="M23">
        <v>9180.2314453125</v>
      </c>
      <c r="N23">
        <v>6525.08251953125</v>
      </c>
      <c r="R23" s="49">
        <v>2</v>
      </c>
      <c r="U23" s="50">
        <v>0</v>
      </c>
      <c r="V23" s="50">
        <v>0.5</v>
      </c>
      <c r="W23" s="50">
        <v>0</v>
      </c>
      <c r="X23" s="50">
        <v>0.99999899999999997</v>
      </c>
      <c r="Y23" s="50">
        <v>1</v>
      </c>
      <c r="AA23" s="3">
        <v>23</v>
      </c>
      <c r="AD23" s="98" t="str">
        <f>REPLACE(INDEX(GroupVertices[Group], MATCH(Vertices[[#This Row],[Vertex]],GroupVertices[Vertex],0)),1,1,"")</f>
        <v>114</v>
      </c>
      <c r="AE23" s="2"/>
      <c r="AI23" s="3"/>
    </row>
    <row r="24" spans="1:35" x14ac:dyDescent="0.25">
      <c r="A24" s="1" t="s">
        <v>196</v>
      </c>
      <c r="G24" s="51" t="s">
        <v>52</v>
      </c>
      <c r="M24">
        <v>1959.0750732421875</v>
      </c>
      <c r="N24">
        <v>8087.42724609375</v>
      </c>
      <c r="R24" s="49">
        <v>4</v>
      </c>
      <c r="U24" s="50">
        <v>0</v>
      </c>
      <c r="V24" s="50">
        <v>0.125</v>
      </c>
      <c r="W24" s="50">
        <v>0</v>
      </c>
      <c r="X24" s="50">
        <v>0.84307600000000005</v>
      </c>
      <c r="Y24" s="50">
        <v>1</v>
      </c>
      <c r="AA24" s="3">
        <v>24</v>
      </c>
      <c r="AD24" s="98" t="str">
        <f>REPLACE(INDEX(GroupVertices[Group], MATCH(Vertices[[#This Row],[Vertex]],GroupVertices[Vertex],0)),1,1,"")</f>
        <v>15</v>
      </c>
      <c r="AE24" s="2"/>
      <c r="AI24" s="3"/>
    </row>
    <row r="25" spans="1:35" x14ac:dyDescent="0.25">
      <c r="A25" s="1" t="s">
        <v>197</v>
      </c>
      <c r="G25" s="51" t="s">
        <v>52</v>
      </c>
      <c r="M25">
        <v>2183.093994140625</v>
      </c>
      <c r="N25">
        <v>8476.2548828125</v>
      </c>
      <c r="R25" s="49">
        <v>6</v>
      </c>
      <c r="U25" s="50">
        <v>1.3333330000000001</v>
      </c>
      <c r="V25" s="50">
        <v>0.16666700000000001</v>
      </c>
      <c r="W25" s="50">
        <v>0</v>
      </c>
      <c r="X25" s="50">
        <v>1.20923</v>
      </c>
      <c r="Y25" s="50">
        <v>0.73333333333333328</v>
      </c>
      <c r="AA25" s="3">
        <v>25</v>
      </c>
      <c r="AD25" s="98" t="str">
        <f>REPLACE(INDEX(GroupVertices[Group], MATCH(Vertices[[#This Row],[Vertex]],GroupVertices[Vertex],0)),1,1,"")</f>
        <v>15</v>
      </c>
      <c r="AE25" s="2"/>
      <c r="AI25" s="3"/>
    </row>
    <row r="26" spans="1:35" x14ac:dyDescent="0.25">
      <c r="A26" s="1" t="s">
        <v>198</v>
      </c>
      <c r="G26" s="51" t="s">
        <v>52</v>
      </c>
      <c r="M26">
        <v>2352.704833984375</v>
      </c>
      <c r="N26">
        <v>8606.853515625</v>
      </c>
      <c r="R26" s="49">
        <v>6</v>
      </c>
      <c r="U26" s="50">
        <v>1.3333330000000001</v>
      </c>
      <c r="V26" s="50">
        <v>0.16666700000000001</v>
      </c>
      <c r="W26" s="50">
        <v>0</v>
      </c>
      <c r="X26" s="50">
        <v>1.20923</v>
      </c>
      <c r="Y26" s="50">
        <v>0.73333333333333328</v>
      </c>
      <c r="AA26" s="3">
        <v>26</v>
      </c>
      <c r="AD26" s="98" t="str">
        <f>REPLACE(INDEX(GroupVertices[Group], MATCH(Vertices[[#This Row],[Vertex]],GroupVertices[Vertex],0)),1,1,"")</f>
        <v>15</v>
      </c>
      <c r="AE26" s="2"/>
      <c r="AI26" s="3"/>
    </row>
    <row r="27" spans="1:35" x14ac:dyDescent="0.25">
      <c r="A27" s="1" t="s">
        <v>199</v>
      </c>
      <c r="G27" s="51" t="s">
        <v>52</v>
      </c>
      <c r="M27">
        <v>1876.580322265625</v>
      </c>
      <c r="N27">
        <v>8466.84765625</v>
      </c>
      <c r="R27" s="49">
        <v>6</v>
      </c>
      <c r="U27" s="50">
        <v>1.3333330000000001</v>
      </c>
      <c r="V27" s="50">
        <v>0.16666700000000001</v>
      </c>
      <c r="W27" s="50">
        <v>0</v>
      </c>
      <c r="X27" s="50">
        <v>1.20923</v>
      </c>
      <c r="Y27" s="50">
        <v>0.73333333333333328</v>
      </c>
      <c r="AA27" s="3">
        <v>27</v>
      </c>
      <c r="AD27" s="98" t="str">
        <f>REPLACE(INDEX(GroupVertices[Group], MATCH(Vertices[[#This Row],[Vertex]],GroupVertices[Vertex],0)),1,1,"")</f>
        <v>15</v>
      </c>
      <c r="AE27" s="2"/>
      <c r="AI27" s="3"/>
    </row>
    <row r="28" spans="1:35" x14ac:dyDescent="0.25">
      <c r="A28" s="1" t="s">
        <v>200</v>
      </c>
      <c r="G28" s="51" t="s">
        <v>52</v>
      </c>
      <c r="M28">
        <v>1697.6905517578125</v>
      </c>
      <c r="N28">
        <v>8660.2958984375</v>
      </c>
      <c r="R28" s="49">
        <v>4</v>
      </c>
      <c r="U28" s="50">
        <v>0</v>
      </c>
      <c r="V28" s="50">
        <v>0.125</v>
      </c>
      <c r="W28" s="50">
        <v>0</v>
      </c>
      <c r="X28" s="50">
        <v>0.84307600000000005</v>
      </c>
      <c r="Y28" s="50">
        <v>1</v>
      </c>
      <c r="AA28" s="3">
        <v>28</v>
      </c>
      <c r="AD28" s="98" t="str">
        <f>REPLACE(INDEX(GroupVertices[Group], MATCH(Vertices[[#This Row],[Vertex]],GroupVertices[Vertex],0)),1,1,"")</f>
        <v>15</v>
      </c>
      <c r="AE28" s="2"/>
      <c r="AI28" s="3"/>
    </row>
    <row r="29" spans="1:35" x14ac:dyDescent="0.25">
      <c r="A29" s="1" t="s">
        <v>201</v>
      </c>
      <c r="G29" s="51" t="s">
        <v>52</v>
      </c>
      <c r="M29">
        <v>3980.216796875</v>
      </c>
      <c r="N29">
        <v>3793.73828125</v>
      </c>
      <c r="R29" s="49">
        <v>1</v>
      </c>
      <c r="U29" s="50">
        <v>0</v>
      </c>
      <c r="V29" s="50">
        <v>0.33333299999999999</v>
      </c>
      <c r="W29" s="50">
        <v>0</v>
      </c>
      <c r="X29" s="50">
        <v>0.77027000000000001</v>
      </c>
      <c r="Y29" s="50">
        <v>0</v>
      </c>
      <c r="AA29" s="3">
        <v>29</v>
      </c>
      <c r="AD29" s="98" t="str">
        <f>REPLACE(INDEX(GroupVertices[Group], MATCH(Vertices[[#This Row],[Vertex]],GroupVertices[Vertex],0)),1,1,"")</f>
        <v>111</v>
      </c>
      <c r="AE29" s="2"/>
      <c r="AI29" s="3"/>
    </row>
    <row r="30" spans="1:35" x14ac:dyDescent="0.25">
      <c r="A30" s="1" t="s">
        <v>202</v>
      </c>
      <c r="G30" s="51" t="s">
        <v>52</v>
      </c>
      <c r="M30">
        <v>4187.41552734375</v>
      </c>
      <c r="N30">
        <v>3999.60009765625</v>
      </c>
      <c r="R30" s="49">
        <v>2</v>
      </c>
      <c r="U30" s="50">
        <v>1</v>
      </c>
      <c r="V30" s="50">
        <v>0.5</v>
      </c>
      <c r="W30" s="50">
        <v>0</v>
      </c>
      <c r="X30" s="50">
        <v>1.4594590000000001</v>
      </c>
      <c r="Y30" s="50">
        <v>0</v>
      </c>
      <c r="AA30" s="3">
        <v>30</v>
      </c>
      <c r="AD30" s="98" t="str">
        <f>REPLACE(INDEX(GroupVertices[Group], MATCH(Vertices[[#This Row],[Vertex]],GroupVertices[Vertex],0)),1,1,"")</f>
        <v>111</v>
      </c>
      <c r="AE30" s="2"/>
      <c r="AI30" s="3"/>
    </row>
    <row r="31" spans="1:35" x14ac:dyDescent="0.25">
      <c r="A31" s="1" t="s">
        <v>203</v>
      </c>
      <c r="G31" s="51" t="s">
        <v>52</v>
      </c>
      <c r="M31">
        <v>901.17681884765625</v>
      </c>
      <c r="N31">
        <v>3476.06201171875</v>
      </c>
      <c r="R31" s="49">
        <v>5</v>
      </c>
      <c r="U31" s="50">
        <v>0</v>
      </c>
      <c r="V31" s="50">
        <v>1.4706E-2</v>
      </c>
      <c r="W31" s="50">
        <v>0</v>
      </c>
      <c r="X31" s="50">
        <v>1.059426</v>
      </c>
      <c r="Y31" s="50">
        <v>1</v>
      </c>
      <c r="AA31" s="3">
        <v>31</v>
      </c>
      <c r="AD31" s="98" t="str">
        <f>REPLACE(INDEX(GroupVertices[Group], MATCH(Vertices[[#This Row],[Vertex]],GroupVertices[Vertex],0)),1,1,"")</f>
        <v>2</v>
      </c>
      <c r="AE31" s="2"/>
      <c r="AI31" s="3"/>
    </row>
    <row r="32" spans="1:35" x14ac:dyDescent="0.25">
      <c r="A32" s="1" t="s">
        <v>204</v>
      </c>
      <c r="G32" s="51" t="s">
        <v>52</v>
      </c>
      <c r="M32">
        <v>1033.7789306640625</v>
      </c>
      <c r="N32">
        <v>2573.1611328125</v>
      </c>
      <c r="R32" s="49">
        <v>12</v>
      </c>
      <c r="U32" s="50">
        <v>89.5</v>
      </c>
      <c r="V32" s="50">
        <v>1.7857000000000001E-2</v>
      </c>
      <c r="W32" s="50">
        <v>0</v>
      </c>
      <c r="X32" s="50">
        <v>2.5054150000000002</v>
      </c>
      <c r="Y32" s="50">
        <v>0.31818181818181818</v>
      </c>
      <c r="AA32" s="3">
        <v>32</v>
      </c>
      <c r="AD32" s="98" t="str">
        <f>REPLACE(INDEX(GroupVertices[Group], MATCH(Vertices[[#This Row],[Vertex]],GroupVertices[Vertex],0)),1,1,"")</f>
        <v>2</v>
      </c>
      <c r="AE32" s="2"/>
      <c r="AI32" s="3"/>
    </row>
    <row r="33" spans="1:35" x14ac:dyDescent="0.25">
      <c r="A33" s="1" t="s">
        <v>205</v>
      </c>
      <c r="G33" s="51" t="s">
        <v>52</v>
      </c>
      <c r="M33">
        <v>614.9508056640625</v>
      </c>
      <c r="N33">
        <v>2681.77197265625</v>
      </c>
      <c r="R33" s="49">
        <v>5</v>
      </c>
      <c r="U33" s="50">
        <v>0</v>
      </c>
      <c r="V33" s="50">
        <v>1.4706E-2</v>
      </c>
      <c r="W33" s="50">
        <v>0</v>
      </c>
      <c r="X33" s="50">
        <v>1.059426</v>
      </c>
      <c r="Y33" s="50">
        <v>1</v>
      </c>
      <c r="AA33" s="3">
        <v>33</v>
      </c>
      <c r="AD33" s="98" t="str">
        <f>REPLACE(INDEX(GroupVertices[Group], MATCH(Vertices[[#This Row],[Vertex]],GroupVertices[Vertex],0)),1,1,"")</f>
        <v>2</v>
      </c>
      <c r="AE33" s="2"/>
      <c r="AI33" s="3"/>
    </row>
    <row r="34" spans="1:35" x14ac:dyDescent="0.25">
      <c r="A34" s="1" t="s">
        <v>206</v>
      </c>
      <c r="G34" s="51" t="s">
        <v>52</v>
      </c>
      <c r="M34">
        <v>883.572998046875</v>
      </c>
      <c r="N34">
        <v>2743.61279296875</v>
      </c>
      <c r="R34" s="49">
        <v>12</v>
      </c>
      <c r="U34" s="50">
        <v>277</v>
      </c>
      <c r="V34" s="50">
        <v>2.0833000000000001E-2</v>
      </c>
      <c r="W34" s="50">
        <v>0</v>
      </c>
      <c r="X34" s="50">
        <v>2.7056779999999998</v>
      </c>
      <c r="Y34" s="50">
        <v>0.24242424242424243</v>
      </c>
      <c r="AA34" s="3">
        <v>34</v>
      </c>
      <c r="AD34" s="98" t="str">
        <f>REPLACE(INDEX(GroupVertices[Group], MATCH(Vertices[[#This Row],[Vertex]],GroupVertices[Vertex],0)),1,1,"")</f>
        <v>2</v>
      </c>
      <c r="AE34" s="2"/>
      <c r="AI34" s="3"/>
    </row>
    <row r="35" spans="1:35" x14ac:dyDescent="0.25">
      <c r="A35" s="1" t="s">
        <v>207</v>
      </c>
      <c r="G35" s="51" t="s">
        <v>52</v>
      </c>
      <c r="M35">
        <v>1463.0535888671875</v>
      </c>
      <c r="N35">
        <v>3256.490478515625</v>
      </c>
      <c r="R35" s="49">
        <v>5</v>
      </c>
      <c r="U35" s="50">
        <v>0</v>
      </c>
      <c r="V35" s="50">
        <v>1.4706E-2</v>
      </c>
      <c r="W35" s="50">
        <v>0</v>
      </c>
      <c r="X35" s="50">
        <v>1.059426</v>
      </c>
      <c r="Y35" s="50">
        <v>1</v>
      </c>
      <c r="AA35" s="3">
        <v>35</v>
      </c>
      <c r="AD35" s="98" t="str">
        <f>REPLACE(INDEX(GroupVertices[Group], MATCH(Vertices[[#This Row],[Vertex]],GroupVertices[Vertex],0)),1,1,"")</f>
        <v>2</v>
      </c>
      <c r="AE35" s="2"/>
      <c r="AI35" s="3"/>
    </row>
    <row r="36" spans="1:35" x14ac:dyDescent="0.25">
      <c r="A36" s="1" t="s">
        <v>208</v>
      </c>
      <c r="G36" s="51" t="s">
        <v>52</v>
      </c>
      <c r="M36">
        <v>1537.279296875</v>
      </c>
      <c r="N36">
        <v>2650.86279296875</v>
      </c>
      <c r="R36" s="49">
        <v>5</v>
      </c>
      <c r="U36" s="50">
        <v>0</v>
      </c>
      <c r="V36" s="50">
        <v>1.4706E-2</v>
      </c>
      <c r="W36" s="50">
        <v>0</v>
      </c>
      <c r="X36" s="50">
        <v>1.059426</v>
      </c>
      <c r="Y36" s="50">
        <v>1</v>
      </c>
      <c r="AA36" s="3">
        <v>36</v>
      </c>
      <c r="AD36" s="98" t="str">
        <f>REPLACE(INDEX(GroupVertices[Group], MATCH(Vertices[[#This Row],[Vertex]],GroupVertices[Vertex],0)),1,1,"")</f>
        <v>2</v>
      </c>
      <c r="AE36" s="2"/>
      <c r="AI36" s="3"/>
    </row>
    <row r="37" spans="1:35" x14ac:dyDescent="0.25">
      <c r="A37" s="1" t="s">
        <v>209</v>
      </c>
      <c r="G37" s="51" t="s">
        <v>52</v>
      </c>
      <c r="M37">
        <v>1178.7696533203125</v>
      </c>
      <c r="N37">
        <v>1101.9683837890625</v>
      </c>
      <c r="R37" s="49">
        <v>6</v>
      </c>
      <c r="U37" s="50">
        <v>0</v>
      </c>
      <c r="V37" s="50">
        <v>3.8462000000000003E-2</v>
      </c>
      <c r="W37" s="50">
        <v>0</v>
      </c>
      <c r="X37" s="50">
        <v>1.175713</v>
      </c>
      <c r="Y37" s="50">
        <v>1</v>
      </c>
      <c r="AA37" s="3">
        <v>37</v>
      </c>
      <c r="AD37" s="98" t="str">
        <f>REPLACE(INDEX(GroupVertices[Group], MATCH(Vertices[[#This Row],[Vertex]],GroupVertices[Vertex],0)),1,1,"")</f>
        <v>3</v>
      </c>
      <c r="AE37" s="2"/>
      <c r="AI37" s="3"/>
    </row>
    <row r="38" spans="1:35" x14ac:dyDescent="0.25">
      <c r="A38" s="1" t="s">
        <v>210</v>
      </c>
      <c r="G38" s="51" t="s">
        <v>52</v>
      </c>
      <c r="M38">
        <v>940.3526611328125</v>
      </c>
      <c r="N38">
        <v>630.22998046875</v>
      </c>
      <c r="R38" s="49">
        <v>9</v>
      </c>
      <c r="U38" s="50">
        <v>39</v>
      </c>
      <c r="V38" s="50">
        <v>4.3478000000000003E-2</v>
      </c>
      <c r="W38" s="50">
        <v>0</v>
      </c>
      <c r="X38" s="50">
        <v>1.7999609999999999</v>
      </c>
      <c r="Y38" s="50">
        <v>0.5</v>
      </c>
      <c r="AA38" s="3">
        <v>38</v>
      </c>
      <c r="AD38" s="98" t="str">
        <f>REPLACE(INDEX(GroupVertices[Group], MATCH(Vertices[[#This Row],[Vertex]],GroupVertices[Vertex],0)),1,1,"")</f>
        <v>3</v>
      </c>
      <c r="AE38" s="2"/>
      <c r="AI38" s="3"/>
    </row>
    <row r="39" spans="1:35" x14ac:dyDescent="0.25">
      <c r="A39" s="1" t="s">
        <v>211</v>
      </c>
      <c r="G39" s="51" t="s">
        <v>52</v>
      </c>
      <c r="M39">
        <v>869.78887939453125</v>
      </c>
      <c r="N39">
        <v>753.4036865234375</v>
      </c>
      <c r="R39" s="49">
        <v>13</v>
      </c>
      <c r="U39" s="50">
        <v>76</v>
      </c>
      <c r="V39" s="50">
        <v>5.2631999999999998E-2</v>
      </c>
      <c r="W39" s="50">
        <v>0</v>
      </c>
      <c r="X39" s="50">
        <v>2.866269</v>
      </c>
      <c r="Y39" s="50">
        <v>0.24358974358974358</v>
      </c>
      <c r="AA39" s="3">
        <v>39</v>
      </c>
      <c r="AD39" s="98" t="str">
        <f>REPLACE(INDEX(GroupVertices[Group], MATCH(Vertices[[#This Row],[Vertex]],GroupVertices[Vertex],0)),1,1,"")</f>
        <v>3</v>
      </c>
      <c r="AE39" s="2"/>
      <c r="AI39" s="3"/>
    </row>
    <row r="40" spans="1:35" x14ac:dyDescent="0.25">
      <c r="A40" s="1" t="s">
        <v>212</v>
      </c>
      <c r="G40" s="51" t="s">
        <v>52</v>
      </c>
      <c r="M40">
        <v>1354.395751953125</v>
      </c>
      <c r="N40">
        <v>970.416748046875</v>
      </c>
      <c r="R40" s="49">
        <v>6</v>
      </c>
      <c r="U40" s="50">
        <v>0</v>
      </c>
      <c r="V40" s="50">
        <v>3.8462000000000003E-2</v>
      </c>
      <c r="W40" s="50">
        <v>0</v>
      </c>
      <c r="X40" s="50">
        <v>1.175713</v>
      </c>
      <c r="Y40" s="50">
        <v>1</v>
      </c>
      <c r="AA40" s="3">
        <v>40</v>
      </c>
      <c r="AD40" s="98" t="str">
        <f>REPLACE(INDEX(GroupVertices[Group], MATCH(Vertices[[#This Row],[Vertex]],GroupVertices[Vertex],0)),1,1,"")</f>
        <v>3</v>
      </c>
      <c r="AE40" s="2"/>
      <c r="AI40" s="3"/>
    </row>
    <row r="41" spans="1:35" x14ac:dyDescent="0.25">
      <c r="A41" s="1" t="s">
        <v>213</v>
      </c>
      <c r="G41" s="51" t="s">
        <v>52</v>
      </c>
      <c r="M41">
        <v>1281.0670166015625</v>
      </c>
      <c r="N41">
        <v>679.2650146484375</v>
      </c>
      <c r="R41" s="49">
        <v>7</v>
      </c>
      <c r="U41" s="50">
        <v>4</v>
      </c>
      <c r="V41" s="50">
        <v>0.04</v>
      </c>
      <c r="W41" s="50">
        <v>0</v>
      </c>
      <c r="X41" s="50">
        <v>1.3887100000000001</v>
      </c>
      <c r="Y41" s="50">
        <v>0.76190476190476186</v>
      </c>
      <c r="AA41" s="3">
        <v>41</v>
      </c>
      <c r="AD41" s="98" t="str">
        <f>REPLACE(INDEX(GroupVertices[Group], MATCH(Vertices[[#This Row],[Vertex]],GroupVertices[Vertex],0)),1,1,"")</f>
        <v>3</v>
      </c>
      <c r="AE41" s="2"/>
      <c r="AI41" s="3"/>
    </row>
    <row r="42" spans="1:35" x14ac:dyDescent="0.25">
      <c r="A42" s="1" t="s">
        <v>214</v>
      </c>
      <c r="G42" s="51" t="s">
        <v>52</v>
      </c>
      <c r="M42">
        <v>1448.7264404296875</v>
      </c>
      <c r="N42">
        <v>413.73928833007813</v>
      </c>
      <c r="R42" s="49">
        <v>6</v>
      </c>
      <c r="U42" s="50">
        <v>0</v>
      </c>
      <c r="V42" s="50">
        <v>3.8462000000000003E-2</v>
      </c>
      <c r="W42" s="50">
        <v>0</v>
      </c>
      <c r="X42" s="50">
        <v>1.175713</v>
      </c>
      <c r="Y42" s="50">
        <v>1</v>
      </c>
      <c r="AA42" s="3">
        <v>42</v>
      </c>
      <c r="AD42" s="98" t="str">
        <f>REPLACE(INDEX(GroupVertices[Group], MATCH(Vertices[[#This Row],[Vertex]],GroupVertices[Vertex],0)),1,1,"")</f>
        <v>3</v>
      </c>
      <c r="AE42" s="2"/>
      <c r="AI42" s="3"/>
    </row>
    <row r="43" spans="1:35" x14ac:dyDescent="0.25">
      <c r="A43" s="1" t="s">
        <v>215</v>
      </c>
      <c r="G43" s="51" t="s">
        <v>52</v>
      </c>
      <c r="M43">
        <v>1169.19775390625</v>
      </c>
      <c r="N43">
        <v>405.17816162109375</v>
      </c>
      <c r="R43" s="49">
        <v>6</v>
      </c>
      <c r="U43" s="50">
        <v>0</v>
      </c>
      <c r="V43" s="50">
        <v>3.8462000000000003E-2</v>
      </c>
      <c r="W43" s="50">
        <v>0</v>
      </c>
      <c r="X43" s="50">
        <v>1.175713</v>
      </c>
      <c r="Y43" s="50">
        <v>1</v>
      </c>
      <c r="AA43" s="3">
        <v>43</v>
      </c>
      <c r="AD43" s="98" t="str">
        <f>REPLACE(INDEX(GroupVertices[Group], MATCH(Vertices[[#This Row],[Vertex]],GroupVertices[Vertex],0)),1,1,"")</f>
        <v>3</v>
      </c>
      <c r="AE43" s="2"/>
      <c r="AI43" s="3"/>
    </row>
    <row r="44" spans="1:35" x14ac:dyDescent="0.25">
      <c r="A44" s="1" t="s">
        <v>216</v>
      </c>
      <c r="G44" s="51" t="s">
        <v>52</v>
      </c>
      <c r="M44">
        <v>9317.220703125</v>
      </c>
      <c r="N44">
        <v>8524.451171875</v>
      </c>
      <c r="R44" s="49">
        <v>2</v>
      </c>
      <c r="U44" s="50">
        <v>0</v>
      </c>
      <c r="V44" s="50">
        <v>0.16666700000000001</v>
      </c>
      <c r="W44" s="50">
        <v>0</v>
      </c>
      <c r="X44" s="50">
        <v>0.85087699999999999</v>
      </c>
      <c r="Y44" s="50">
        <v>1</v>
      </c>
      <c r="AA44" s="3">
        <v>44</v>
      </c>
      <c r="AD44" s="98" t="str">
        <f>REPLACE(INDEX(GroupVertices[Group], MATCH(Vertices[[#This Row],[Vertex]],GroupVertices[Vertex],0)),1,1,"")</f>
        <v>41</v>
      </c>
      <c r="AE44" s="2"/>
      <c r="AI44" s="3"/>
    </row>
    <row r="45" spans="1:35" x14ac:dyDescent="0.25">
      <c r="A45" s="1" t="s">
        <v>217</v>
      </c>
      <c r="G45" s="51" t="s">
        <v>52</v>
      </c>
      <c r="M45">
        <v>9454.2080078125</v>
      </c>
      <c r="N45">
        <v>8881.4658203125</v>
      </c>
      <c r="R45" s="49">
        <v>2</v>
      </c>
      <c r="U45" s="50">
        <v>0</v>
      </c>
      <c r="V45" s="50">
        <v>0.16666700000000001</v>
      </c>
      <c r="W45" s="50">
        <v>0</v>
      </c>
      <c r="X45" s="50">
        <v>0.85087699999999999</v>
      </c>
      <c r="Y45" s="50">
        <v>1</v>
      </c>
      <c r="AA45" s="3">
        <v>45</v>
      </c>
      <c r="AD45" s="98" t="str">
        <f>REPLACE(INDEX(GroupVertices[Group], MATCH(Vertices[[#This Row],[Vertex]],GroupVertices[Vertex],0)),1,1,"")</f>
        <v>41</v>
      </c>
      <c r="AE45" s="2"/>
      <c r="AI45" s="3"/>
    </row>
    <row r="46" spans="1:35" x14ac:dyDescent="0.25">
      <c r="A46" s="1" t="s">
        <v>218</v>
      </c>
      <c r="G46" s="51" t="s">
        <v>52</v>
      </c>
      <c r="M46">
        <v>9510.970703125</v>
      </c>
      <c r="N46">
        <v>8234.4716796875</v>
      </c>
      <c r="R46" s="49">
        <v>4</v>
      </c>
      <c r="U46" s="50">
        <v>4</v>
      </c>
      <c r="V46" s="50">
        <v>0.25</v>
      </c>
      <c r="W46" s="50">
        <v>0</v>
      </c>
      <c r="X46" s="50">
        <v>1.59649</v>
      </c>
      <c r="Y46" s="50">
        <v>0.33333333333333331</v>
      </c>
      <c r="AA46" s="3">
        <v>46</v>
      </c>
      <c r="AD46" s="98" t="str">
        <f>REPLACE(INDEX(GroupVertices[Group], MATCH(Vertices[[#This Row],[Vertex]],GroupVertices[Vertex],0)),1,1,"")</f>
        <v>41</v>
      </c>
      <c r="AE46" s="2"/>
      <c r="AI46" s="3"/>
    </row>
    <row r="47" spans="1:35" x14ac:dyDescent="0.25">
      <c r="A47" s="1" t="s">
        <v>219</v>
      </c>
      <c r="G47" s="51" t="s">
        <v>52</v>
      </c>
      <c r="M47">
        <v>2513.115966796875</v>
      </c>
      <c r="N47">
        <v>8581.2451171875</v>
      </c>
      <c r="R47" s="49">
        <v>4</v>
      </c>
      <c r="U47" s="50">
        <v>0</v>
      </c>
      <c r="V47" s="50">
        <v>0.25</v>
      </c>
      <c r="W47" s="50">
        <v>0</v>
      </c>
      <c r="X47" s="50">
        <v>0.99999899999999997</v>
      </c>
      <c r="Y47" s="50">
        <v>1</v>
      </c>
      <c r="AA47" s="3">
        <v>47</v>
      </c>
      <c r="AD47" s="98" t="str">
        <f>REPLACE(INDEX(GroupVertices[Group], MATCH(Vertices[[#This Row],[Vertex]],GroupVertices[Vertex],0)),1,1,"")</f>
        <v>37</v>
      </c>
      <c r="AE47" s="2"/>
      <c r="AI47" s="3"/>
    </row>
    <row r="48" spans="1:35" x14ac:dyDescent="0.25">
      <c r="A48" s="1" t="s">
        <v>220</v>
      </c>
      <c r="G48" s="51" t="s">
        <v>52</v>
      </c>
      <c r="M48">
        <v>2657.131591796875</v>
      </c>
      <c r="N48">
        <v>8881.4658203125</v>
      </c>
      <c r="R48" s="49">
        <v>4</v>
      </c>
      <c r="U48" s="50">
        <v>0</v>
      </c>
      <c r="V48" s="50">
        <v>0.25</v>
      </c>
      <c r="W48" s="50">
        <v>0</v>
      </c>
      <c r="X48" s="50">
        <v>0.99999899999999997</v>
      </c>
      <c r="Y48" s="50">
        <v>1</v>
      </c>
      <c r="AA48" s="3">
        <v>48</v>
      </c>
      <c r="AD48" s="98" t="str">
        <f>REPLACE(INDEX(GroupVertices[Group], MATCH(Vertices[[#This Row],[Vertex]],GroupVertices[Vertex],0)),1,1,"")</f>
        <v>37</v>
      </c>
      <c r="AE48" s="2"/>
      <c r="AI48" s="3"/>
    </row>
    <row r="49" spans="1:35" x14ac:dyDescent="0.25">
      <c r="A49" s="1" t="s">
        <v>221</v>
      </c>
      <c r="G49" s="51" t="s">
        <v>52</v>
      </c>
      <c r="M49">
        <v>2989.83447265625</v>
      </c>
      <c r="N49">
        <v>8411.5537109375</v>
      </c>
      <c r="R49" s="49">
        <v>4</v>
      </c>
      <c r="U49" s="50">
        <v>0</v>
      </c>
      <c r="V49" s="50">
        <v>0.25</v>
      </c>
      <c r="W49" s="50">
        <v>0</v>
      </c>
      <c r="X49" s="50">
        <v>0.99999899999999997</v>
      </c>
      <c r="Y49" s="50">
        <v>1</v>
      </c>
      <c r="AA49" s="3">
        <v>49</v>
      </c>
      <c r="AD49" s="98" t="str">
        <f>REPLACE(INDEX(GroupVertices[Group], MATCH(Vertices[[#This Row],[Vertex]],GroupVertices[Vertex],0)),1,1,"")</f>
        <v>37</v>
      </c>
      <c r="AE49" s="2"/>
      <c r="AI49" s="3"/>
    </row>
    <row r="50" spans="1:35" x14ac:dyDescent="0.25">
      <c r="A50" s="1" t="s">
        <v>222</v>
      </c>
      <c r="G50" s="51" t="s">
        <v>52</v>
      </c>
      <c r="M50">
        <v>3021.086669921875</v>
      </c>
      <c r="N50">
        <v>8754.5986328125</v>
      </c>
      <c r="R50" s="49">
        <v>4</v>
      </c>
      <c r="U50" s="50">
        <v>0</v>
      </c>
      <c r="V50" s="50">
        <v>0.25</v>
      </c>
      <c r="W50" s="50">
        <v>0</v>
      </c>
      <c r="X50" s="50">
        <v>0.99999899999999997</v>
      </c>
      <c r="Y50" s="50">
        <v>1</v>
      </c>
      <c r="AA50" s="3">
        <v>50</v>
      </c>
      <c r="AD50" s="98" t="str">
        <f>REPLACE(INDEX(GroupVertices[Group], MATCH(Vertices[[#This Row],[Vertex]],GroupVertices[Vertex],0)),1,1,"")</f>
        <v>37</v>
      </c>
      <c r="AE50" s="2"/>
      <c r="AI50" s="3"/>
    </row>
    <row r="51" spans="1:35" x14ac:dyDescent="0.25">
      <c r="A51" s="1" t="s">
        <v>223</v>
      </c>
      <c r="G51" s="51" t="s">
        <v>52</v>
      </c>
      <c r="M51">
        <v>2703.955078125</v>
      </c>
      <c r="N51">
        <v>8234.4716796875</v>
      </c>
      <c r="R51" s="49">
        <v>4</v>
      </c>
      <c r="U51" s="50">
        <v>0</v>
      </c>
      <c r="V51" s="50">
        <v>0.25</v>
      </c>
      <c r="W51" s="50">
        <v>0</v>
      </c>
      <c r="X51" s="50">
        <v>0.99999899999999997</v>
      </c>
      <c r="Y51" s="50">
        <v>1</v>
      </c>
      <c r="AA51" s="3">
        <v>51</v>
      </c>
      <c r="AD51" s="98" t="str">
        <f>REPLACE(INDEX(GroupVertices[Group], MATCH(Vertices[[#This Row],[Vertex]],GroupVertices[Vertex],0)),1,1,"")</f>
        <v>37</v>
      </c>
      <c r="AE51" s="2"/>
      <c r="AI51" s="3"/>
    </row>
    <row r="52" spans="1:35" x14ac:dyDescent="0.25">
      <c r="A52" s="1" t="s">
        <v>224</v>
      </c>
      <c r="G52" s="51" t="s">
        <v>52</v>
      </c>
      <c r="M52">
        <v>1990.299072265625</v>
      </c>
      <c r="N52">
        <v>9701.9306640625</v>
      </c>
      <c r="R52" s="49">
        <v>4</v>
      </c>
      <c r="U52" s="50">
        <v>0</v>
      </c>
      <c r="V52" s="50">
        <v>0.05</v>
      </c>
      <c r="W52" s="50">
        <v>0</v>
      </c>
      <c r="X52" s="50">
        <v>1.0462880000000001</v>
      </c>
      <c r="Y52" s="50">
        <v>1</v>
      </c>
      <c r="AA52" s="3">
        <v>52</v>
      </c>
      <c r="AD52" s="98" t="str">
        <f>REPLACE(INDEX(GroupVertices[Group], MATCH(Vertices[[#This Row],[Vertex]],GroupVertices[Vertex],0)),1,1,"")</f>
        <v>4</v>
      </c>
      <c r="AE52" s="2"/>
      <c r="AI52" s="3"/>
    </row>
    <row r="53" spans="1:35" x14ac:dyDescent="0.25">
      <c r="A53" s="1" t="s">
        <v>225</v>
      </c>
      <c r="G53" s="51" t="s">
        <v>52</v>
      </c>
      <c r="M53">
        <v>2409.3173828125</v>
      </c>
      <c r="N53">
        <v>9567.03515625</v>
      </c>
      <c r="R53" s="49">
        <v>7</v>
      </c>
      <c r="U53" s="50">
        <v>21.5</v>
      </c>
      <c r="V53" s="50">
        <v>6.6667000000000004E-2</v>
      </c>
      <c r="W53" s="50">
        <v>0</v>
      </c>
      <c r="X53" s="50">
        <v>1.8698060000000001</v>
      </c>
      <c r="Y53" s="50">
        <v>0.38095238095238093</v>
      </c>
      <c r="AA53" s="3">
        <v>53</v>
      </c>
      <c r="AD53" s="98" t="str">
        <f>REPLACE(INDEX(GroupVertices[Group], MATCH(Vertices[[#This Row],[Vertex]],GroupVertices[Vertex],0)),1,1,"")</f>
        <v>4</v>
      </c>
      <c r="AE53" s="2"/>
      <c r="AI53" s="3"/>
    </row>
    <row r="54" spans="1:35" x14ac:dyDescent="0.25">
      <c r="A54" s="1" t="s">
        <v>226</v>
      </c>
      <c r="G54" s="51" t="s">
        <v>52</v>
      </c>
      <c r="M54">
        <v>1972.9217529296875</v>
      </c>
      <c r="N54">
        <v>9422.7275390625</v>
      </c>
      <c r="R54" s="49">
        <v>4</v>
      </c>
      <c r="U54" s="50">
        <v>0</v>
      </c>
      <c r="V54" s="50">
        <v>0.05</v>
      </c>
      <c r="W54" s="50">
        <v>0</v>
      </c>
      <c r="X54" s="50">
        <v>1.0462880000000001</v>
      </c>
      <c r="Y54" s="50">
        <v>1</v>
      </c>
      <c r="AA54" s="3">
        <v>54</v>
      </c>
      <c r="AD54" s="98" t="str">
        <f>REPLACE(INDEX(GroupVertices[Group], MATCH(Vertices[[#This Row],[Vertex]],GroupVertices[Vertex],0)),1,1,"")</f>
        <v>4</v>
      </c>
      <c r="AE54" s="2"/>
      <c r="AI54" s="3"/>
    </row>
    <row r="55" spans="1:35" x14ac:dyDescent="0.25">
      <c r="A55" s="1" t="s">
        <v>227</v>
      </c>
      <c r="G55" s="51" t="s">
        <v>52</v>
      </c>
      <c r="M55">
        <v>2389.0087890625</v>
      </c>
      <c r="N55">
        <v>9394.154296875</v>
      </c>
      <c r="R55" s="49">
        <v>6</v>
      </c>
      <c r="U55" s="50">
        <v>18</v>
      </c>
      <c r="V55" s="50">
        <v>5.5556000000000001E-2</v>
      </c>
      <c r="W55" s="50">
        <v>0</v>
      </c>
      <c r="X55" s="50">
        <v>1.5986800000000001</v>
      </c>
      <c r="Y55" s="50">
        <v>0.46666666666666667</v>
      </c>
      <c r="AA55" s="3">
        <v>55</v>
      </c>
      <c r="AD55" s="98" t="str">
        <f>REPLACE(INDEX(GroupVertices[Group], MATCH(Vertices[[#This Row],[Vertex]],GroupVertices[Vertex],0)),1,1,"")</f>
        <v>4</v>
      </c>
      <c r="AE55" s="2"/>
      <c r="AI55" s="3"/>
    </row>
    <row r="56" spans="1:35" x14ac:dyDescent="0.25">
      <c r="A56" s="1" t="s">
        <v>228</v>
      </c>
      <c r="G56" s="51" t="s">
        <v>52</v>
      </c>
      <c r="M56">
        <v>2610.6767578125</v>
      </c>
      <c r="N56">
        <v>9618.951171875</v>
      </c>
      <c r="R56" s="49">
        <v>6</v>
      </c>
      <c r="U56" s="50">
        <v>11.5</v>
      </c>
      <c r="V56" s="50">
        <v>6.25E-2</v>
      </c>
      <c r="W56" s="50">
        <v>0</v>
      </c>
      <c r="X56" s="50">
        <v>1.555938</v>
      </c>
      <c r="Y56" s="50">
        <v>0.53333333333333333</v>
      </c>
      <c r="AA56" s="3">
        <v>56</v>
      </c>
      <c r="AD56" s="98" t="str">
        <f>REPLACE(INDEX(GroupVertices[Group], MATCH(Vertices[[#This Row],[Vertex]],GroupVertices[Vertex],0)),1,1,"")</f>
        <v>4</v>
      </c>
      <c r="AE56" s="2"/>
      <c r="AI56" s="3"/>
    </row>
    <row r="57" spans="1:35" x14ac:dyDescent="0.25">
      <c r="A57" s="1" t="s">
        <v>229</v>
      </c>
      <c r="G57" s="51" t="s">
        <v>52</v>
      </c>
      <c r="M57">
        <v>9537.81640625</v>
      </c>
      <c r="N57">
        <v>6311.869140625</v>
      </c>
      <c r="R57" s="49">
        <v>2</v>
      </c>
      <c r="U57" s="50">
        <v>0</v>
      </c>
      <c r="V57" s="50">
        <v>0.5</v>
      </c>
      <c r="W57" s="50">
        <v>0</v>
      </c>
      <c r="X57" s="50">
        <v>0.99999899999999997</v>
      </c>
      <c r="Y57" s="50">
        <v>1</v>
      </c>
      <c r="AA57" s="3">
        <v>57</v>
      </c>
      <c r="AD57" s="98" t="str">
        <f>REPLACE(INDEX(GroupVertices[Group], MATCH(Vertices[[#This Row],[Vertex]],GroupVertices[Vertex],0)),1,1,"")</f>
        <v>113</v>
      </c>
      <c r="AE57" s="2"/>
      <c r="AI57" s="3"/>
    </row>
    <row r="58" spans="1:35" x14ac:dyDescent="0.25">
      <c r="A58" s="1" t="s">
        <v>230</v>
      </c>
      <c r="G58" s="51" t="s">
        <v>52</v>
      </c>
      <c r="M58">
        <v>9537.81640625</v>
      </c>
      <c r="N58">
        <v>6525.08251953125</v>
      </c>
      <c r="R58" s="49">
        <v>2</v>
      </c>
      <c r="U58" s="50">
        <v>0</v>
      </c>
      <c r="V58" s="50">
        <v>0.5</v>
      </c>
      <c r="W58" s="50">
        <v>0</v>
      </c>
      <c r="X58" s="50">
        <v>0.99999899999999997</v>
      </c>
      <c r="Y58" s="50">
        <v>1</v>
      </c>
      <c r="AA58" s="3">
        <v>58</v>
      </c>
      <c r="AD58" s="98" t="str">
        <f>REPLACE(INDEX(GroupVertices[Group], MATCH(Vertices[[#This Row],[Vertex]],GroupVertices[Vertex],0)),1,1,"")</f>
        <v>113</v>
      </c>
      <c r="AE58" s="2"/>
      <c r="AI58" s="3"/>
    </row>
    <row r="59" spans="1:35" x14ac:dyDescent="0.25">
      <c r="A59" s="1" t="s">
        <v>231</v>
      </c>
      <c r="G59" s="51" t="s">
        <v>52</v>
      </c>
      <c r="M59">
        <v>9738.3310546875</v>
      </c>
      <c r="N59">
        <v>6525.08251953125</v>
      </c>
      <c r="R59" s="49">
        <v>2</v>
      </c>
      <c r="U59" s="50">
        <v>0</v>
      </c>
      <c r="V59" s="50">
        <v>0.5</v>
      </c>
      <c r="W59" s="50">
        <v>0</v>
      </c>
      <c r="X59" s="50">
        <v>0.99999899999999997</v>
      </c>
      <c r="Y59" s="50">
        <v>1</v>
      </c>
      <c r="AA59" s="3">
        <v>59</v>
      </c>
      <c r="AD59" s="98" t="str">
        <f>REPLACE(INDEX(GroupVertices[Group], MATCH(Vertices[[#This Row],[Vertex]],GroupVertices[Vertex],0)),1,1,"")</f>
        <v>113</v>
      </c>
      <c r="AE59" s="2"/>
      <c r="AI59" s="3"/>
    </row>
    <row r="60" spans="1:35" x14ac:dyDescent="0.25">
      <c r="A60" s="1" t="s">
        <v>232</v>
      </c>
      <c r="G60" s="51" t="s">
        <v>52</v>
      </c>
      <c r="M60">
        <v>5707.9853515625</v>
      </c>
      <c r="N60">
        <v>4198.109375</v>
      </c>
      <c r="R60" s="49">
        <v>1</v>
      </c>
      <c r="U60" s="50">
        <v>0</v>
      </c>
      <c r="V60" s="50">
        <v>1</v>
      </c>
      <c r="W60" s="50">
        <v>0</v>
      </c>
      <c r="X60" s="50">
        <v>0.99999899999999997</v>
      </c>
      <c r="Y60" s="50">
        <v>0</v>
      </c>
      <c r="AA60" s="3">
        <v>60</v>
      </c>
      <c r="AD60" s="98" t="str">
        <f>REPLACE(INDEX(GroupVertices[Group], MATCH(Vertices[[#This Row],[Vertex]],GroupVertices[Vertex],0)),1,1,"")</f>
        <v>169</v>
      </c>
      <c r="AE60" s="2"/>
      <c r="AI60" s="3"/>
    </row>
    <row r="61" spans="1:35" x14ac:dyDescent="0.25">
      <c r="A61" s="1" t="s">
        <v>233</v>
      </c>
      <c r="G61" s="51" t="s">
        <v>52</v>
      </c>
      <c r="M61">
        <v>5707.9853515625</v>
      </c>
      <c r="N61">
        <v>4359.85791015625</v>
      </c>
      <c r="R61" s="49">
        <v>1</v>
      </c>
      <c r="U61" s="50">
        <v>0</v>
      </c>
      <c r="V61" s="50">
        <v>1</v>
      </c>
      <c r="W61" s="50">
        <v>0</v>
      </c>
      <c r="X61" s="50">
        <v>0.99999899999999997</v>
      </c>
      <c r="Y61" s="50">
        <v>0</v>
      </c>
      <c r="AA61" s="3">
        <v>61</v>
      </c>
      <c r="AD61" s="98" t="str">
        <f>REPLACE(INDEX(GroupVertices[Group], MATCH(Vertices[[#This Row],[Vertex]],GroupVertices[Vertex],0)),1,1,"")</f>
        <v>169</v>
      </c>
      <c r="AE61" s="2"/>
      <c r="AI61" s="3"/>
    </row>
    <row r="62" spans="1:35" x14ac:dyDescent="0.25">
      <c r="A62" s="1" t="s">
        <v>234</v>
      </c>
      <c r="G62" s="51" t="s">
        <v>52</v>
      </c>
      <c r="M62">
        <v>8809.279296875</v>
      </c>
      <c r="N62">
        <v>4698.0595703125</v>
      </c>
      <c r="R62" s="49">
        <v>1</v>
      </c>
      <c r="U62" s="50">
        <v>0</v>
      </c>
      <c r="V62" s="50">
        <v>1</v>
      </c>
      <c r="W62" s="50">
        <v>0</v>
      </c>
      <c r="X62" s="50">
        <v>0.99999899999999997</v>
      </c>
      <c r="Y62" s="50">
        <v>0</v>
      </c>
      <c r="AA62" s="3">
        <v>62</v>
      </c>
      <c r="AD62" s="98" t="str">
        <f>REPLACE(INDEX(GroupVertices[Group], MATCH(Vertices[[#This Row],[Vertex]],GroupVertices[Vertex],0)),1,1,"")</f>
        <v>170</v>
      </c>
      <c r="AE62" s="2"/>
      <c r="AI62" s="3"/>
    </row>
    <row r="63" spans="1:35" x14ac:dyDescent="0.25">
      <c r="A63" s="1" t="s">
        <v>235</v>
      </c>
      <c r="G63" s="51" t="s">
        <v>52</v>
      </c>
      <c r="M63">
        <v>8809.279296875</v>
      </c>
      <c r="N63">
        <v>4859.80810546875</v>
      </c>
      <c r="R63" s="49">
        <v>1</v>
      </c>
      <c r="U63" s="50">
        <v>0</v>
      </c>
      <c r="V63" s="50">
        <v>1</v>
      </c>
      <c r="W63" s="50">
        <v>0</v>
      </c>
      <c r="X63" s="50">
        <v>0.99999899999999997</v>
      </c>
      <c r="Y63" s="50">
        <v>0</v>
      </c>
      <c r="AA63" s="3">
        <v>63</v>
      </c>
      <c r="AD63" s="98" t="str">
        <f>REPLACE(INDEX(GroupVertices[Group], MATCH(Vertices[[#This Row],[Vertex]],GroupVertices[Vertex],0)),1,1,"")</f>
        <v>170</v>
      </c>
      <c r="AE63" s="2"/>
      <c r="AI63" s="3"/>
    </row>
    <row r="64" spans="1:35" x14ac:dyDescent="0.25">
      <c r="A64" s="1" t="s">
        <v>236</v>
      </c>
      <c r="G64" s="51" t="s">
        <v>52</v>
      </c>
      <c r="M64">
        <v>7465.8310546875</v>
      </c>
      <c r="N64">
        <v>2396.819091796875</v>
      </c>
      <c r="R64" s="49">
        <v>0</v>
      </c>
      <c r="U64" s="50">
        <v>0</v>
      </c>
      <c r="V64" s="50">
        <v>0</v>
      </c>
      <c r="W64" s="50">
        <v>0</v>
      </c>
      <c r="X64" s="50">
        <v>0</v>
      </c>
      <c r="Y64" s="50">
        <v>0</v>
      </c>
      <c r="AA64" s="3">
        <v>64</v>
      </c>
      <c r="AD64" s="98" t="str">
        <f>REPLACE(INDEX(GroupVertices[Group], MATCH(Vertices[[#This Row],[Vertex]],GroupVertices[Vertex],0)),1,1,"")</f>
        <v>239</v>
      </c>
      <c r="AE64" s="2"/>
      <c r="AI64" s="3"/>
    </row>
    <row r="65" spans="1:35" x14ac:dyDescent="0.25">
      <c r="A65" s="1" t="s">
        <v>237</v>
      </c>
      <c r="G65" s="51" t="s">
        <v>52</v>
      </c>
      <c r="M65">
        <v>8635.4775390625</v>
      </c>
      <c r="N65">
        <v>8550.4267578125</v>
      </c>
      <c r="R65" s="49">
        <v>4</v>
      </c>
      <c r="U65" s="50">
        <v>0</v>
      </c>
      <c r="V65" s="50">
        <v>0.25</v>
      </c>
      <c r="W65" s="50">
        <v>0</v>
      </c>
      <c r="X65" s="50">
        <v>0.99999899999999997</v>
      </c>
      <c r="Y65" s="50">
        <v>1</v>
      </c>
      <c r="AA65" s="3">
        <v>65</v>
      </c>
      <c r="AD65" s="98" t="str">
        <f>REPLACE(INDEX(GroupVertices[Group], MATCH(Vertices[[#This Row],[Vertex]],GroupVertices[Vertex],0)),1,1,"")</f>
        <v>40</v>
      </c>
      <c r="AE65" s="2"/>
      <c r="AI65" s="3"/>
    </row>
    <row r="66" spans="1:35" x14ac:dyDescent="0.25">
      <c r="A66" s="1" t="s">
        <v>238</v>
      </c>
      <c r="G66" s="51" t="s">
        <v>52</v>
      </c>
      <c r="M66">
        <v>8798.177734375</v>
      </c>
      <c r="N66">
        <v>8881.4658203125</v>
      </c>
      <c r="R66" s="49">
        <v>4</v>
      </c>
      <c r="U66" s="50">
        <v>0</v>
      </c>
      <c r="V66" s="50">
        <v>0.25</v>
      </c>
      <c r="W66" s="50">
        <v>0</v>
      </c>
      <c r="X66" s="50">
        <v>0.99999899999999997</v>
      </c>
      <c r="Y66" s="50">
        <v>1</v>
      </c>
      <c r="AA66" s="3">
        <v>66</v>
      </c>
      <c r="AD66" s="98" t="str">
        <f>REPLACE(INDEX(GroupVertices[Group], MATCH(Vertices[[#This Row],[Vertex]],GroupVertices[Vertex],0)),1,1,"")</f>
        <v>40</v>
      </c>
      <c r="AE66" s="2"/>
      <c r="AI66" s="3"/>
    </row>
    <row r="67" spans="1:35" x14ac:dyDescent="0.25">
      <c r="A67" s="1" t="s">
        <v>239</v>
      </c>
      <c r="G67" s="51" t="s">
        <v>52</v>
      </c>
      <c r="M67">
        <v>9119.7265625</v>
      </c>
      <c r="N67">
        <v>8415.666015625</v>
      </c>
      <c r="R67" s="49">
        <v>4</v>
      </c>
      <c r="U67" s="50">
        <v>0</v>
      </c>
      <c r="V67" s="50">
        <v>0.25</v>
      </c>
      <c r="W67" s="50">
        <v>0</v>
      </c>
      <c r="X67" s="50">
        <v>0.99999899999999997</v>
      </c>
      <c r="Y67" s="50">
        <v>1</v>
      </c>
      <c r="AA67" s="3">
        <v>67</v>
      </c>
      <c r="AD67" s="98" t="str">
        <f>REPLACE(INDEX(GroupVertices[Group], MATCH(Vertices[[#This Row],[Vertex]],GroupVertices[Vertex],0)),1,1,"")</f>
        <v>40</v>
      </c>
      <c r="AE67" s="2"/>
      <c r="AI67" s="3"/>
    </row>
    <row r="68" spans="1:35" x14ac:dyDescent="0.25">
      <c r="A68" s="1" t="s">
        <v>240</v>
      </c>
      <c r="G68" s="51" t="s">
        <v>52</v>
      </c>
      <c r="M68">
        <v>9156.814453125</v>
      </c>
      <c r="N68">
        <v>8741.5654296875</v>
      </c>
      <c r="R68" s="49">
        <v>4</v>
      </c>
      <c r="U68" s="50">
        <v>0</v>
      </c>
      <c r="V68" s="50">
        <v>0.25</v>
      </c>
      <c r="W68" s="50">
        <v>0</v>
      </c>
      <c r="X68" s="50">
        <v>0.99999899999999997</v>
      </c>
      <c r="Y68" s="50">
        <v>1</v>
      </c>
      <c r="AA68" s="3">
        <v>68</v>
      </c>
      <c r="AD68" s="98" t="str">
        <f>REPLACE(INDEX(GroupVertices[Group], MATCH(Vertices[[#This Row],[Vertex]],GroupVertices[Vertex],0)),1,1,"")</f>
        <v>40</v>
      </c>
      <c r="AE68" s="2"/>
      <c r="AI68" s="3"/>
    </row>
    <row r="69" spans="1:35" x14ac:dyDescent="0.25">
      <c r="A69" s="1" t="s">
        <v>241</v>
      </c>
      <c r="G69" s="51" t="s">
        <v>52</v>
      </c>
      <c r="M69">
        <v>8839.544921875</v>
      </c>
      <c r="N69">
        <v>8234.4716796875</v>
      </c>
      <c r="R69" s="49">
        <v>4</v>
      </c>
      <c r="U69" s="50">
        <v>0</v>
      </c>
      <c r="V69" s="50">
        <v>0.25</v>
      </c>
      <c r="W69" s="50">
        <v>0</v>
      </c>
      <c r="X69" s="50">
        <v>0.99999899999999997</v>
      </c>
      <c r="Y69" s="50">
        <v>1</v>
      </c>
      <c r="AA69" s="3">
        <v>69</v>
      </c>
      <c r="AD69" s="98" t="str">
        <f>REPLACE(INDEX(GroupVertices[Group], MATCH(Vertices[[#This Row],[Vertex]],GroupVertices[Vertex],0)),1,1,"")</f>
        <v>40</v>
      </c>
      <c r="AE69" s="2"/>
      <c r="AI69" s="3"/>
    </row>
    <row r="70" spans="1:35" x14ac:dyDescent="0.25">
      <c r="A70" s="1" t="s">
        <v>242</v>
      </c>
      <c r="G70" s="51" t="s">
        <v>52</v>
      </c>
      <c r="M70">
        <v>2209.27197265625</v>
      </c>
      <c r="N70">
        <v>9822.546875</v>
      </c>
      <c r="R70" s="49">
        <v>1</v>
      </c>
      <c r="U70" s="50">
        <v>0</v>
      </c>
      <c r="V70" s="50">
        <v>0.04</v>
      </c>
      <c r="W70" s="50">
        <v>0</v>
      </c>
      <c r="X70" s="50">
        <v>0.37704799999999999</v>
      </c>
      <c r="Y70" s="50">
        <v>0</v>
      </c>
      <c r="AA70" s="3">
        <v>70</v>
      </c>
      <c r="AD70" s="98" t="str">
        <f>REPLACE(INDEX(GroupVertices[Group], MATCH(Vertices[[#This Row],[Vertex]],GroupVertices[Vertex],0)),1,1,"")</f>
        <v>4</v>
      </c>
      <c r="AE70" s="2"/>
      <c r="AI70" s="3"/>
    </row>
    <row r="71" spans="1:35" x14ac:dyDescent="0.25">
      <c r="A71" s="1" t="s">
        <v>243</v>
      </c>
      <c r="G71" s="51" t="s">
        <v>52</v>
      </c>
      <c r="M71">
        <v>6590.25</v>
      </c>
      <c r="N71">
        <v>4698.0595703125</v>
      </c>
      <c r="R71" s="49">
        <v>1</v>
      </c>
      <c r="U71" s="50">
        <v>0</v>
      </c>
      <c r="V71" s="50">
        <v>1</v>
      </c>
      <c r="W71" s="50">
        <v>0</v>
      </c>
      <c r="X71" s="50">
        <v>0.99999899999999997</v>
      </c>
      <c r="Y71" s="50">
        <v>0</v>
      </c>
      <c r="AA71" s="3">
        <v>71</v>
      </c>
      <c r="AD71" s="98" t="str">
        <f>REPLACE(INDEX(GroupVertices[Group], MATCH(Vertices[[#This Row],[Vertex]],GroupVertices[Vertex],0)),1,1,"")</f>
        <v>165</v>
      </c>
      <c r="AE71" s="2"/>
      <c r="AI71" s="3"/>
    </row>
    <row r="72" spans="1:35" x14ac:dyDescent="0.25">
      <c r="A72" s="1" t="s">
        <v>244</v>
      </c>
      <c r="G72" s="51" t="s">
        <v>52</v>
      </c>
      <c r="M72">
        <v>6590.25</v>
      </c>
      <c r="N72">
        <v>4859.80810546875</v>
      </c>
      <c r="R72" s="49">
        <v>1</v>
      </c>
      <c r="U72" s="50">
        <v>0</v>
      </c>
      <c r="V72" s="50">
        <v>1</v>
      </c>
      <c r="W72" s="50">
        <v>0</v>
      </c>
      <c r="X72" s="50">
        <v>0.99999899999999997</v>
      </c>
      <c r="Y72" s="50">
        <v>0</v>
      </c>
      <c r="AA72" s="3">
        <v>72</v>
      </c>
      <c r="AD72" s="98" t="str">
        <f>REPLACE(INDEX(GroupVertices[Group], MATCH(Vertices[[#This Row],[Vertex]],GroupVertices[Vertex],0)),1,1,"")</f>
        <v>165</v>
      </c>
      <c r="AE72" s="2"/>
      <c r="AI72" s="3"/>
    </row>
    <row r="73" spans="1:35" x14ac:dyDescent="0.25">
      <c r="A73" s="1" t="s">
        <v>245</v>
      </c>
      <c r="G73" s="51" t="s">
        <v>52</v>
      </c>
      <c r="M73">
        <v>5099.75732421875</v>
      </c>
      <c r="N73">
        <v>3297.46435546875</v>
      </c>
      <c r="R73" s="49">
        <v>2</v>
      </c>
      <c r="U73" s="50">
        <v>0</v>
      </c>
      <c r="V73" s="50">
        <v>0.5</v>
      </c>
      <c r="W73" s="50">
        <v>0</v>
      </c>
      <c r="X73" s="50">
        <v>0.99999899999999997</v>
      </c>
      <c r="Y73" s="50">
        <v>1</v>
      </c>
      <c r="AA73" s="3">
        <v>73</v>
      </c>
      <c r="AD73" s="98" t="str">
        <f>REPLACE(INDEX(GroupVertices[Group], MATCH(Vertices[[#This Row],[Vertex]],GroupVertices[Vertex],0)),1,1,"")</f>
        <v>96</v>
      </c>
      <c r="AE73" s="2"/>
      <c r="AI73" s="3"/>
    </row>
    <row r="74" spans="1:35" x14ac:dyDescent="0.25">
      <c r="A74" s="1" t="s">
        <v>246</v>
      </c>
      <c r="G74" s="51" t="s">
        <v>52</v>
      </c>
      <c r="M74">
        <v>5099.75732421875</v>
      </c>
      <c r="N74">
        <v>3510.67822265625</v>
      </c>
      <c r="R74" s="49">
        <v>2</v>
      </c>
      <c r="U74" s="50">
        <v>0</v>
      </c>
      <c r="V74" s="50">
        <v>0.5</v>
      </c>
      <c r="W74" s="50">
        <v>0</v>
      </c>
      <c r="X74" s="50">
        <v>0.99999899999999997</v>
      </c>
      <c r="Y74" s="50">
        <v>1</v>
      </c>
      <c r="AA74" s="3">
        <v>74</v>
      </c>
      <c r="AD74" s="98" t="str">
        <f>REPLACE(INDEX(GroupVertices[Group], MATCH(Vertices[[#This Row],[Vertex]],GroupVertices[Vertex],0)),1,1,"")</f>
        <v>96</v>
      </c>
      <c r="AE74" s="2"/>
      <c r="AI74" s="3"/>
    </row>
    <row r="75" spans="1:35" x14ac:dyDescent="0.25">
      <c r="A75" s="1" t="s">
        <v>247</v>
      </c>
      <c r="G75" s="51" t="s">
        <v>52</v>
      </c>
      <c r="M75">
        <v>5300.27197265625</v>
      </c>
      <c r="N75">
        <v>3510.67822265625</v>
      </c>
      <c r="R75" s="49">
        <v>2</v>
      </c>
      <c r="U75" s="50">
        <v>0</v>
      </c>
      <c r="V75" s="50">
        <v>0.5</v>
      </c>
      <c r="W75" s="50">
        <v>0</v>
      </c>
      <c r="X75" s="50">
        <v>0.99999899999999997</v>
      </c>
      <c r="Y75" s="50">
        <v>1</v>
      </c>
      <c r="AA75" s="3">
        <v>75</v>
      </c>
      <c r="AD75" s="98" t="str">
        <f>REPLACE(INDEX(GroupVertices[Group], MATCH(Vertices[[#This Row],[Vertex]],GroupVertices[Vertex],0)),1,1,"")</f>
        <v>96</v>
      </c>
      <c r="AE75" s="2"/>
      <c r="AI75" s="3"/>
    </row>
    <row r="76" spans="1:35" x14ac:dyDescent="0.25">
      <c r="A76" s="1" t="s">
        <v>248</v>
      </c>
      <c r="G76" s="51" t="s">
        <v>52</v>
      </c>
      <c r="M76">
        <v>3980.216796875</v>
      </c>
      <c r="N76">
        <v>2029.2088623046875</v>
      </c>
      <c r="R76" s="49">
        <v>2</v>
      </c>
      <c r="U76" s="50">
        <v>0</v>
      </c>
      <c r="V76" s="50">
        <v>0.5</v>
      </c>
      <c r="W76" s="50">
        <v>0</v>
      </c>
      <c r="X76" s="50">
        <v>0.99999899999999997</v>
      </c>
      <c r="Y76" s="50">
        <v>1</v>
      </c>
      <c r="AA76" s="3">
        <v>76</v>
      </c>
      <c r="AD76" s="98" t="str">
        <f>REPLACE(INDEX(GroupVertices[Group], MATCH(Vertices[[#This Row],[Vertex]],GroupVertices[Vertex],0)),1,1,"")</f>
        <v>102</v>
      </c>
      <c r="AE76" s="2"/>
      <c r="AI76" s="3"/>
    </row>
    <row r="77" spans="1:35" x14ac:dyDescent="0.25">
      <c r="A77" s="1" t="s">
        <v>249</v>
      </c>
      <c r="G77" s="51" t="s">
        <v>52</v>
      </c>
      <c r="M77">
        <v>3980.216796875</v>
      </c>
      <c r="N77">
        <v>2235.070556640625</v>
      </c>
      <c r="R77" s="49">
        <v>2</v>
      </c>
      <c r="U77" s="50">
        <v>0</v>
      </c>
      <c r="V77" s="50">
        <v>0.5</v>
      </c>
      <c r="W77" s="50">
        <v>0</v>
      </c>
      <c r="X77" s="50">
        <v>0.99999899999999997</v>
      </c>
      <c r="Y77" s="50">
        <v>1</v>
      </c>
      <c r="AA77" s="3">
        <v>77</v>
      </c>
      <c r="AD77" s="98" t="str">
        <f>REPLACE(INDEX(GroupVertices[Group], MATCH(Vertices[[#This Row],[Vertex]],GroupVertices[Vertex],0)),1,1,"")</f>
        <v>102</v>
      </c>
      <c r="AE77" s="2"/>
      <c r="AI77" s="3"/>
    </row>
    <row r="78" spans="1:35" x14ac:dyDescent="0.25">
      <c r="A78" s="1" t="s">
        <v>250</v>
      </c>
      <c r="G78" s="51" t="s">
        <v>52</v>
      </c>
      <c r="M78">
        <v>4187.41552734375</v>
      </c>
      <c r="N78">
        <v>2235.070556640625</v>
      </c>
      <c r="R78" s="49">
        <v>2</v>
      </c>
      <c r="U78" s="50">
        <v>0</v>
      </c>
      <c r="V78" s="50">
        <v>0.5</v>
      </c>
      <c r="W78" s="50">
        <v>0</v>
      </c>
      <c r="X78" s="50">
        <v>0.99999899999999997</v>
      </c>
      <c r="Y78" s="50">
        <v>1</v>
      </c>
      <c r="AA78" s="3">
        <v>78</v>
      </c>
      <c r="AD78" s="98" t="str">
        <f>REPLACE(INDEX(GroupVertices[Group], MATCH(Vertices[[#This Row],[Vertex]],GroupVertices[Vertex],0)),1,1,"")</f>
        <v>102</v>
      </c>
      <c r="AE78" s="2"/>
      <c r="AI78" s="3"/>
    </row>
    <row r="79" spans="1:35" x14ac:dyDescent="0.25">
      <c r="A79" s="1" t="s">
        <v>251</v>
      </c>
      <c r="G79" s="51" t="s">
        <v>52</v>
      </c>
      <c r="M79">
        <v>5099.75732421875</v>
      </c>
      <c r="N79">
        <v>6311.869140625</v>
      </c>
      <c r="R79" s="49">
        <v>2</v>
      </c>
      <c r="U79" s="50">
        <v>0</v>
      </c>
      <c r="V79" s="50">
        <v>0.5</v>
      </c>
      <c r="W79" s="50">
        <v>0</v>
      </c>
      <c r="X79" s="50">
        <v>0.99999899999999997</v>
      </c>
      <c r="Y79" s="50">
        <v>1</v>
      </c>
      <c r="AA79" s="3">
        <v>79</v>
      </c>
      <c r="AD79" s="98" t="str">
        <f>REPLACE(INDEX(GroupVertices[Group], MATCH(Vertices[[#This Row],[Vertex]],GroupVertices[Vertex],0)),1,1,"")</f>
        <v>103</v>
      </c>
      <c r="AE79" s="2"/>
      <c r="AI79" s="3"/>
    </row>
    <row r="80" spans="1:35" x14ac:dyDescent="0.25">
      <c r="A80" s="1" t="s">
        <v>252</v>
      </c>
      <c r="G80" s="51" t="s">
        <v>52</v>
      </c>
      <c r="M80">
        <v>5099.75732421875</v>
      </c>
      <c r="N80">
        <v>6525.08251953125</v>
      </c>
      <c r="R80" s="49">
        <v>2</v>
      </c>
      <c r="U80" s="50">
        <v>0</v>
      </c>
      <c r="V80" s="50">
        <v>0.5</v>
      </c>
      <c r="W80" s="50">
        <v>0</v>
      </c>
      <c r="X80" s="50">
        <v>0.99999899999999997</v>
      </c>
      <c r="Y80" s="50">
        <v>1</v>
      </c>
      <c r="AA80" s="3">
        <v>80</v>
      </c>
      <c r="AD80" s="98" t="str">
        <f>REPLACE(INDEX(GroupVertices[Group], MATCH(Vertices[[#This Row],[Vertex]],GroupVertices[Vertex],0)),1,1,"")</f>
        <v>103</v>
      </c>
      <c r="AE80" s="2"/>
      <c r="AI80" s="3"/>
    </row>
    <row r="81" spans="1:35" x14ac:dyDescent="0.25">
      <c r="A81" s="1" t="s">
        <v>253</v>
      </c>
      <c r="G81" s="51" t="s">
        <v>52</v>
      </c>
      <c r="M81">
        <v>5300.27197265625</v>
      </c>
      <c r="N81">
        <v>6525.08251953125</v>
      </c>
      <c r="R81" s="49">
        <v>2</v>
      </c>
      <c r="U81" s="50">
        <v>0</v>
      </c>
      <c r="V81" s="50">
        <v>0.5</v>
      </c>
      <c r="W81" s="50">
        <v>0</v>
      </c>
      <c r="X81" s="50">
        <v>0.99999899999999997</v>
      </c>
      <c r="Y81" s="50">
        <v>1</v>
      </c>
      <c r="AA81" s="3">
        <v>81</v>
      </c>
      <c r="AD81" s="98" t="str">
        <f>REPLACE(INDEX(GroupVertices[Group], MATCH(Vertices[[#This Row],[Vertex]],GroupVertices[Vertex],0)),1,1,"")</f>
        <v>103</v>
      </c>
      <c r="AE81" s="2"/>
      <c r="AI81" s="3"/>
    </row>
    <row r="82" spans="1:35" x14ac:dyDescent="0.25">
      <c r="A82" s="1" t="s">
        <v>254</v>
      </c>
      <c r="G82" s="51" t="s">
        <v>52</v>
      </c>
      <c r="M82">
        <v>4548.341796875</v>
      </c>
      <c r="N82">
        <v>6311.869140625</v>
      </c>
      <c r="R82" s="49">
        <v>2</v>
      </c>
      <c r="U82" s="50">
        <v>0</v>
      </c>
      <c r="V82" s="50">
        <v>0.5</v>
      </c>
      <c r="W82" s="50">
        <v>0</v>
      </c>
      <c r="X82" s="50">
        <v>0.99999899999999997</v>
      </c>
      <c r="Y82" s="50">
        <v>1</v>
      </c>
      <c r="AA82" s="3">
        <v>82</v>
      </c>
      <c r="AD82" s="98" t="str">
        <f>REPLACE(INDEX(GroupVertices[Group], MATCH(Vertices[[#This Row],[Vertex]],GroupVertices[Vertex],0)),1,1,"")</f>
        <v>104</v>
      </c>
      <c r="AE82" s="2"/>
      <c r="AI82" s="3"/>
    </row>
    <row r="83" spans="1:35" x14ac:dyDescent="0.25">
      <c r="A83" s="1" t="s">
        <v>255</v>
      </c>
      <c r="G83" s="51" t="s">
        <v>52</v>
      </c>
      <c r="M83">
        <v>4548.341796875</v>
      </c>
      <c r="N83">
        <v>6525.08251953125</v>
      </c>
      <c r="R83" s="49">
        <v>2</v>
      </c>
      <c r="U83" s="50">
        <v>0</v>
      </c>
      <c r="V83" s="50">
        <v>0.5</v>
      </c>
      <c r="W83" s="50">
        <v>0</v>
      </c>
      <c r="X83" s="50">
        <v>0.99999899999999997</v>
      </c>
      <c r="Y83" s="50">
        <v>1</v>
      </c>
      <c r="AA83" s="3">
        <v>83</v>
      </c>
      <c r="AD83" s="98" t="str">
        <f>REPLACE(INDEX(GroupVertices[Group], MATCH(Vertices[[#This Row],[Vertex]],GroupVertices[Vertex],0)),1,1,"")</f>
        <v>104</v>
      </c>
      <c r="AE83" s="2"/>
      <c r="AI83" s="3"/>
    </row>
    <row r="84" spans="1:35" x14ac:dyDescent="0.25">
      <c r="A84" s="1" t="s">
        <v>256</v>
      </c>
      <c r="G84" s="51" t="s">
        <v>52</v>
      </c>
      <c r="M84">
        <v>4742.1728515625</v>
      </c>
      <c r="N84">
        <v>6525.08251953125</v>
      </c>
      <c r="R84" s="49">
        <v>2</v>
      </c>
      <c r="U84" s="50">
        <v>0</v>
      </c>
      <c r="V84" s="50">
        <v>0.5</v>
      </c>
      <c r="W84" s="50">
        <v>0</v>
      </c>
      <c r="X84" s="50">
        <v>0.99999899999999997</v>
      </c>
      <c r="Y84" s="50">
        <v>1</v>
      </c>
      <c r="AA84" s="3">
        <v>84</v>
      </c>
      <c r="AD84" s="98" t="str">
        <f>REPLACE(INDEX(GroupVertices[Group], MATCH(Vertices[[#This Row],[Vertex]],GroupVertices[Vertex],0)),1,1,"")</f>
        <v>104</v>
      </c>
      <c r="AE84" s="2"/>
      <c r="AI84" s="3"/>
    </row>
    <row r="85" spans="1:35" x14ac:dyDescent="0.25">
      <c r="A85" s="1" t="s">
        <v>257</v>
      </c>
      <c r="G85" s="51" t="s">
        <v>52</v>
      </c>
      <c r="M85">
        <v>7038.06640625</v>
      </c>
      <c r="N85">
        <v>4698.0595703125</v>
      </c>
      <c r="R85" s="49">
        <v>1</v>
      </c>
      <c r="U85" s="50">
        <v>0</v>
      </c>
      <c r="V85" s="50">
        <v>1</v>
      </c>
      <c r="W85" s="50">
        <v>0</v>
      </c>
      <c r="X85" s="50">
        <v>0.99999899999999997</v>
      </c>
      <c r="Y85" s="50">
        <v>0</v>
      </c>
      <c r="AA85" s="3">
        <v>85</v>
      </c>
      <c r="AD85" s="98" t="str">
        <f>REPLACE(INDEX(GroupVertices[Group], MATCH(Vertices[[#This Row],[Vertex]],GroupVertices[Vertex],0)),1,1,"")</f>
        <v>166</v>
      </c>
      <c r="AE85" s="2"/>
      <c r="AI85" s="3"/>
    </row>
    <row r="86" spans="1:35" x14ac:dyDescent="0.25">
      <c r="A86" s="1" t="s">
        <v>258</v>
      </c>
      <c r="G86" s="51" t="s">
        <v>52</v>
      </c>
      <c r="M86">
        <v>7038.06640625</v>
      </c>
      <c r="N86">
        <v>4859.80810546875</v>
      </c>
      <c r="R86" s="49">
        <v>1</v>
      </c>
      <c r="U86" s="50">
        <v>0</v>
      </c>
      <c r="V86" s="50">
        <v>1</v>
      </c>
      <c r="W86" s="50">
        <v>0</v>
      </c>
      <c r="X86" s="50">
        <v>0.99999899999999997</v>
      </c>
      <c r="Y86" s="50">
        <v>0</v>
      </c>
      <c r="AA86" s="3">
        <v>86</v>
      </c>
      <c r="AD86" s="98" t="str">
        <f>REPLACE(INDEX(GroupVertices[Group], MATCH(Vertices[[#This Row],[Vertex]],GroupVertices[Vertex],0)),1,1,"")</f>
        <v>166</v>
      </c>
      <c r="AE86" s="2"/>
      <c r="AI86" s="3"/>
    </row>
    <row r="87" spans="1:35" x14ac:dyDescent="0.25">
      <c r="A87" s="1" t="s">
        <v>259</v>
      </c>
      <c r="G87" s="51" t="s">
        <v>52</v>
      </c>
      <c r="M87">
        <v>197.28559875488281</v>
      </c>
      <c r="N87">
        <v>600.74932861328125</v>
      </c>
      <c r="R87" s="49">
        <v>2</v>
      </c>
      <c r="U87" s="50">
        <v>0</v>
      </c>
      <c r="V87" s="50">
        <v>3.0303E-2</v>
      </c>
      <c r="W87" s="50">
        <v>0</v>
      </c>
      <c r="X87" s="50">
        <v>0.58679999999999999</v>
      </c>
      <c r="Y87" s="50">
        <v>1</v>
      </c>
      <c r="AA87" s="3">
        <v>87</v>
      </c>
      <c r="AD87" s="98" t="str">
        <f>REPLACE(INDEX(GroupVertices[Group], MATCH(Vertices[[#This Row],[Vertex]],GroupVertices[Vertex],0)),1,1,"")</f>
        <v>3</v>
      </c>
      <c r="AE87" s="2"/>
      <c r="AI87" s="3"/>
    </row>
    <row r="88" spans="1:35" x14ac:dyDescent="0.25">
      <c r="A88" s="1" t="s">
        <v>260</v>
      </c>
      <c r="G88" s="51" t="s">
        <v>52</v>
      </c>
      <c r="M88">
        <v>160.41163635253906</v>
      </c>
      <c r="N88">
        <v>1024.1141357421875</v>
      </c>
      <c r="R88" s="49">
        <v>2</v>
      </c>
      <c r="U88" s="50">
        <v>0</v>
      </c>
      <c r="V88" s="50">
        <v>3.0303E-2</v>
      </c>
      <c r="W88" s="50">
        <v>0</v>
      </c>
      <c r="X88" s="50">
        <v>0.58679999999999999</v>
      </c>
      <c r="Y88" s="50">
        <v>1</v>
      </c>
      <c r="AA88" s="3">
        <v>88</v>
      </c>
      <c r="AD88" s="98" t="str">
        <f>REPLACE(INDEX(GroupVertices[Group], MATCH(Vertices[[#This Row],[Vertex]],GroupVertices[Vertex],0)),1,1,"")</f>
        <v>3</v>
      </c>
      <c r="AE88" s="2"/>
      <c r="AI88" s="3"/>
    </row>
    <row r="89" spans="1:35" x14ac:dyDescent="0.25">
      <c r="A89" s="1" t="s">
        <v>261</v>
      </c>
      <c r="G89" s="51" t="s">
        <v>52</v>
      </c>
      <c r="M89">
        <v>8361.462890625</v>
      </c>
      <c r="N89">
        <v>4698.0595703125</v>
      </c>
      <c r="R89" s="49">
        <v>1</v>
      </c>
      <c r="U89" s="50">
        <v>0</v>
      </c>
      <c r="V89" s="50">
        <v>1</v>
      </c>
      <c r="W89" s="50">
        <v>0</v>
      </c>
      <c r="X89" s="50">
        <v>0.99999899999999997</v>
      </c>
      <c r="Y89" s="50">
        <v>0</v>
      </c>
      <c r="AA89" s="3">
        <v>89</v>
      </c>
      <c r="AD89" s="98" t="str">
        <f>REPLACE(INDEX(GroupVertices[Group], MATCH(Vertices[[#This Row],[Vertex]],GroupVertices[Vertex],0)),1,1,"")</f>
        <v>167</v>
      </c>
      <c r="AE89" s="2"/>
      <c r="AI89" s="3"/>
    </row>
    <row r="90" spans="1:35" x14ac:dyDescent="0.25">
      <c r="A90" s="1" t="s">
        <v>262</v>
      </c>
      <c r="G90" s="51" t="s">
        <v>52</v>
      </c>
      <c r="M90">
        <v>8361.462890625</v>
      </c>
      <c r="N90">
        <v>4859.80810546875</v>
      </c>
      <c r="R90" s="49">
        <v>1</v>
      </c>
      <c r="U90" s="50">
        <v>0</v>
      </c>
      <c r="V90" s="50">
        <v>1</v>
      </c>
      <c r="W90" s="50">
        <v>0</v>
      </c>
      <c r="X90" s="50">
        <v>0.99999899999999997</v>
      </c>
      <c r="Y90" s="50">
        <v>0</v>
      </c>
      <c r="AA90" s="3">
        <v>90</v>
      </c>
      <c r="AD90" s="98" t="str">
        <f>REPLACE(INDEX(GroupVertices[Group], MATCH(Vertices[[#This Row],[Vertex]],GroupVertices[Vertex],0)),1,1,"")</f>
        <v>167</v>
      </c>
      <c r="AE90" s="2"/>
      <c r="AI90" s="3"/>
    </row>
    <row r="91" spans="1:35" x14ac:dyDescent="0.25">
      <c r="A91" s="1" t="s">
        <v>263</v>
      </c>
      <c r="G91" s="51" t="s">
        <v>52</v>
      </c>
      <c r="M91">
        <v>3181.49755859375</v>
      </c>
      <c r="N91">
        <v>8524.4501953125</v>
      </c>
      <c r="R91" s="49">
        <v>2</v>
      </c>
      <c r="U91" s="50">
        <v>0</v>
      </c>
      <c r="V91" s="50">
        <v>0.16666700000000001</v>
      </c>
      <c r="W91" s="50">
        <v>0</v>
      </c>
      <c r="X91" s="50">
        <v>0.85087699999999999</v>
      </c>
      <c r="Y91" s="50">
        <v>1</v>
      </c>
      <c r="AA91" s="3">
        <v>91</v>
      </c>
      <c r="AD91" s="98" t="str">
        <f>REPLACE(INDEX(GroupVertices[Group], MATCH(Vertices[[#This Row],[Vertex]],GroupVertices[Vertex],0)),1,1,"")</f>
        <v>38</v>
      </c>
      <c r="AE91" s="2"/>
      <c r="AI91" s="3"/>
    </row>
    <row r="92" spans="1:35" x14ac:dyDescent="0.25">
      <c r="A92" s="1" t="s">
        <v>264</v>
      </c>
      <c r="G92" s="51" t="s">
        <v>52</v>
      </c>
      <c r="M92">
        <v>3318.48486328125</v>
      </c>
      <c r="N92">
        <v>8881.4658203125</v>
      </c>
      <c r="R92" s="49">
        <v>2</v>
      </c>
      <c r="U92" s="50">
        <v>0</v>
      </c>
      <c r="V92" s="50">
        <v>0.16666700000000001</v>
      </c>
      <c r="W92" s="50">
        <v>0</v>
      </c>
      <c r="X92" s="50">
        <v>0.85087699999999999</v>
      </c>
      <c r="Y92" s="50">
        <v>1</v>
      </c>
      <c r="AA92" s="3">
        <v>92</v>
      </c>
      <c r="AD92" s="98" t="str">
        <f>REPLACE(INDEX(GroupVertices[Group], MATCH(Vertices[[#This Row],[Vertex]],GroupVertices[Vertex],0)),1,1,"")</f>
        <v>38</v>
      </c>
      <c r="AE92" s="2"/>
      <c r="AI92" s="3"/>
    </row>
    <row r="93" spans="1:35" x14ac:dyDescent="0.25">
      <c r="A93" s="1" t="s">
        <v>265</v>
      </c>
      <c r="G93" s="51" t="s">
        <v>52</v>
      </c>
      <c r="M93">
        <v>3375.248046875</v>
      </c>
      <c r="N93">
        <v>8234.4716796875</v>
      </c>
      <c r="R93" s="49">
        <v>4</v>
      </c>
      <c r="U93" s="50">
        <v>4</v>
      </c>
      <c r="V93" s="50">
        <v>0.25</v>
      </c>
      <c r="W93" s="50">
        <v>0</v>
      </c>
      <c r="X93" s="50">
        <v>1.59649</v>
      </c>
      <c r="Y93" s="50">
        <v>0.33333333333333331</v>
      </c>
      <c r="AA93" s="3">
        <v>93</v>
      </c>
      <c r="AD93" s="98" t="str">
        <f>REPLACE(INDEX(GroupVertices[Group], MATCH(Vertices[[#This Row],[Vertex]],GroupVertices[Vertex],0)),1,1,"")</f>
        <v>38</v>
      </c>
      <c r="AE93" s="2"/>
      <c r="AI93" s="3"/>
    </row>
    <row r="94" spans="1:35" x14ac:dyDescent="0.25">
      <c r="A94" s="1" t="s">
        <v>266</v>
      </c>
      <c r="G94" s="51" t="s">
        <v>52</v>
      </c>
      <c r="M94">
        <v>2015.4652099609375</v>
      </c>
      <c r="N94">
        <v>6146.447265625</v>
      </c>
      <c r="R94" s="49">
        <v>3</v>
      </c>
      <c r="U94" s="50">
        <v>0</v>
      </c>
      <c r="V94" s="50">
        <v>0.111111</v>
      </c>
      <c r="W94" s="50">
        <v>0</v>
      </c>
      <c r="X94" s="50">
        <v>0.88961000000000001</v>
      </c>
      <c r="Y94" s="50">
        <v>1</v>
      </c>
      <c r="AA94" s="3">
        <v>94</v>
      </c>
      <c r="AD94" s="98" t="str">
        <f>REPLACE(INDEX(GroupVertices[Group], MATCH(Vertices[[#This Row],[Vertex]],GroupVertices[Vertex],0)),1,1,"")</f>
        <v>11</v>
      </c>
      <c r="AE94" s="2"/>
      <c r="AI94" s="3"/>
    </row>
    <row r="95" spans="1:35" x14ac:dyDescent="0.25">
      <c r="A95" s="1" t="s">
        <v>267</v>
      </c>
      <c r="G95" s="51" t="s">
        <v>52</v>
      </c>
      <c r="M95">
        <v>2064.65966796875</v>
      </c>
      <c r="N95">
        <v>6940.484375</v>
      </c>
      <c r="R95" s="49">
        <v>3</v>
      </c>
      <c r="U95" s="50">
        <v>0</v>
      </c>
      <c r="V95" s="50">
        <v>0.111111</v>
      </c>
      <c r="W95" s="50">
        <v>0</v>
      </c>
      <c r="X95" s="50">
        <v>0.88961000000000001</v>
      </c>
      <c r="Y95" s="50">
        <v>1</v>
      </c>
      <c r="AA95" s="3">
        <v>95</v>
      </c>
      <c r="AD95" s="98" t="str">
        <f>REPLACE(INDEX(GroupVertices[Group], MATCH(Vertices[[#This Row],[Vertex]],GroupVertices[Vertex],0)),1,1,"")</f>
        <v>11</v>
      </c>
      <c r="AE95" s="2"/>
      <c r="AI95" s="3"/>
    </row>
    <row r="96" spans="1:35" x14ac:dyDescent="0.25">
      <c r="A96" s="1" t="s">
        <v>268</v>
      </c>
      <c r="G96" s="51" t="s">
        <v>52</v>
      </c>
      <c r="M96">
        <v>2352.7041015625</v>
      </c>
      <c r="N96">
        <v>6438.3310546875</v>
      </c>
      <c r="R96" s="49">
        <v>3</v>
      </c>
      <c r="U96" s="50">
        <v>0</v>
      </c>
      <c r="V96" s="50">
        <v>0.111111</v>
      </c>
      <c r="W96" s="50">
        <v>0</v>
      </c>
      <c r="X96" s="50">
        <v>0.88961000000000001</v>
      </c>
      <c r="Y96" s="50">
        <v>1</v>
      </c>
      <c r="AA96" s="3">
        <v>96</v>
      </c>
      <c r="AD96" s="98" t="str">
        <f>REPLACE(INDEX(GroupVertices[Group], MATCH(Vertices[[#This Row],[Vertex]],GroupVertices[Vertex],0)),1,1,"")</f>
        <v>11</v>
      </c>
      <c r="AE96" s="2"/>
      <c r="AI96" s="3"/>
    </row>
    <row r="97" spans="1:35" x14ac:dyDescent="0.25">
      <c r="A97" s="1" t="s">
        <v>269</v>
      </c>
      <c r="G97" s="51" t="s">
        <v>52</v>
      </c>
      <c r="M97">
        <v>1804.1942138671875</v>
      </c>
      <c r="N97">
        <v>6731.71044921875</v>
      </c>
      <c r="R97" s="49">
        <v>6</v>
      </c>
      <c r="U97" s="50">
        <v>9</v>
      </c>
      <c r="V97" s="50">
        <v>0.16666700000000001</v>
      </c>
      <c r="W97" s="50">
        <v>0</v>
      </c>
      <c r="X97" s="50">
        <v>1.662337</v>
      </c>
      <c r="Y97" s="50">
        <v>0.4</v>
      </c>
      <c r="AA97" s="3">
        <v>97</v>
      </c>
      <c r="AD97" s="98" t="str">
        <f>REPLACE(INDEX(GroupVertices[Group], MATCH(Vertices[[#This Row],[Vertex]],GroupVertices[Vertex],0)),1,1,"")</f>
        <v>11</v>
      </c>
      <c r="AE97" s="2"/>
      <c r="AI97" s="3"/>
    </row>
    <row r="98" spans="1:35" x14ac:dyDescent="0.25">
      <c r="A98" s="1" t="s">
        <v>270</v>
      </c>
      <c r="G98" s="51" t="s">
        <v>52</v>
      </c>
      <c r="M98">
        <v>7438.8515625</v>
      </c>
      <c r="N98">
        <v>7543.36962890625</v>
      </c>
      <c r="R98" s="49">
        <v>2</v>
      </c>
      <c r="U98" s="50">
        <v>0</v>
      </c>
      <c r="V98" s="50">
        <v>0.25</v>
      </c>
      <c r="W98" s="50">
        <v>0</v>
      </c>
      <c r="X98" s="50">
        <v>0.983711</v>
      </c>
      <c r="Y98" s="50">
        <v>1</v>
      </c>
      <c r="AA98" s="3">
        <v>98</v>
      </c>
      <c r="AD98" s="98" t="str">
        <f>REPLACE(INDEX(GroupVertices[Group], MATCH(Vertices[[#This Row],[Vertex]],GroupVertices[Vertex],0)),1,1,"")</f>
        <v>60</v>
      </c>
      <c r="AE98" s="2"/>
      <c r="AI98" s="3"/>
    </row>
    <row r="99" spans="1:35" x14ac:dyDescent="0.25">
      <c r="A99" s="1" t="s">
        <v>271</v>
      </c>
      <c r="G99" s="51" t="s">
        <v>52</v>
      </c>
      <c r="M99">
        <v>7405.64697265625</v>
      </c>
      <c r="N99">
        <v>8058.02294921875</v>
      </c>
      <c r="R99" s="49">
        <v>2</v>
      </c>
      <c r="U99" s="50">
        <v>0</v>
      </c>
      <c r="V99" s="50">
        <v>0.25</v>
      </c>
      <c r="W99" s="50">
        <v>0</v>
      </c>
      <c r="X99" s="50">
        <v>0.983711</v>
      </c>
      <c r="Y99" s="50">
        <v>1</v>
      </c>
      <c r="AA99" s="3">
        <v>99</v>
      </c>
      <c r="AD99" s="98" t="str">
        <f>REPLACE(INDEX(GroupVertices[Group], MATCH(Vertices[[#This Row],[Vertex]],GroupVertices[Vertex],0)),1,1,"")</f>
        <v>60</v>
      </c>
      <c r="AE99" s="2"/>
      <c r="AI99" s="3"/>
    </row>
    <row r="100" spans="1:35" x14ac:dyDescent="0.25">
      <c r="A100" s="1" t="s">
        <v>272</v>
      </c>
      <c r="G100" s="51" t="s">
        <v>52</v>
      </c>
      <c r="M100">
        <v>7900.24755859375</v>
      </c>
      <c r="N100">
        <v>7938.41845703125</v>
      </c>
      <c r="R100" s="49">
        <v>3</v>
      </c>
      <c r="U100" s="50">
        <v>2</v>
      </c>
      <c r="V100" s="50">
        <v>0.33333299999999999</v>
      </c>
      <c r="W100" s="50">
        <v>0</v>
      </c>
      <c r="X100" s="50">
        <v>1.4669430000000001</v>
      </c>
      <c r="Y100" s="50">
        <v>0.33333333333333331</v>
      </c>
      <c r="AA100" s="3">
        <v>100</v>
      </c>
      <c r="AD100" s="98" t="str">
        <f>REPLACE(INDEX(GroupVertices[Group], MATCH(Vertices[[#This Row],[Vertex]],GroupVertices[Vertex],0)),1,1,"")</f>
        <v>60</v>
      </c>
      <c r="AE100" s="2"/>
      <c r="AI100" s="3"/>
    </row>
    <row r="101" spans="1:35" x14ac:dyDescent="0.25">
      <c r="A101" s="1" t="s">
        <v>273</v>
      </c>
      <c r="G101" s="51" t="s">
        <v>52</v>
      </c>
      <c r="M101">
        <v>7813.3896484375</v>
      </c>
      <c r="N101">
        <v>5194.33349609375</v>
      </c>
      <c r="R101" s="49">
        <v>1</v>
      </c>
      <c r="U101" s="50">
        <v>0</v>
      </c>
      <c r="V101" s="50">
        <v>1</v>
      </c>
      <c r="W101" s="50">
        <v>0</v>
      </c>
      <c r="X101" s="50">
        <v>0.99999899999999997</v>
      </c>
      <c r="Y101" s="50">
        <v>0</v>
      </c>
      <c r="AA101" s="3">
        <v>101</v>
      </c>
      <c r="AD101" s="98" t="str">
        <f>REPLACE(INDEX(GroupVertices[Group], MATCH(Vertices[[#This Row],[Vertex]],GroupVertices[Vertex],0)),1,1,"")</f>
        <v>174</v>
      </c>
      <c r="AE101" s="2"/>
      <c r="AI101" s="3"/>
    </row>
    <row r="102" spans="1:35" x14ac:dyDescent="0.25">
      <c r="A102" s="1" t="s">
        <v>274</v>
      </c>
      <c r="G102" s="51" t="s">
        <v>52</v>
      </c>
      <c r="M102">
        <v>7813.3896484375</v>
      </c>
      <c r="N102">
        <v>5348.72998046875</v>
      </c>
      <c r="R102" s="49">
        <v>1</v>
      </c>
      <c r="U102" s="50">
        <v>0</v>
      </c>
      <c r="V102" s="50">
        <v>1</v>
      </c>
      <c r="W102" s="50">
        <v>0</v>
      </c>
      <c r="X102" s="50">
        <v>0.99999899999999997</v>
      </c>
      <c r="Y102" s="50">
        <v>0</v>
      </c>
      <c r="AA102" s="3">
        <v>102</v>
      </c>
      <c r="AD102" s="98" t="str">
        <f>REPLACE(INDEX(GroupVertices[Group], MATCH(Vertices[[#This Row],[Vertex]],GroupVertices[Vertex],0)),1,1,"")</f>
        <v>174</v>
      </c>
      <c r="AE102" s="2"/>
      <c r="AI102" s="3"/>
    </row>
    <row r="103" spans="1:35" x14ac:dyDescent="0.25">
      <c r="A103" s="1" t="s">
        <v>275</v>
      </c>
      <c r="G103" s="51" t="s">
        <v>52</v>
      </c>
      <c r="M103">
        <v>8106.83837890625</v>
      </c>
      <c r="N103">
        <v>7543.36767578125</v>
      </c>
      <c r="R103" s="49">
        <v>3</v>
      </c>
      <c r="U103" s="50">
        <v>0</v>
      </c>
      <c r="V103" s="50">
        <v>0.33333299999999999</v>
      </c>
      <c r="W103" s="50">
        <v>0</v>
      </c>
      <c r="X103" s="50">
        <v>0.99999899999999997</v>
      </c>
      <c r="Y103" s="50">
        <v>1</v>
      </c>
      <c r="AA103" s="3">
        <v>103</v>
      </c>
      <c r="AD103" s="98" t="str">
        <f>REPLACE(INDEX(GroupVertices[Group], MATCH(Vertices[[#This Row],[Vertex]],GroupVertices[Vertex],0)),1,1,"")</f>
        <v>61</v>
      </c>
      <c r="AE103" s="2"/>
      <c r="AI103" s="3"/>
    </row>
    <row r="104" spans="1:35" x14ac:dyDescent="0.25">
      <c r="A104" s="1" t="s">
        <v>276</v>
      </c>
      <c r="G104" s="51" t="s">
        <v>52</v>
      </c>
      <c r="M104">
        <v>8060.64794921875</v>
      </c>
      <c r="N104">
        <v>8058.01904296875</v>
      </c>
      <c r="R104" s="49">
        <v>3</v>
      </c>
      <c r="U104" s="50">
        <v>0</v>
      </c>
      <c r="V104" s="50">
        <v>0.33333299999999999</v>
      </c>
      <c r="W104" s="50">
        <v>0</v>
      </c>
      <c r="X104" s="50">
        <v>0.99999899999999997</v>
      </c>
      <c r="Y104" s="50">
        <v>1</v>
      </c>
      <c r="AA104" s="3">
        <v>104</v>
      </c>
      <c r="AD104" s="98" t="str">
        <f>REPLACE(INDEX(GroupVertices[Group], MATCH(Vertices[[#This Row],[Vertex]],GroupVertices[Vertex],0)),1,1,"")</f>
        <v>61</v>
      </c>
      <c r="AE104" s="2"/>
      <c r="AI104" s="3"/>
    </row>
    <row r="105" spans="1:35" x14ac:dyDescent="0.25">
      <c r="A105" s="1" t="s">
        <v>277</v>
      </c>
      <c r="G105" s="51" t="s">
        <v>52</v>
      </c>
      <c r="M105">
        <v>8476.3125</v>
      </c>
      <c r="N105">
        <v>7634.33544921875</v>
      </c>
      <c r="R105" s="49">
        <v>3</v>
      </c>
      <c r="U105" s="50">
        <v>0</v>
      </c>
      <c r="V105" s="50">
        <v>0.33333299999999999</v>
      </c>
      <c r="W105" s="50">
        <v>0</v>
      </c>
      <c r="X105" s="50">
        <v>0.99999899999999997</v>
      </c>
      <c r="Y105" s="50">
        <v>1</v>
      </c>
      <c r="AA105" s="3">
        <v>105</v>
      </c>
      <c r="AD105" s="98" t="str">
        <f>REPLACE(INDEX(GroupVertices[Group], MATCH(Vertices[[#This Row],[Vertex]],GroupVertices[Vertex],0)),1,1,"")</f>
        <v>61</v>
      </c>
      <c r="AE105" s="2"/>
      <c r="AI105" s="3"/>
    </row>
    <row r="106" spans="1:35" x14ac:dyDescent="0.25">
      <c r="A106" s="1" t="s">
        <v>278</v>
      </c>
      <c r="G106" s="51" t="s">
        <v>52</v>
      </c>
      <c r="M106">
        <v>8541.8798828125</v>
      </c>
      <c r="N106">
        <v>7958.71630859375</v>
      </c>
      <c r="R106" s="49">
        <v>3</v>
      </c>
      <c r="U106" s="50">
        <v>0</v>
      </c>
      <c r="V106" s="50">
        <v>0.33333299999999999</v>
      </c>
      <c r="W106" s="50">
        <v>0</v>
      </c>
      <c r="X106" s="50">
        <v>0.99999899999999997</v>
      </c>
      <c r="Y106" s="50">
        <v>1</v>
      </c>
      <c r="AA106" s="3">
        <v>106</v>
      </c>
      <c r="AD106" s="98" t="str">
        <f>REPLACE(INDEX(GroupVertices[Group], MATCH(Vertices[[#This Row],[Vertex]],GroupVertices[Vertex],0)),1,1,"")</f>
        <v>61</v>
      </c>
      <c r="AE106" s="2"/>
      <c r="AI106" s="3"/>
    </row>
    <row r="107" spans="1:35" x14ac:dyDescent="0.25">
      <c r="A107" s="1" t="s">
        <v>279</v>
      </c>
      <c r="G107" s="51" t="s">
        <v>52</v>
      </c>
      <c r="M107">
        <v>8535.490234375</v>
      </c>
      <c r="N107">
        <v>9059.8291015625</v>
      </c>
      <c r="R107" s="49">
        <v>6</v>
      </c>
      <c r="U107" s="50">
        <v>0</v>
      </c>
      <c r="V107" s="50">
        <v>0.16666700000000001</v>
      </c>
      <c r="W107" s="50">
        <v>0</v>
      </c>
      <c r="X107" s="50">
        <v>0.99999899999999997</v>
      </c>
      <c r="Y107" s="50">
        <v>1</v>
      </c>
      <c r="AA107" s="3">
        <v>107</v>
      </c>
      <c r="AD107" s="98" t="str">
        <f>REPLACE(INDEX(GroupVertices[Group], MATCH(Vertices[[#This Row],[Vertex]],GroupVertices[Vertex],0)),1,1,"")</f>
        <v>13</v>
      </c>
      <c r="AE107" s="2"/>
      <c r="AI107" s="3"/>
    </row>
    <row r="108" spans="1:35" x14ac:dyDescent="0.25">
      <c r="A108" s="1" t="s">
        <v>280</v>
      </c>
      <c r="G108" s="51" t="s">
        <v>52</v>
      </c>
      <c r="M108">
        <v>8685.1474609375</v>
      </c>
      <c r="N108">
        <v>9822.546875</v>
      </c>
      <c r="R108" s="49">
        <v>6</v>
      </c>
      <c r="U108" s="50">
        <v>0</v>
      </c>
      <c r="V108" s="50">
        <v>0.16666700000000001</v>
      </c>
      <c r="W108" s="50">
        <v>0</v>
      </c>
      <c r="X108" s="50">
        <v>0.99999899999999997</v>
      </c>
      <c r="Y108" s="50">
        <v>1</v>
      </c>
      <c r="AA108" s="3">
        <v>108</v>
      </c>
      <c r="AD108" s="98" t="str">
        <f>REPLACE(INDEX(GroupVertices[Group], MATCH(Vertices[[#This Row],[Vertex]],GroupVertices[Vertex],0)),1,1,"")</f>
        <v>13</v>
      </c>
      <c r="AE108" s="2"/>
      <c r="AI108" s="3"/>
    </row>
    <row r="109" spans="1:35" x14ac:dyDescent="0.25">
      <c r="A109" s="1" t="s">
        <v>281</v>
      </c>
      <c r="G109" s="51" t="s">
        <v>52</v>
      </c>
      <c r="M109">
        <v>9009.7802734375</v>
      </c>
      <c r="N109">
        <v>9355.4658203125</v>
      </c>
      <c r="R109" s="49">
        <v>6</v>
      </c>
      <c r="U109" s="50">
        <v>0</v>
      </c>
      <c r="V109" s="50">
        <v>0.16666700000000001</v>
      </c>
      <c r="W109" s="50">
        <v>0</v>
      </c>
      <c r="X109" s="50">
        <v>0.99999899999999997</v>
      </c>
      <c r="Y109" s="50">
        <v>1</v>
      </c>
      <c r="AA109" s="3">
        <v>109</v>
      </c>
      <c r="AD109" s="98" t="str">
        <f>REPLACE(INDEX(GroupVertices[Group], MATCH(Vertices[[#This Row],[Vertex]],GroupVertices[Vertex],0)),1,1,"")</f>
        <v>13</v>
      </c>
      <c r="AE109" s="2"/>
      <c r="AI109" s="3"/>
    </row>
    <row r="110" spans="1:35" x14ac:dyDescent="0.25">
      <c r="A110" s="1" t="s">
        <v>282</v>
      </c>
      <c r="G110" s="51" t="s">
        <v>52</v>
      </c>
      <c r="M110">
        <v>8996.5</v>
      </c>
      <c r="N110">
        <v>9695.1455078125</v>
      </c>
      <c r="R110" s="49">
        <v>6</v>
      </c>
      <c r="U110" s="50">
        <v>0</v>
      </c>
      <c r="V110" s="50">
        <v>0.16666700000000001</v>
      </c>
      <c r="W110" s="50">
        <v>0</v>
      </c>
      <c r="X110" s="50">
        <v>0.99999899999999997</v>
      </c>
      <c r="Y110" s="50">
        <v>1</v>
      </c>
      <c r="AA110" s="3">
        <v>110</v>
      </c>
      <c r="AD110" s="98" t="str">
        <f>REPLACE(INDEX(GroupVertices[Group], MATCH(Vertices[[#This Row],[Vertex]],GroupVertices[Vertex],0)),1,1,"")</f>
        <v>13</v>
      </c>
      <c r="AE110" s="2"/>
      <c r="AI110" s="3"/>
    </row>
    <row r="111" spans="1:35" x14ac:dyDescent="0.25">
      <c r="A111" s="1" t="s">
        <v>283</v>
      </c>
      <c r="G111" s="51" t="s">
        <v>52</v>
      </c>
      <c r="M111">
        <v>8870.5859375</v>
      </c>
      <c r="N111">
        <v>9057.91796875</v>
      </c>
      <c r="R111" s="49">
        <v>6</v>
      </c>
      <c r="U111" s="50">
        <v>0</v>
      </c>
      <c r="V111" s="50">
        <v>0.16666700000000001</v>
      </c>
      <c r="W111" s="50">
        <v>0</v>
      </c>
      <c r="X111" s="50">
        <v>0.99999899999999997</v>
      </c>
      <c r="Y111" s="50">
        <v>1</v>
      </c>
      <c r="AA111" s="3">
        <v>111</v>
      </c>
      <c r="AD111" s="98" t="str">
        <f>REPLACE(INDEX(GroupVertices[Group], MATCH(Vertices[[#This Row],[Vertex]],GroupVertices[Vertex],0)),1,1,"")</f>
        <v>13</v>
      </c>
      <c r="AE111" s="2"/>
      <c r="AI111" s="3"/>
    </row>
    <row r="112" spans="1:35" x14ac:dyDescent="0.25">
      <c r="A112" s="1" t="s">
        <v>284</v>
      </c>
      <c r="G112" s="51" t="s">
        <v>52</v>
      </c>
      <c r="M112">
        <v>8341.3994140625</v>
      </c>
      <c r="N112">
        <v>9335.3330078125</v>
      </c>
      <c r="R112" s="49">
        <v>6</v>
      </c>
      <c r="U112" s="50">
        <v>0</v>
      </c>
      <c r="V112" s="50">
        <v>0.16666700000000001</v>
      </c>
      <c r="W112" s="50">
        <v>0</v>
      </c>
      <c r="X112" s="50">
        <v>0.99999899999999997</v>
      </c>
      <c r="Y112" s="50">
        <v>1</v>
      </c>
      <c r="AA112" s="3">
        <v>112</v>
      </c>
      <c r="AD112" s="98" t="str">
        <f>REPLACE(INDEX(GroupVertices[Group], MATCH(Vertices[[#This Row],[Vertex]],GroupVertices[Vertex],0)),1,1,"")</f>
        <v>13</v>
      </c>
      <c r="AE112" s="2"/>
      <c r="AI112" s="3"/>
    </row>
    <row r="113" spans="1:35" x14ac:dyDescent="0.25">
      <c r="A113" s="1" t="s">
        <v>285</v>
      </c>
      <c r="G113" s="51" t="s">
        <v>52</v>
      </c>
      <c r="M113">
        <v>8392.1787109375</v>
      </c>
      <c r="N113">
        <v>9682.5302734375</v>
      </c>
      <c r="R113" s="49">
        <v>6</v>
      </c>
      <c r="U113" s="50">
        <v>0</v>
      </c>
      <c r="V113" s="50">
        <v>0.16666700000000001</v>
      </c>
      <c r="W113" s="50">
        <v>0</v>
      </c>
      <c r="X113" s="50">
        <v>0.99999899999999997</v>
      </c>
      <c r="Y113" s="50">
        <v>1</v>
      </c>
      <c r="AA113" s="3">
        <v>113</v>
      </c>
      <c r="AD113" s="98" t="str">
        <f>REPLACE(INDEX(GroupVertices[Group], MATCH(Vertices[[#This Row],[Vertex]],GroupVertices[Vertex],0)),1,1,"")</f>
        <v>13</v>
      </c>
      <c r="AE113" s="2"/>
      <c r="AI113" s="3"/>
    </row>
    <row r="114" spans="1:35" x14ac:dyDescent="0.25">
      <c r="A114" s="1" t="s">
        <v>286</v>
      </c>
      <c r="G114" s="51" t="s">
        <v>52</v>
      </c>
      <c r="M114">
        <v>3980.216796875</v>
      </c>
      <c r="N114">
        <v>4378.23876953125</v>
      </c>
      <c r="R114" s="49">
        <v>2</v>
      </c>
      <c r="U114" s="50">
        <v>0</v>
      </c>
      <c r="V114" s="50">
        <v>0.5</v>
      </c>
      <c r="W114" s="50">
        <v>0</v>
      </c>
      <c r="X114" s="50">
        <v>0.99999899999999997</v>
      </c>
      <c r="Y114" s="50">
        <v>1</v>
      </c>
      <c r="AA114" s="3">
        <v>114</v>
      </c>
      <c r="AD114" s="98" t="str">
        <f>REPLACE(INDEX(GroupVertices[Group], MATCH(Vertices[[#This Row],[Vertex]],GroupVertices[Vertex],0)),1,1,"")</f>
        <v>106</v>
      </c>
      <c r="AE114" s="2"/>
      <c r="AI114" s="3"/>
    </row>
    <row r="115" spans="1:35" x14ac:dyDescent="0.25">
      <c r="A115" s="1" t="s">
        <v>287</v>
      </c>
      <c r="G115" s="51" t="s">
        <v>52</v>
      </c>
      <c r="M115">
        <v>3980.216796875</v>
      </c>
      <c r="N115">
        <v>4576.748046875</v>
      </c>
      <c r="R115" s="49">
        <v>2</v>
      </c>
      <c r="U115" s="50">
        <v>0</v>
      </c>
      <c r="V115" s="50">
        <v>0.5</v>
      </c>
      <c r="W115" s="50">
        <v>0</v>
      </c>
      <c r="X115" s="50">
        <v>0.99999899999999997</v>
      </c>
      <c r="Y115" s="50">
        <v>1</v>
      </c>
      <c r="AA115" s="3">
        <v>115</v>
      </c>
      <c r="AD115" s="98" t="str">
        <f>REPLACE(INDEX(GroupVertices[Group], MATCH(Vertices[[#This Row],[Vertex]],GroupVertices[Vertex],0)),1,1,"")</f>
        <v>106</v>
      </c>
      <c r="AE115" s="2"/>
      <c r="AI115" s="3"/>
    </row>
    <row r="116" spans="1:35" x14ac:dyDescent="0.25">
      <c r="A116" s="1" t="s">
        <v>288</v>
      </c>
      <c r="G116" s="51" t="s">
        <v>52</v>
      </c>
      <c r="M116">
        <v>4187.41552734375</v>
      </c>
      <c r="N116">
        <v>4576.748046875</v>
      </c>
      <c r="R116" s="49">
        <v>2</v>
      </c>
      <c r="U116" s="50">
        <v>0</v>
      </c>
      <c r="V116" s="50">
        <v>0.5</v>
      </c>
      <c r="W116" s="50">
        <v>0</v>
      </c>
      <c r="X116" s="50">
        <v>0.99999899999999997</v>
      </c>
      <c r="Y116" s="50">
        <v>1</v>
      </c>
      <c r="AA116" s="3">
        <v>116</v>
      </c>
      <c r="AD116" s="98" t="str">
        <f>REPLACE(INDEX(GroupVertices[Group], MATCH(Vertices[[#This Row],[Vertex]],GroupVertices[Vertex],0)),1,1,"")</f>
        <v>106</v>
      </c>
      <c r="AE116" s="2"/>
      <c r="AI116" s="3"/>
    </row>
    <row r="117" spans="1:35" x14ac:dyDescent="0.25">
      <c r="A117" s="1" t="s">
        <v>289</v>
      </c>
      <c r="G117" s="51" t="s">
        <v>52</v>
      </c>
      <c r="M117">
        <v>8748.76171875</v>
      </c>
      <c r="N117">
        <v>7543.37060546875</v>
      </c>
      <c r="R117" s="49">
        <v>3</v>
      </c>
      <c r="U117" s="50">
        <v>0</v>
      </c>
      <c r="V117" s="50">
        <v>0.33333299999999999</v>
      </c>
      <c r="W117" s="50">
        <v>0</v>
      </c>
      <c r="X117" s="50">
        <v>0.99999899999999997</v>
      </c>
      <c r="Y117" s="50">
        <v>1</v>
      </c>
      <c r="AA117" s="3">
        <v>117</v>
      </c>
      <c r="AD117" s="98" t="str">
        <f>REPLACE(INDEX(GroupVertices[Group], MATCH(Vertices[[#This Row],[Vertex]],GroupVertices[Vertex],0)),1,1,"")</f>
        <v>62</v>
      </c>
      <c r="AE117" s="2"/>
      <c r="AI117" s="3"/>
    </row>
    <row r="118" spans="1:35" x14ac:dyDescent="0.25">
      <c r="A118" s="1" t="s">
        <v>290</v>
      </c>
      <c r="G118" s="51" t="s">
        <v>52</v>
      </c>
      <c r="M118">
        <v>8702.2978515625</v>
      </c>
      <c r="N118">
        <v>8058.02294921875</v>
      </c>
      <c r="R118" s="49">
        <v>3</v>
      </c>
      <c r="U118" s="50">
        <v>0</v>
      </c>
      <c r="V118" s="50">
        <v>0.33333299999999999</v>
      </c>
      <c r="W118" s="50">
        <v>0</v>
      </c>
      <c r="X118" s="50">
        <v>0.99999899999999997</v>
      </c>
      <c r="Y118" s="50">
        <v>1</v>
      </c>
      <c r="AA118" s="3">
        <v>118</v>
      </c>
      <c r="AD118" s="98" t="str">
        <f>REPLACE(INDEX(GroupVertices[Group], MATCH(Vertices[[#This Row],[Vertex]],GroupVertices[Vertex],0)),1,1,"")</f>
        <v>62</v>
      </c>
      <c r="AE118" s="2"/>
      <c r="AI118" s="3"/>
    </row>
    <row r="119" spans="1:35" x14ac:dyDescent="0.25">
      <c r="A119" s="1" t="s">
        <v>291</v>
      </c>
      <c r="G119" s="51" t="s">
        <v>52</v>
      </c>
      <c r="M119">
        <v>9130.5107421875</v>
      </c>
      <c r="N119">
        <v>7633.20361328125</v>
      </c>
      <c r="R119" s="49">
        <v>3</v>
      </c>
      <c r="U119" s="50">
        <v>0</v>
      </c>
      <c r="V119" s="50">
        <v>0.33333299999999999</v>
      </c>
      <c r="W119" s="50">
        <v>0</v>
      </c>
      <c r="X119" s="50">
        <v>0.99999899999999997</v>
      </c>
      <c r="Y119" s="50">
        <v>1</v>
      </c>
      <c r="AA119" s="3">
        <v>119</v>
      </c>
      <c r="AD119" s="98" t="str">
        <f>REPLACE(INDEX(GroupVertices[Group], MATCH(Vertices[[#This Row],[Vertex]],GroupVertices[Vertex],0)),1,1,"")</f>
        <v>62</v>
      </c>
      <c r="AE119" s="2"/>
      <c r="AI119" s="3"/>
    </row>
    <row r="120" spans="1:35" x14ac:dyDescent="0.25">
      <c r="A120" s="1" t="s">
        <v>292</v>
      </c>
      <c r="G120" s="51" t="s">
        <v>52</v>
      </c>
      <c r="M120">
        <v>9196.8974609375</v>
      </c>
      <c r="N120">
        <v>7960.6513671875</v>
      </c>
      <c r="R120" s="49">
        <v>3</v>
      </c>
      <c r="U120" s="50">
        <v>0</v>
      </c>
      <c r="V120" s="50">
        <v>0.33333299999999999</v>
      </c>
      <c r="W120" s="50">
        <v>0</v>
      </c>
      <c r="X120" s="50">
        <v>0.99999899999999997</v>
      </c>
      <c r="Y120" s="50">
        <v>1</v>
      </c>
      <c r="AA120" s="3">
        <v>120</v>
      </c>
      <c r="AD120" s="98" t="str">
        <f>REPLACE(INDEX(GroupVertices[Group], MATCH(Vertices[[#This Row],[Vertex]],GroupVertices[Vertex],0)),1,1,"")</f>
        <v>62</v>
      </c>
      <c r="AE120" s="2"/>
      <c r="AI120" s="3"/>
    </row>
    <row r="121" spans="1:35" x14ac:dyDescent="0.25">
      <c r="A121" s="1" t="s">
        <v>293</v>
      </c>
      <c r="G121" s="51" t="s">
        <v>52</v>
      </c>
      <c r="M121">
        <v>7465.8310546875</v>
      </c>
      <c r="N121">
        <v>2043.9132080078125</v>
      </c>
      <c r="R121" s="49">
        <v>0</v>
      </c>
      <c r="U121" s="50">
        <v>0</v>
      </c>
      <c r="V121" s="50">
        <v>0</v>
      </c>
      <c r="W121" s="50">
        <v>0</v>
      </c>
      <c r="X121" s="50">
        <v>0</v>
      </c>
      <c r="Y121" s="50">
        <v>0</v>
      </c>
      <c r="AA121" s="3">
        <v>121</v>
      </c>
      <c r="AD121" s="98" t="str">
        <f>REPLACE(INDEX(GroupVertices[Group], MATCH(Vertices[[#This Row],[Vertex]],GroupVertices[Vertex],0)),1,1,"")</f>
        <v>238</v>
      </c>
      <c r="AE121" s="2"/>
      <c r="AI121" s="3"/>
    </row>
    <row r="122" spans="1:35" x14ac:dyDescent="0.25">
      <c r="A122" s="1" t="s">
        <v>294</v>
      </c>
      <c r="G122" s="51" t="s">
        <v>52</v>
      </c>
      <c r="M122">
        <v>5513.5390625</v>
      </c>
      <c r="N122">
        <v>7543.36669921875</v>
      </c>
      <c r="R122" s="49">
        <v>3</v>
      </c>
      <c r="U122" s="50">
        <v>0</v>
      </c>
      <c r="V122" s="50">
        <v>0.33333299999999999</v>
      </c>
      <c r="W122" s="50">
        <v>0</v>
      </c>
      <c r="X122" s="50">
        <v>0.99999899999999997</v>
      </c>
      <c r="Y122" s="50">
        <v>1</v>
      </c>
      <c r="AA122" s="3">
        <v>122</v>
      </c>
      <c r="AD122" s="98" t="str">
        <f>REPLACE(INDEX(GroupVertices[Group], MATCH(Vertices[[#This Row],[Vertex]],GroupVertices[Vertex],0)),1,1,"")</f>
        <v>65</v>
      </c>
      <c r="AE122" s="2"/>
      <c r="AI122" s="3"/>
    </row>
    <row r="123" spans="1:35" x14ac:dyDescent="0.25">
      <c r="A123" s="1" t="s">
        <v>295</v>
      </c>
      <c r="G123" s="51" t="s">
        <v>52</v>
      </c>
      <c r="M123">
        <v>5467.34912109375</v>
      </c>
      <c r="N123">
        <v>8058.021484375</v>
      </c>
      <c r="R123" s="49">
        <v>3</v>
      </c>
      <c r="U123" s="50">
        <v>0</v>
      </c>
      <c r="V123" s="50">
        <v>0.33333299999999999</v>
      </c>
      <c r="W123" s="50">
        <v>0</v>
      </c>
      <c r="X123" s="50">
        <v>0.99999899999999997</v>
      </c>
      <c r="Y123" s="50">
        <v>1</v>
      </c>
      <c r="AA123" s="3">
        <v>123</v>
      </c>
      <c r="AD123" s="98" t="str">
        <f>REPLACE(INDEX(GroupVertices[Group], MATCH(Vertices[[#This Row],[Vertex]],GroupVertices[Vertex],0)),1,1,"")</f>
        <v>65</v>
      </c>
      <c r="AE123" s="2"/>
      <c r="AI123" s="3"/>
    </row>
    <row r="124" spans="1:35" x14ac:dyDescent="0.25">
      <c r="A124" s="1" t="s">
        <v>296</v>
      </c>
      <c r="G124" s="51" t="s">
        <v>52</v>
      </c>
      <c r="M124">
        <v>5883.01611328125</v>
      </c>
      <c r="N124">
        <v>7634.3330078125</v>
      </c>
      <c r="R124" s="49">
        <v>3</v>
      </c>
      <c r="U124" s="50">
        <v>0</v>
      </c>
      <c r="V124" s="50">
        <v>0.33333299999999999</v>
      </c>
      <c r="W124" s="50">
        <v>0</v>
      </c>
      <c r="X124" s="50">
        <v>0.99999899999999997</v>
      </c>
      <c r="Y124" s="50">
        <v>1</v>
      </c>
      <c r="AA124" s="3">
        <v>124</v>
      </c>
      <c r="AD124" s="98" t="str">
        <f>REPLACE(INDEX(GroupVertices[Group], MATCH(Vertices[[#This Row],[Vertex]],GroupVertices[Vertex],0)),1,1,"")</f>
        <v>65</v>
      </c>
      <c r="AE124" s="2"/>
      <c r="AI124" s="3"/>
    </row>
    <row r="125" spans="1:35" x14ac:dyDescent="0.25">
      <c r="A125" s="1" t="s">
        <v>297</v>
      </c>
      <c r="G125" s="51" t="s">
        <v>52</v>
      </c>
      <c r="M125">
        <v>5948.58349609375</v>
      </c>
      <c r="N125">
        <v>7958.716796875</v>
      </c>
      <c r="R125" s="49">
        <v>3</v>
      </c>
      <c r="U125" s="50">
        <v>0</v>
      </c>
      <c r="V125" s="50">
        <v>0.33333299999999999</v>
      </c>
      <c r="W125" s="50">
        <v>0</v>
      </c>
      <c r="X125" s="50">
        <v>0.99999899999999997</v>
      </c>
      <c r="Y125" s="50">
        <v>1</v>
      </c>
      <c r="AA125" s="3">
        <v>125</v>
      </c>
      <c r="AD125" s="98" t="str">
        <f>REPLACE(INDEX(GroupVertices[Group], MATCH(Vertices[[#This Row],[Vertex]],GroupVertices[Vertex],0)),1,1,"")</f>
        <v>65</v>
      </c>
      <c r="AE125" s="2"/>
      <c r="AI125" s="3"/>
    </row>
    <row r="126" spans="1:35" x14ac:dyDescent="0.25">
      <c r="A126" s="1" t="s">
        <v>298</v>
      </c>
      <c r="G126" s="51" t="s">
        <v>52</v>
      </c>
      <c r="M126">
        <v>6590.2373046875</v>
      </c>
      <c r="N126">
        <v>8550.4267578125</v>
      </c>
      <c r="R126" s="49">
        <v>4</v>
      </c>
      <c r="U126" s="50">
        <v>0</v>
      </c>
      <c r="V126" s="50">
        <v>0.25</v>
      </c>
      <c r="W126" s="50">
        <v>0</v>
      </c>
      <c r="X126" s="50">
        <v>0.99999899999999997</v>
      </c>
      <c r="Y126" s="50">
        <v>1</v>
      </c>
      <c r="AA126" s="3">
        <v>126</v>
      </c>
      <c r="AD126" s="98" t="str">
        <f>REPLACE(INDEX(GroupVertices[Group], MATCH(Vertices[[#This Row],[Vertex]],GroupVertices[Vertex],0)),1,1,"")</f>
        <v>43</v>
      </c>
      <c r="AE126" s="2"/>
      <c r="AI126" s="3"/>
    </row>
    <row r="127" spans="1:35" x14ac:dyDescent="0.25">
      <c r="A127" s="1" t="s">
        <v>299</v>
      </c>
      <c r="G127" s="51" t="s">
        <v>52</v>
      </c>
      <c r="M127">
        <v>6752.9384765625</v>
      </c>
      <c r="N127">
        <v>8881.4658203125</v>
      </c>
      <c r="R127" s="49">
        <v>4</v>
      </c>
      <c r="U127" s="50">
        <v>0</v>
      </c>
      <c r="V127" s="50">
        <v>0.25</v>
      </c>
      <c r="W127" s="50">
        <v>0</v>
      </c>
      <c r="X127" s="50">
        <v>0.99999899999999997</v>
      </c>
      <c r="Y127" s="50">
        <v>1</v>
      </c>
      <c r="AA127" s="3">
        <v>127</v>
      </c>
      <c r="AD127" s="98" t="str">
        <f>REPLACE(INDEX(GroupVertices[Group], MATCH(Vertices[[#This Row],[Vertex]],GroupVertices[Vertex],0)),1,1,"")</f>
        <v>43</v>
      </c>
      <c r="AE127" s="2"/>
      <c r="AI127" s="3"/>
    </row>
    <row r="128" spans="1:35" x14ac:dyDescent="0.25">
      <c r="A128" s="1" t="s">
        <v>300</v>
      </c>
      <c r="G128" s="51" t="s">
        <v>52</v>
      </c>
      <c r="M128">
        <v>7074.48583984375</v>
      </c>
      <c r="N128">
        <v>8415.666015625</v>
      </c>
      <c r="R128" s="49">
        <v>4</v>
      </c>
      <c r="U128" s="50">
        <v>0</v>
      </c>
      <c r="V128" s="50">
        <v>0.25</v>
      </c>
      <c r="W128" s="50">
        <v>0</v>
      </c>
      <c r="X128" s="50">
        <v>0.99999899999999997</v>
      </c>
      <c r="Y128" s="50">
        <v>1</v>
      </c>
      <c r="AA128" s="3">
        <v>128</v>
      </c>
      <c r="AD128" s="98" t="str">
        <f>REPLACE(INDEX(GroupVertices[Group], MATCH(Vertices[[#This Row],[Vertex]],GroupVertices[Vertex],0)),1,1,"")</f>
        <v>43</v>
      </c>
      <c r="AE128" s="2"/>
      <c r="AI128" s="3"/>
    </row>
    <row r="129" spans="1:35" x14ac:dyDescent="0.25">
      <c r="A129" s="1" t="s">
        <v>301</v>
      </c>
      <c r="G129" s="51" t="s">
        <v>52</v>
      </c>
      <c r="M129">
        <v>7111.57421875</v>
      </c>
      <c r="N129">
        <v>8741.564453125</v>
      </c>
      <c r="R129" s="49">
        <v>4</v>
      </c>
      <c r="U129" s="50">
        <v>0</v>
      </c>
      <c r="V129" s="50">
        <v>0.25</v>
      </c>
      <c r="W129" s="50">
        <v>0</v>
      </c>
      <c r="X129" s="50">
        <v>0.99999899999999997</v>
      </c>
      <c r="Y129" s="50">
        <v>1</v>
      </c>
      <c r="AA129" s="3">
        <v>129</v>
      </c>
      <c r="AD129" s="98" t="str">
        <f>REPLACE(INDEX(GroupVertices[Group], MATCH(Vertices[[#This Row],[Vertex]],GroupVertices[Vertex],0)),1,1,"")</f>
        <v>43</v>
      </c>
      <c r="AE129" s="2"/>
      <c r="AI129" s="3"/>
    </row>
    <row r="130" spans="1:35" x14ac:dyDescent="0.25">
      <c r="A130" s="1" t="s">
        <v>302</v>
      </c>
      <c r="G130" s="51" t="s">
        <v>52</v>
      </c>
      <c r="M130">
        <v>6794.3056640625</v>
      </c>
      <c r="N130">
        <v>8234.4736328125</v>
      </c>
      <c r="R130" s="49">
        <v>4</v>
      </c>
      <c r="U130" s="50">
        <v>0</v>
      </c>
      <c r="V130" s="50">
        <v>0.25</v>
      </c>
      <c r="W130" s="50">
        <v>0</v>
      </c>
      <c r="X130" s="50">
        <v>0.99999899999999997</v>
      </c>
      <c r="Y130" s="50">
        <v>1</v>
      </c>
      <c r="AA130" s="3">
        <v>130</v>
      </c>
      <c r="AD130" s="98" t="str">
        <f>REPLACE(INDEX(GroupVertices[Group], MATCH(Vertices[[#This Row],[Vertex]],GroupVertices[Vertex],0)),1,1,"")</f>
        <v>43</v>
      </c>
      <c r="AE130" s="2"/>
      <c r="AI130" s="3"/>
    </row>
    <row r="131" spans="1:35" x14ac:dyDescent="0.25">
      <c r="A131" s="1" t="s">
        <v>303</v>
      </c>
      <c r="G131" s="51" t="s">
        <v>52</v>
      </c>
      <c r="M131">
        <v>1697.689697265625</v>
      </c>
      <c r="N131">
        <v>3185.882080078125</v>
      </c>
      <c r="R131" s="49">
        <v>2</v>
      </c>
      <c r="U131" s="50">
        <v>0</v>
      </c>
      <c r="V131" s="50">
        <v>0.125</v>
      </c>
      <c r="W131" s="50">
        <v>0</v>
      </c>
      <c r="X131" s="50">
        <v>0.76346899999999995</v>
      </c>
      <c r="Y131" s="50">
        <v>1</v>
      </c>
      <c r="AA131" s="3">
        <v>131</v>
      </c>
      <c r="AD131" s="98" t="str">
        <f>REPLACE(INDEX(GroupVertices[Group], MATCH(Vertices[[#This Row],[Vertex]],GroupVertices[Vertex],0)),1,1,"")</f>
        <v>21</v>
      </c>
      <c r="AE131" s="2"/>
      <c r="AI131" s="3"/>
    </row>
    <row r="132" spans="1:35" x14ac:dyDescent="0.25">
      <c r="A132" s="1" t="s">
        <v>304</v>
      </c>
      <c r="G132" s="51" t="s">
        <v>52</v>
      </c>
      <c r="M132">
        <v>2238.768310546875</v>
      </c>
      <c r="N132">
        <v>3083.44091796875</v>
      </c>
      <c r="R132" s="49">
        <v>5</v>
      </c>
      <c r="U132" s="50">
        <v>5.5</v>
      </c>
      <c r="V132" s="50">
        <v>0.2</v>
      </c>
      <c r="W132" s="50">
        <v>0</v>
      </c>
      <c r="X132" s="50">
        <v>1.818033</v>
      </c>
      <c r="Y132" s="50">
        <v>0.3</v>
      </c>
      <c r="AA132" s="3">
        <v>132</v>
      </c>
      <c r="AD132" s="98" t="str">
        <f>REPLACE(INDEX(GroupVertices[Group], MATCH(Vertices[[#This Row],[Vertex]],GroupVertices[Vertex],0)),1,1,"")</f>
        <v>21</v>
      </c>
      <c r="AE132" s="2"/>
      <c r="AI132" s="3"/>
    </row>
    <row r="133" spans="1:35" x14ac:dyDescent="0.25">
      <c r="A133" s="1" t="s">
        <v>305</v>
      </c>
      <c r="G133" s="51" t="s">
        <v>52</v>
      </c>
      <c r="M133">
        <v>1819.6785888671875</v>
      </c>
      <c r="N133">
        <v>2954.487060546875</v>
      </c>
      <c r="R133" s="49">
        <v>4</v>
      </c>
      <c r="U133" s="50">
        <v>1.5</v>
      </c>
      <c r="V133" s="50">
        <v>0.16666700000000001</v>
      </c>
      <c r="W133" s="50">
        <v>0</v>
      </c>
      <c r="X133" s="50">
        <v>1.4324889999999999</v>
      </c>
      <c r="Y133" s="50">
        <v>0.5</v>
      </c>
      <c r="AA133" s="3">
        <v>133</v>
      </c>
      <c r="AD133" s="98" t="str">
        <f>REPLACE(INDEX(GroupVertices[Group], MATCH(Vertices[[#This Row],[Vertex]],GroupVertices[Vertex],0)),1,1,"")</f>
        <v>21</v>
      </c>
      <c r="AE133" s="2"/>
      <c r="AI133" s="3"/>
    </row>
    <row r="134" spans="1:35" x14ac:dyDescent="0.25">
      <c r="A134" s="1" t="s">
        <v>306</v>
      </c>
      <c r="G134" s="51" t="s">
        <v>52</v>
      </c>
      <c r="M134">
        <v>274.03466796875</v>
      </c>
      <c r="N134">
        <v>6212.169921875</v>
      </c>
      <c r="R134" s="49">
        <v>1</v>
      </c>
      <c r="U134" s="50">
        <v>0</v>
      </c>
      <c r="V134" s="50">
        <v>1.6919999999999999E-3</v>
      </c>
      <c r="W134" s="50">
        <v>0</v>
      </c>
      <c r="X134" s="50">
        <v>0.47615299999999999</v>
      </c>
      <c r="Y134" s="50">
        <v>0</v>
      </c>
      <c r="AA134" s="3">
        <v>134</v>
      </c>
      <c r="AD134" s="98" t="str">
        <f>REPLACE(INDEX(GroupVertices[Group], MATCH(Vertices[[#This Row],[Vertex]],GroupVertices[Vertex],0)),1,1,"")</f>
        <v>1</v>
      </c>
      <c r="AE134" s="2"/>
      <c r="AI134" s="3"/>
    </row>
    <row r="135" spans="1:35" x14ac:dyDescent="0.25">
      <c r="A135" s="1" t="s">
        <v>307</v>
      </c>
      <c r="G135" s="51" t="s">
        <v>52</v>
      </c>
      <c r="M135">
        <v>477.24685668945313</v>
      </c>
      <c r="N135">
        <v>6198.87646484375</v>
      </c>
      <c r="R135" s="49">
        <v>3</v>
      </c>
      <c r="U135" s="50">
        <v>85</v>
      </c>
      <c r="V135" s="50">
        <v>1.9759999999999999E-3</v>
      </c>
      <c r="W135" s="50">
        <v>0</v>
      </c>
      <c r="X135" s="50">
        <v>1.15113</v>
      </c>
      <c r="Y135" s="50">
        <v>0.33333333333333331</v>
      </c>
      <c r="AA135" s="3">
        <v>135</v>
      </c>
      <c r="AD135" s="98" t="str">
        <f>REPLACE(INDEX(GroupVertices[Group], MATCH(Vertices[[#This Row],[Vertex]],GroupVertices[Vertex],0)),1,1,"")</f>
        <v>1</v>
      </c>
      <c r="AE135" s="2"/>
      <c r="AI135" s="3"/>
    </row>
    <row r="136" spans="1:35" x14ac:dyDescent="0.25">
      <c r="A136" s="1" t="s">
        <v>308</v>
      </c>
      <c r="G136" s="51" t="s">
        <v>52</v>
      </c>
      <c r="M136">
        <v>2214.7978515625</v>
      </c>
      <c r="N136">
        <v>6712.158203125</v>
      </c>
      <c r="R136" s="49">
        <v>3</v>
      </c>
      <c r="U136" s="50">
        <v>0</v>
      </c>
      <c r="V136" s="50">
        <v>0.111111</v>
      </c>
      <c r="W136" s="50">
        <v>0</v>
      </c>
      <c r="X136" s="50">
        <v>0.88961000000000001</v>
      </c>
      <c r="Y136" s="50">
        <v>1</v>
      </c>
      <c r="AA136" s="3">
        <v>136</v>
      </c>
      <c r="AD136" s="98" t="str">
        <f>REPLACE(INDEX(GroupVertices[Group], MATCH(Vertices[[#This Row],[Vertex]],GroupVertices[Vertex],0)),1,1,"")</f>
        <v>11</v>
      </c>
      <c r="AE136" s="2"/>
      <c r="AI136" s="3"/>
    </row>
    <row r="137" spans="1:35" x14ac:dyDescent="0.25">
      <c r="A137" s="1" t="s">
        <v>309</v>
      </c>
      <c r="G137" s="51" t="s">
        <v>52</v>
      </c>
      <c r="M137">
        <v>1926.397216796875</v>
      </c>
      <c r="N137">
        <v>6409.5859375</v>
      </c>
      <c r="R137" s="49">
        <v>3</v>
      </c>
      <c r="U137" s="50">
        <v>0</v>
      </c>
      <c r="V137" s="50">
        <v>0.111111</v>
      </c>
      <c r="W137" s="50">
        <v>0</v>
      </c>
      <c r="X137" s="50">
        <v>0.88961000000000001</v>
      </c>
      <c r="Y137" s="50">
        <v>1</v>
      </c>
      <c r="AA137" s="3">
        <v>137</v>
      </c>
      <c r="AD137" s="98" t="str">
        <f>REPLACE(INDEX(GroupVertices[Group], MATCH(Vertices[[#This Row],[Vertex]],GroupVertices[Vertex],0)),1,1,"")</f>
        <v>11</v>
      </c>
      <c r="AE137" s="2"/>
      <c r="AI137" s="3"/>
    </row>
    <row r="138" spans="1:35" x14ac:dyDescent="0.25">
      <c r="A138" s="1" t="s">
        <v>310</v>
      </c>
      <c r="G138" s="51" t="s">
        <v>52</v>
      </c>
      <c r="M138">
        <v>1697.690185546875</v>
      </c>
      <c r="N138">
        <v>6525.2353515625</v>
      </c>
      <c r="R138" s="49">
        <v>3</v>
      </c>
      <c r="U138" s="50">
        <v>0</v>
      </c>
      <c r="V138" s="50">
        <v>0.111111</v>
      </c>
      <c r="W138" s="50">
        <v>0</v>
      </c>
      <c r="X138" s="50">
        <v>0.88961000000000001</v>
      </c>
      <c r="Y138" s="50">
        <v>1</v>
      </c>
      <c r="AA138" s="3">
        <v>138</v>
      </c>
      <c r="AD138" s="98" t="str">
        <f>REPLACE(INDEX(GroupVertices[Group], MATCH(Vertices[[#This Row],[Vertex]],GroupVertices[Vertex],0)),1,1,"")</f>
        <v>11</v>
      </c>
      <c r="AE138" s="2"/>
      <c r="AI138" s="3"/>
    </row>
    <row r="139" spans="1:35" x14ac:dyDescent="0.25">
      <c r="A139" s="1" t="s">
        <v>311</v>
      </c>
      <c r="G139" s="51" t="s">
        <v>52</v>
      </c>
      <c r="M139">
        <v>6409.78662109375</v>
      </c>
      <c r="N139">
        <v>5194.33349609375</v>
      </c>
      <c r="R139" s="49">
        <v>1</v>
      </c>
      <c r="U139" s="50">
        <v>0</v>
      </c>
      <c r="V139" s="50">
        <v>1</v>
      </c>
      <c r="W139" s="50">
        <v>0</v>
      </c>
      <c r="X139" s="50">
        <v>0.99999899999999997</v>
      </c>
      <c r="Y139" s="50">
        <v>0</v>
      </c>
      <c r="AA139" s="3">
        <v>139</v>
      </c>
      <c r="AD139" s="98" t="str">
        <f>REPLACE(INDEX(GroupVertices[Group], MATCH(Vertices[[#This Row],[Vertex]],GroupVertices[Vertex],0)),1,1,"")</f>
        <v>175</v>
      </c>
      <c r="AE139" s="2"/>
      <c r="AI139" s="3"/>
    </row>
    <row r="140" spans="1:35" x14ac:dyDescent="0.25">
      <c r="A140" s="1" t="s">
        <v>312</v>
      </c>
      <c r="G140" s="51" t="s">
        <v>52</v>
      </c>
      <c r="M140">
        <v>6409.78662109375</v>
      </c>
      <c r="N140">
        <v>5348.72998046875</v>
      </c>
      <c r="R140" s="49">
        <v>1</v>
      </c>
      <c r="U140" s="50">
        <v>0</v>
      </c>
      <c r="V140" s="50">
        <v>1</v>
      </c>
      <c r="W140" s="50">
        <v>0</v>
      </c>
      <c r="X140" s="50">
        <v>0.99999899999999997</v>
      </c>
      <c r="Y140" s="50">
        <v>0</v>
      </c>
      <c r="AA140" s="3">
        <v>140</v>
      </c>
      <c r="AD140" s="98" t="str">
        <f>REPLACE(INDEX(GroupVertices[Group], MATCH(Vertices[[#This Row],[Vertex]],GroupVertices[Vertex],0)),1,1,"")</f>
        <v>175</v>
      </c>
      <c r="AE140" s="2"/>
      <c r="AI140" s="3"/>
    </row>
    <row r="141" spans="1:35" x14ac:dyDescent="0.25">
      <c r="A141" s="1" t="s">
        <v>313</v>
      </c>
      <c r="G141" s="51" t="s">
        <v>52</v>
      </c>
      <c r="M141">
        <v>4871.9052734375</v>
      </c>
      <c r="N141">
        <v>7543.36669921875</v>
      </c>
      <c r="R141" s="49">
        <v>3</v>
      </c>
      <c r="U141" s="50">
        <v>0</v>
      </c>
      <c r="V141" s="50">
        <v>0.33333299999999999</v>
      </c>
      <c r="W141" s="50">
        <v>0</v>
      </c>
      <c r="X141" s="50">
        <v>0.99999899999999997</v>
      </c>
      <c r="Y141" s="50">
        <v>1</v>
      </c>
      <c r="AA141" s="3">
        <v>141</v>
      </c>
      <c r="AD141" s="98" t="str">
        <f>REPLACE(INDEX(GroupVertices[Group], MATCH(Vertices[[#This Row],[Vertex]],GroupVertices[Vertex],0)),1,1,"")</f>
        <v>64</v>
      </c>
      <c r="AE141" s="2"/>
      <c r="AI141" s="3"/>
    </row>
    <row r="142" spans="1:35" x14ac:dyDescent="0.25">
      <c r="A142" s="1" t="s">
        <v>314</v>
      </c>
      <c r="G142" s="51" t="s">
        <v>52</v>
      </c>
      <c r="M142">
        <v>4825.71533203125</v>
      </c>
      <c r="N142">
        <v>8058.021484375</v>
      </c>
      <c r="R142" s="49">
        <v>3</v>
      </c>
      <c r="U142" s="50">
        <v>0</v>
      </c>
      <c r="V142" s="50">
        <v>0.33333299999999999</v>
      </c>
      <c r="W142" s="50">
        <v>0</v>
      </c>
      <c r="X142" s="50">
        <v>0.99999899999999997</v>
      </c>
      <c r="Y142" s="50">
        <v>1</v>
      </c>
      <c r="AA142" s="3">
        <v>142</v>
      </c>
      <c r="AD142" s="98" t="str">
        <f>REPLACE(INDEX(GroupVertices[Group], MATCH(Vertices[[#This Row],[Vertex]],GroupVertices[Vertex],0)),1,1,"")</f>
        <v>64</v>
      </c>
      <c r="AE142" s="2"/>
      <c r="AI142" s="3"/>
    </row>
    <row r="143" spans="1:35" x14ac:dyDescent="0.25">
      <c r="A143" s="1" t="s">
        <v>315</v>
      </c>
      <c r="G143" s="51" t="s">
        <v>52</v>
      </c>
      <c r="M143">
        <v>5241.3818359375</v>
      </c>
      <c r="N143">
        <v>7634.33447265625</v>
      </c>
      <c r="R143" s="49">
        <v>3</v>
      </c>
      <c r="U143" s="50">
        <v>0</v>
      </c>
      <c r="V143" s="50">
        <v>0.33333299999999999</v>
      </c>
      <c r="W143" s="50">
        <v>0</v>
      </c>
      <c r="X143" s="50">
        <v>0.99999899999999997</v>
      </c>
      <c r="Y143" s="50">
        <v>1</v>
      </c>
      <c r="AA143" s="3">
        <v>143</v>
      </c>
      <c r="AD143" s="98" t="str">
        <f>REPLACE(INDEX(GroupVertices[Group], MATCH(Vertices[[#This Row],[Vertex]],GroupVertices[Vertex],0)),1,1,"")</f>
        <v>64</v>
      </c>
      <c r="AE143" s="2"/>
      <c r="AI143" s="3"/>
    </row>
    <row r="144" spans="1:35" x14ac:dyDescent="0.25">
      <c r="A144" s="1" t="s">
        <v>316</v>
      </c>
      <c r="G144" s="51" t="s">
        <v>52</v>
      </c>
      <c r="M144">
        <v>5306.94970703125</v>
      </c>
      <c r="N144">
        <v>7958.716796875</v>
      </c>
      <c r="R144" s="49">
        <v>3</v>
      </c>
      <c r="U144" s="50">
        <v>0</v>
      </c>
      <c r="V144" s="50">
        <v>0.33333299999999999</v>
      </c>
      <c r="W144" s="50">
        <v>0</v>
      </c>
      <c r="X144" s="50">
        <v>0.99999899999999997</v>
      </c>
      <c r="Y144" s="50">
        <v>1</v>
      </c>
      <c r="AA144" s="3">
        <v>144</v>
      </c>
      <c r="AD144" s="98" t="str">
        <f>REPLACE(INDEX(GroupVertices[Group], MATCH(Vertices[[#This Row],[Vertex]],GroupVertices[Vertex],0)),1,1,"")</f>
        <v>64</v>
      </c>
      <c r="AE144" s="2"/>
      <c r="AI144" s="3"/>
    </row>
    <row r="145" spans="1:35" x14ac:dyDescent="0.25">
      <c r="A145" s="1" t="s">
        <v>317</v>
      </c>
      <c r="G145" s="51" t="s">
        <v>52</v>
      </c>
      <c r="M145">
        <v>6810.203125</v>
      </c>
      <c r="N145">
        <v>7543.36669921875</v>
      </c>
      <c r="R145" s="49">
        <v>3</v>
      </c>
      <c r="U145" s="50">
        <v>0</v>
      </c>
      <c r="V145" s="50">
        <v>0.33333299999999999</v>
      </c>
      <c r="W145" s="50">
        <v>0</v>
      </c>
      <c r="X145" s="50">
        <v>0.99999899999999997</v>
      </c>
      <c r="Y145" s="50">
        <v>1</v>
      </c>
      <c r="AA145" s="3">
        <v>145</v>
      </c>
      <c r="AD145" s="98" t="str">
        <f>REPLACE(INDEX(GroupVertices[Group], MATCH(Vertices[[#This Row],[Vertex]],GroupVertices[Vertex],0)),1,1,"")</f>
        <v>63</v>
      </c>
      <c r="AE145" s="2"/>
      <c r="AI145" s="3"/>
    </row>
    <row r="146" spans="1:35" x14ac:dyDescent="0.25">
      <c r="A146" s="1" t="s">
        <v>318</v>
      </c>
      <c r="G146" s="51" t="s">
        <v>52</v>
      </c>
      <c r="M146">
        <v>6764.0126953125</v>
      </c>
      <c r="N146">
        <v>8058.02197265625</v>
      </c>
      <c r="R146" s="49">
        <v>3</v>
      </c>
      <c r="U146" s="50">
        <v>0</v>
      </c>
      <c r="V146" s="50">
        <v>0.33333299999999999</v>
      </c>
      <c r="W146" s="50">
        <v>0</v>
      </c>
      <c r="X146" s="50">
        <v>0.99999899999999997</v>
      </c>
      <c r="Y146" s="50">
        <v>1</v>
      </c>
      <c r="AA146" s="3">
        <v>146</v>
      </c>
      <c r="AD146" s="98" t="str">
        <f>REPLACE(INDEX(GroupVertices[Group], MATCH(Vertices[[#This Row],[Vertex]],GroupVertices[Vertex],0)),1,1,"")</f>
        <v>63</v>
      </c>
      <c r="AE146" s="2"/>
      <c r="AI146" s="3"/>
    </row>
    <row r="147" spans="1:35" x14ac:dyDescent="0.25">
      <c r="A147" s="1" t="s">
        <v>319</v>
      </c>
      <c r="G147" s="51" t="s">
        <v>52</v>
      </c>
      <c r="M147">
        <v>7179.6796875</v>
      </c>
      <c r="N147">
        <v>7634.33447265625</v>
      </c>
      <c r="R147" s="49">
        <v>3</v>
      </c>
      <c r="U147" s="50">
        <v>0</v>
      </c>
      <c r="V147" s="50">
        <v>0.33333299999999999</v>
      </c>
      <c r="W147" s="50">
        <v>0</v>
      </c>
      <c r="X147" s="50">
        <v>0.99999899999999997</v>
      </c>
      <c r="Y147" s="50">
        <v>1</v>
      </c>
      <c r="AA147" s="3">
        <v>147</v>
      </c>
      <c r="AD147" s="98" t="str">
        <f>REPLACE(INDEX(GroupVertices[Group], MATCH(Vertices[[#This Row],[Vertex]],GroupVertices[Vertex],0)),1,1,"")</f>
        <v>63</v>
      </c>
      <c r="AE147" s="2"/>
      <c r="AI147" s="3"/>
    </row>
    <row r="148" spans="1:35" x14ac:dyDescent="0.25">
      <c r="A148" s="1" t="s">
        <v>320</v>
      </c>
      <c r="G148" s="51" t="s">
        <v>52</v>
      </c>
      <c r="M148">
        <v>7245.24755859375</v>
      </c>
      <c r="N148">
        <v>7958.7177734375</v>
      </c>
      <c r="R148" s="49">
        <v>3</v>
      </c>
      <c r="U148" s="50">
        <v>0</v>
      </c>
      <c r="V148" s="50">
        <v>0.33333299999999999</v>
      </c>
      <c r="W148" s="50">
        <v>0</v>
      </c>
      <c r="X148" s="50">
        <v>0.99999899999999997</v>
      </c>
      <c r="Y148" s="50">
        <v>1</v>
      </c>
      <c r="AA148" s="3">
        <v>148</v>
      </c>
      <c r="AD148" s="98" t="str">
        <f>REPLACE(INDEX(GroupVertices[Group], MATCH(Vertices[[#This Row],[Vertex]],GroupVertices[Vertex],0)),1,1,"")</f>
        <v>63</v>
      </c>
      <c r="AE148" s="2"/>
      <c r="AI148" s="3"/>
    </row>
    <row r="149" spans="1:35" x14ac:dyDescent="0.25">
      <c r="A149" s="1" t="s">
        <v>321</v>
      </c>
      <c r="G149" s="51" t="s">
        <v>52</v>
      </c>
      <c r="M149">
        <v>5746.78564453125</v>
      </c>
      <c r="N149">
        <v>9412.4296875</v>
      </c>
      <c r="R149" s="49">
        <v>7</v>
      </c>
      <c r="U149" s="50">
        <v>0</v>
      </c>
      <c r="V149" s="50">
        <v>0.111111</v>
      </c>
      <c r="W149" s="50">
        <v>0</v>
      </c>
      <c r="X149" s="50">
        <v>1.0596080000000001</v>
      </c>
      <c r="Y149" s="50">
        <v>1</v>
      </c>
      <c r="AA149" s="3">
        <v>149</v>
      </c>
      <c r="AD149" s="98" t="str">
        <f>REPLACE(INDEX(GroupVertices[Group], MATCH(Vertices[[#This Row],[Vertex]],GroupVertices[Vertex],0)),1,1,"")</f>
        <v>6</v>
      </c>
      <c r="AE149" s="2"/>
      <c r="AI149" s="3"/>
    </row>
    <row r="150" spans="1:35" x14ac:dyDescent="0.25">
      <c r="A150" s="1" t="s">
        <v>322</v>
      </c>
      <c r="G150" s="51" t="s">
        <v>52</v>
      </c>
      <c r="M150">
        <v>6104.40283203125</v>
      </c>
      <c r="N150">
        <v>9193.697265625</v>
      </c>
      <c r="R150" s="49">
        <v>7</v>
      </c>
      <c r="U150" s="50">
        <v>0</v>
      </c>
      <c r="V150" s="50">
        <v>0.111111</v>
      </c>
      <c r="W150" s="50">
        <v>0</v>
      </c>
      <c r="X150" s="50">
        <v>1.0596080000000001</v>
      </c>
      <c r="Y150" s="50">
        <v>1</v>
      </c>
      <c r="AA150" s="3">
        <v>150</v>
      </c>
      <c r="AD150" s="98" t="str">
        <f>REPLACE(INDEX(GroupVertices[Group], MATCH(Vertices[[#This Row],[Vertex]],GroupVertices[Vertex],0)),1,1,"")</f>
        <v>6</v>
      </c>
      <c r="AE150" s="2"/>
      <c r="AI150" s="3"/>
    </row>
    <row r="151" spans="1:35" x14ac:dyDescent="0.25">
      <c r="A151" s="1" t="s">
        <v>323</v>
      </c>
      <c r="G151" s="51" t="s">
        <v>52</v>
      </c>
      <c r="M151">
        <v>6049.07666015625</v>
      </c>
      <c r="N151">
        <v>9515.4296875</v>
      </c>
      <c r="R151" s="49">
        <v>7</v>
      </c>
      <c r="U151" s="50">
        <v>0</v>
      </c>
      <c r="V151" s="50">
        <v>0.111111</v>
      </c>
      <c r="W151" s="50">
        <v>0</v>
      </c>
      <c r="X151" s="50">
        <v>1.0596080000000001</v>
      </c>
      <c r="Y151" s="50">
        <v>1</v>
      </c>
      <c r="AA151" s="3">
        <v>151</v>
      </c>
      <c r="AD151" s="98" t="str">
        <f>REPLACE(INDEX(GroupVertices[Group], MATCH(Vertices[[#This Row],[Vertex]],GroupVertices[Vertex],0)),1,1,"")</f>
        <v>6</v>
      </c>
      <c r="AE151" s="2"/>
      <c r="AI151" s="3"/>
    </row>
    <row r="152" spans="1:35" x14ac:dyDescent="0.25">
      <c r="A152" s="1" t="s">
        <v>324</v>
      </c>
      <c r="G152" s="51" t="s">
        <v>52</v>
      </c>
      <c r="M152">
        <v>5866.10986328125</v>
      </c>
      <c r="N152">
        <v>9092.396484375</v>
      </c>
      <c r="R152" s="49">
        <v>7</v>
      </c>
      <c r="U152" s="50">
        <v>0</v>
      </c>
      <c r="V152" s="50">
        <v>0.111111</v>
      </c>
      <c r="W152" s="50">
        <v>0</v>
      </c>
      <c r="X152" s="50">
        <v>1.0596080000000001</v>
      </c>
      <c r="Y152" s="50">
        <v>1</v>
      </c>
      <c r="AA152" s="3">
        <v>152</v>
      </c>
      <c r="AD152" s="98" t="str">
        <f>REPLACE(INDEX(GroupVertices[Group], MATCH(Vertices[[#This Row],[Vertex]],GroupVertices[Vertex],0)),1,1,"")</f>
        <v>6</v>
      </c>
      <c r="AE152" s="2"/>
      <c r="AI152" s="3"/>
    </row>
    <row r="153" spans="1:35" x14ac:dyDescent="0.25">
      <c r="A153" s="1" t="s">
        <v>325</v>
      </c>
      <c r="G153" s="51" t="s">
        <v>52</v>
      </c>
      <c r="M153">
        <v>5373.78564453125</v>
      </c>
      <c r="N153">
        <v>9244.74609375</v>
      </c>
      <c r="R153" s="49">
        <v>7</v>
      </c>
      <c r="U153" s="50">
        <v>0</v>
      </c>
      <c r="V153" s="50">
        <v>0.111111</v>
      </c>
      <c r="W153" s="50">
        <v>0</v>
      </c>
      <c r="X153" s="50">
        <v>1.0596080000000001</v>
      </c>
      <c r="Y153" s="50">
        <v>1</v>
      </c>
      <c r="AA153" s="3">
        <v>153</v>
      </c>
      <c r="AD153" s="98" t="str">
        <f>REPLACE(INDEX(GroupVertices[Group], MATCH(Vertices[[#This Row],[Vertex]],GroupVertices[Vertex],0)),1,1,"")</f>
        <v>6</v>
      </c>
      <c r="AE153" s="2"/>
      <c r="AI153" s="3"/>
    </row>
    <row r="154" spans="1:35" x14ac:dyDescent="0.25">
      <c r="A154" s="1" t="s">
        <v>326</v>
      </c>
      <c r="G154" s="51" t="s">
        <v>52</v>
      </c>
      <c r="M154">
        <v>5458.1865234375</v>
      </c>
      <c r="N154">
        <v>9492.376953125</v>
      </c>
      <c r="R154" s="49">
        <v>8</v>
      </c>
      <c r="U154" s="50">
        <v>7</v>
      </c>
      <c r="V154" s="50">
        <v>0.125</v>
      </c>
      <c r="W154" s="50">
        <v>0</v>
      </c>
      <c r="X154" s="50">
        <v>1.2951330000000001</v>
      </c>
      <c r="Y154" s="50">
        <v>0.75</v>
      </c>
      <c r="AA154" s="3">
        <v>154</v>
      </c>
      <c r="AD154" s="98" t="str">
        <f>REPLACE(INDEX(GroupVertices[Group], MATCH(Vertices[[#This Row],[Vertex]],GroupVertices[Vertex],0)),1,1,"")</f>
        <v>6</v>
      </c>
      <c r="AE154" s="2"/>
      <c r="AI154" s="3"/>
    </row>
    <row r="155" spans="1:35" x14ac:dyDescent="0.25">
      <c r="A155" s="1" t="s">
        <v>327</v>
      </c>
      <c r="G155" s="51" t="s">
        <v>52</v>
      </c>
      <c r="M155">
        <v>5557.02783203125</v>
      </c>
      <c r="N155">
        <v>9057.91796875</v>
      </c>
      <c r="R155" s="49">
        <v>7</v>
      </c>
      <c r="U155" s="50">
        <v>0</v>
      </c>
      <c r="V155" s="50">
        <v>0.111111</v>
      </c>
      <c r="W155" s="50">
        <v>0</v>
      </c>
      <c r="X155" s="50">
        <v>1.0596080000000001</v>
      </c>
      <c r="Y155" s="50">
        <v>1</v>
      </c>
      <c r="AA155" s="3">
        <v>155</v>
      </c>
      <c r="AD155" s="98" t="str">
        <f>REPLACE(INDEX(GroupVertices[Group], MATCH(Vertices[[#This Row],[Vertex]],GroupVertices[Vertex],0)),1,1,"")</f>
        <v>6</v>
      </c>
      <c r="AE155" s="2"/>
      <c r="AI155" s="3"/>
    </row>
    <row r="156" spans="1:35" x14ac:dyDescent="0.25">
      <c r="A156" s="1" t="s">
        <v>328</v>
      </c>
      <c r="G156" s="51" t="s">
        <v>52</v>
      </c>
      <c r="M156">
        <v>6282.78564453125</v>
      </c>
      <c r="N156">
        <v>9332.4326171875</v>
      </c>
      <c r="R156" s="49">
        <v>7</v>
      </c>
      <c r="U156" s="50">
        <v>0</v>
      </c>
      <c r="V156" s="50">
        <v>0.111111</v>
      </c>
      <c r="W156" s="50">
        <v>0</v>
      </c>
      <c r="X156" s="50">
        <v>1.0596080000000001</v>
      </c>
      <c r="Y156" s="50">
        <v>1</v>
      </c>
      <c r="AA156" s="3">
        <v>156</v>
      </c>
      <c r="AD156" s="98" t="str">
        <f>REPLACE(INDEX(GroupVertices[Group], MATCH(Vertices[[#This Row],[Vertex]],GroupVertices[Vertex],0)),1,1,"")</f>
        <v>6</v>
      </c>
      <c r="AE156" s="2"/>
      <c r="AI156" s="3"/>
    </row>
    <row r="157" spans="1:35" x14ac:dyDescent="0.25">
      <c r="A157" s="1" t="s">
        <v>329</v>
      </c>
      <c r="G157" s="51" t="s">
        <v>52</v>
      </c>
      <c r="M157">
        <v>7465.8310546875</v>
      </c>
      <c r="N157">
        <v>1691.00732421875</v>
      </c>
      <c r="R157" s="49">
        <v>0</v>
      </c>
      <c r="U157" s="50">
        <v>0</v>
      </c>
      <c r="V157" s="50">
        <v>0</v>
      </c>
      <c r="W157" s="50">
        <v>0</v>
      </c>
      <c r="X157" s="50">
        <v>0</v>
      </c>
      <c r="Y157" s="50">
        <v>0</v>
      </c>
      <c r="AA157" s="3">
        <v>157</v>
      </c>
      <c r="AD157" s="98" t="str">
        <f>REPLACE(INDEX(GroupVertices[Group], MATCH(Vertices[[#This Row],[Vertex]],GroupVertices[Vertex],0)),1,1,"")</f>
        <v>237</v>
      </c>
      <c r="AE157" s="2"/>
      <c r="AI157" s="3"/>
    </row>
    <row r="158" spans="1:35" x14ac:dyDescent="0.25">
      <c r="A158" s="1" t="s">
        <v>330</v>
      </c>
      <c r="G158" s="51" t="s">
        <v>52</v>
      </c>
      <c r="M158">
        <v>3980.216796875</v>
      </c>
      <c r="N158">
        <v>5543.5634765625</v>
      </c>
      <c r="R158" s="49">
        <v>2</v>
      </c>
      <c r="U158" s="50">
        <v>0</v>
      </c>
      <c r="V158" s="50">
        <v>0.5</v>
      </c>
      <c r="W158" s="50">
        <v>0</v>
      </c>
      <c r="X158" s="50">
        <v>0.99999899999999997</v>
      </c>
      <c r="Y158" s="50">
        <v>1</v>
      </c>
      <c r="AA158" s="3">
        <v>158</v>
      </c>
      <c r="AD158" s="98" t="str">
        <f>REPLACE(INDEX(GroupVertices[Group], MATCH(Vertices[[#This Row],[Vertex]],GroupVertices[Vertex],0)),1,1,"")</f>
        <v>108</v>
      </c>
      <c r="AE158" s="2"/>
      <c r="AI158" s="3"/>
    </row>
    <row r="159" spans="1:35" x14ac:dyDescent="0.25">
      <c r="A159" s="1" t="s">
        <v>331</v>
      </c>
      <c r="G159" s="51" t="s">
        <v>52</v>
      </c>
      <c r="M159">
        <v>3980.216796875</v>
      </c>
      <c r="N159">
        <v>5749.4248046875</v>
      </c>
      <c r="R159" s="49">
        <v>2</v>
      </c>
      <c r="U159" s="50">
        <v>0</v>
      </c>
      <c r="V159" s="50">
        <v>0.5</v>
      </c>
      <c r="W159" s="50">
        <v>0</v>
      </c>
      <c r="X159" s="50">
        <v>0.99999899999999997</v>
      </c>
      <c r="Y159" s="50">
        <v>1</v>
      </c>
      <c r="AA159" s="3">
        <v>159</v>
      </c>
      <c r="AD159" s="98" t="str">
        <f>REPLACE(INDEX(GroupVertices[Group], MATCH(Vertices[[#This Row],[Vertex]],GroupVertices[Vertex],0)),1,1,"")</f>
        <v>108</v>
      </c>
      <c r="AE159" s="2"/>
      <c r="AI159" s="3"/>
    </row>
    <row r="160" spans="1:35" x14ac:dyDescent="0.25">
      <c r="A160" s="1" t="s">
        <v>332</v>
      </c>
      <c r="G160" s="51" t="s">
        <v>52</v>
      </c>
      <c r="M160">
        <v>4187.41552734375</v>
      </c>
      <c r="N160">
        <v>5749.4248046875</v>
      </c>
      <c r="R160" s="49">
        <v>2</v>
      </c>
      <c r="U160" s="50">
        <v>0</v>
      </c>
      <c r="V160" s="50">
        <v>0.5</v>
      </c>
      <c r="W160" s="50">
        <v>0</v>
      </c>
      <c r="X160" s="50">
        <v>0.99999899999999997</v>
      </c>
      <c r="Y160" s="50">
        <v>1</v>
      </c>
      <c r="AA160" s="3">
        <v>160</v>
      </c>
      <c r="AD160" s="98" t="str">
        <f>REPLACE(INDEX(GroupVertices[Group], MATCH(Vertices[[#This Row],[Vertex]],GroupVertices[Vertex],0)),1,1,"")</f>
        <v>108</v>
      </c>
      <c r="AE160" s="2"/>
      <c r="AI160" s="3"/>
    </row>
    <row r="161" spans="1:35" x14ac:dyDescent="0.25">
      <c r="A161" s="1" t="s">
        <v>333</v>
      </c>
      <c r="G161" s="51" t="s">
        <v>52</v>
      </c>
      <c r="M161">
        <v>6155.4697265625</v>
      </c>
      <c r="N161">
        <v>7543.3681640625</v>
      </c>
      <c r="R161" s="49">
        <v>3</v>
      </c>
      <c r="U161" s="50">
        <v>0</v>
      </c>
      <c r="V161" s="50">
        <v>0.33333299999999999</v>
      </c>
      <c r="W161" s="50">
        <v>0</v>
      </c>
      <c r="X161" s="50">
        <v>0.99999899999999997</v>
      </c>
      <c r="Y161" s="50">
        <v>1</v>
      </c>
      <c r="AA161" s="3">
        <v>161</v>
      </c>
      <c r="AD161" s="98" t="str">
        <f>REPLACE(INDEX(GroupVertices[Group], MATCH(Vertices[[#This Row],[Vertex]],GroupVertices[Vertex],0)),1,1,"")</f>
        <v>66</v>
      </c>
      <c r="AE161" s="2"/>
      <c r="AI161" s="3"/>
    </row>
    <row r="162" spans="1:35" x14ac:dyDescent="0.25">
      <c r="A162" s="1" t="s">
        <v>334</v>
      </c>
      <c r="G162" s="51" t="s">
        <v>52</v>
      </c>
      <c r="M162">
        <v>6109.0048828125</v>
      </c>
      <c r="N162">
        <v>8058.02294921875</v>
      </c>
      <c r="R162" s="49">
        <v>3</v>
      </c>
      <c r="U162" s="50">
        <v>0</v>
      </c>
      <c r="V162" s="50">
        <v>0.33333299999999999</v>
      </c>
      <c r="W162" s="50">
        <v>0</v>
      </c>
      <c r="X162" s="50">
        <v>0.99999899999999997</v>
      </c>
      <c r="Y162" s="50">
        <v>1</v>
      </c>
      <c r="AA162" s="3">
        <v>162</v>
      </c>
      <c r="AD162" s="98" t="str">
        <f>REPLACE(INDEX(GroupVertices[Group], MATCH(Vertices[[#This Row],[Vertex]],GroupVertices[Vertex],0)),1,1,"")</f>
        <v>66</v>
      </c>
      <c r="AE162" s="2"/>
      <c r="AI162" s="3"/>
    </row>
    <row r="163" spans="1:35" x14ac:dyDescent="0.25">
      <c r="A163" s="1" t="s">
        <v>335</v>
      </c>
      <c r="G163" s="51" t="s">
        <v>52</v>
      </c>
      <c r="M163">
        <v>6537.22216796875</v>
      </c>
      <c r="N163">
        <v>7633.20361328125</v>
      </c>
      <c r="R163" s="49">
        <v>3</v>
      </c>
      <c r="U163" s="50">
        <v>0</v>
      </c>
      <c r="V163" s="50">
        <v>0.33333299999999999</v>
      </c>
      <c r="W163" s="50">
        <v>0</v>
      </c>
      <c r="X163" s="50">
        <v>0.99999899999999997</v>
      </c>
      <c r="Y163" s="50">
        <v>1</v>
      </c>
      <c r="AA163" s="3">
        <v>163</v>
      </c>
      <c r="AD163" s="98" t="str">
        <f>REPLACE(INDEX(GroupVertices[Group], MATCH(Vertices[[#This Row],[Vertex]],GroupVertices[Vertex],0)),1,1,"")</f>
        <v>66</v>
      </c>
      <c r="AE163" s="2"/>
      <c r="AI163" s="3"/>
    </row>
    <row r="164" spans="1:35" x14ac:dyDescent="0.25">
      <c r="A164" s="1" t="s">
        <v>336</v>
      </c>
      <c r="G164" s="51" t="s">
        <v>52</v>
      </c>
      <c r="M164">
        <v>6603.607421875</v>
      </c>
      <c r="N164">
        <v>7960.6513671875</v>
      </c>
      <c r="R164" s="49">
        <v>3</v>
      </c>
      <c r="U164" s="50">
        <v>0</v>
      </c>
      <c r="V164" s="50">
        <v>0.33333299999999999</v>
      </c>
      <c r="W164" s="50">
        <v>0</v>
      </c>
      <c r="X164" s="50">
        <v>0.99999899999999997</v>
      </c>
      <c r="Y164" s="50">
        <v>1</v>
      </c>
      <c r="AA164" s="3">
        <v>164</v>
      </c>
      <c r="AD164" s="98" t="str">
        <f>REPLACE(INDEX(GroupVertices[Group], MATCH(Vertices[[#This Row],[Vertex]],GroupVertices[Vertex],0)),1,1,"")</f>
        <v>66</v>
      </c>
      <c r="AE164" s="2"/>
      <c r="AI164" s="3"/>
    </row>
    <row r="165" spans="1:35" x14ac:dyDescent="0.25">
      <c r="A165" s="1" t="s">
        <v>337</v>
      </c>
      <c r="G165" s="51" t="s">
        <v>52</v>
      </c>
      <c r="M165">
        <v>4143.96923828125</v>
      </c>
      <c r="N165">
        <v>9254.4931640625</v>
      </c>
      <c r="R165" s="49">
        <v>2</v>
      </c>
      <c r="U165" s="50">
        <v>0</v>
      </c>
      <c r="V165" s="50">
        <v>6.25E-2</v>
      </c>
      <c r="W165" s="50">
        <v>0</v>
      </c>
      <c r="X165" s="50">
        <v>0.76143099999999997</v>
      </c>
      <c r="Y165" s="50">
        <v>1</v>
      </c>
      <c r="AA165" s="3">
        <v>165</v>
      </c>
      <c r="AD165" s="98" t="str">
        <f>REPLACE(INDEX(GroupVertices[Group], MATCH(Vertices[[#This Row],[Vertex]],GroupVertices[Vertex],0)),1,1,"")</f>
        <v>5</v>
      </c>
      <c r="AE165" s="2"/>
      <c r="AI165" s="3"/>
    </row>
    <row r="166" spans="1:35" x14ac:dyDescent="0.25">
      <c r="A166" s="1" t="s">
        <v>338</v>
      </c>
      <c r="G166" s="51" t="s">
        <v>52</v>
      </c>
      <c r="M166">
        <v>3914.277099609375</v>
      </c>
      <c r="N166">
        <v>9156.3857421875</v>
      </c>
      <c r="R166" s="49">
        <v>2</v>
      </c>
      <c r="U166" s="50">
        <v>0</v>
      </c>
      <c r="V166" s="50">
        <v>6.25E-2</v>
      </c>
      <c r="W166" s="50">
        <v>0</v>
      </c>
      <c r="X166" s="50">
        <v>0.76143099999999997</v>
      </c>
      <c r="Y166" s="50">
        <v>1</v>
      </c>
      <c r="AA166" s="3">
        <v>166</v>
      </c>
      <c r="AD166" s="98" t="str">
        <f>REPLACE(INDEX(GroupVertices[Group], MATCH(Vertices[[#This Row],[Vertex]],GroupVertices[Vertex],0)),1,1,"")</f>
        <v>5</v>
      </c>
      <c r="AE166" s="2"/>
      <c r="AI166" s="3"/>
    </row>
    <row r="167" spans="1:35" x14ac:dyDescent="0.25">
      <c r="A167" s="1" t="s">
        <v>339</v>
      </c>
      <c r="G167" s="51" t="s">
        <v>52</v>
      </c>
      <c r="M167">
        <v>3663.19287109375</v>
      </c>
      <c r="N167">
        <v>9451.177734375</v>
      </c>
      <c r="R167" s="49">
        <v>9</v>
      </c>
      <c r="U167" s="50">
        <v>31</v>
      </c>
      <c r="V167" s="50">
        <v>0.111111</v>
      </c>
      <c r="W167" s="50">
        <v>0</v>
      </c>
      <c r="X167" s="50">
        <v>3.047539</v>
      </c>
      <c r="Y167" s="50">
        <v>0.1388888888888889</v>
      </c>
      <c r="AA167" s="3">
        <v>167</v>
      </c>
      <c r="AD167" s="98" t="str">
        <f>REPLACE(INDEX(GroupVertices[Group], MATCH(Vertices[[#This Row],[Vertex]],GroupVertices[Vertex],0)),1,1,"")</f>
        <v>5</v>
      </c>
      <c r="AE167" s="2"/>
      <c r="AI167" s="3"/>
    </row>
    <row r="168" spans="1:35" x14ac:dyDescent="0.25">
      <c r="A168" s="1" t="s">
        <v>340</v>
      </c>
      <c r="G168" s="51" t="s">
        <v>52</v>
      </c>
      <c r="M168">
        <v>1716.0146484375</v>
      </c>
      <c r="N168">
        <v>1527.2564697265625</v>
      </c>
      <c r="R168" s="49">
        <v>5</v>
      </c>
      <c r="U168" s="50">
        <v>0</v>
      </c>
      <c r="V168" s="50">
        <v>0.2</v>
      </c>
      <c r="W168" s="50">
        <v>0</v>
      </c>
      <c r="X168" s="50">
        <v>0.99999899999999997</v>
      </c>
      <c r="Y168" s="50">
        <v>1</v>
      </c>
      <c r="AA168" s="3">
        <v>168</v>
      </c>
      <c r="AD168" s="98" t="str">
        <f>REPLACE(INDEX(GroupVertices[Group], MATCH(Vertices[[#This Row],[Vertex]],GroupVertices[Vertex],0)),1,1,"")</f>
        <v>17</v>
      </c>
      <c r="AE168" s="2"/>
      <c r="AI168" s="3"/>
    </row>
    <row r="169" spans="1:35" x14ac:dyDescent="0.25">
      <c r="A169" s="1" t="s">
        <v>341</v>
      </c>
      <c r="G169" s="51" t="s">
        <v>52</v>
      </c>
      <c r="M169">
        <v>2053.800048828125</v>
      </c>
      <c r="N169">
        <v>1661.609375</v>
      </c>
      <c r="R169" s="49">
        <v>5</v>
      </c>
      <c r="U169" s="50">
        <v>0</v>
      </c>
      <c r="V169" s="50">
        <v>0.2</v>
      </c>
      <c r="W169" s="50">
        <v>0</v>
      </c>
      <c r="X169" s="50">
        <v>0.99999899999999997</v>
      </c>
      <c r="Y169" s="50">
        <v>1</v>
      </c>
      <c r="AA169" s="3">
        <v>169</v>
      </c>
      <c r="AD169" s="98" t="str">
        <f>REPLACE(INDEX(GroupVertices[Group], MATCH(Vertices[[#This Row],[Vertex]],GroupVertices[Vertex],0)),1,1,"")</f>
        <v>17</v>
      </c>
      <c r="AE169" s="2"/>
      <c r="AI169" s="3"/>
    </row>
    <row r="170" spans="1:35" x14ac:dyDescent="0.25">
      <c r="A170" s="1" t="s">
        <v>342</v>
      </c>
      <c r="G170" s="51" t="s">
        <v>52</v>
      </c>
      <c r="M170">
        <v>2313.034423828125</v>
      </c>
      <c r="N170">
        <v>1157.629638671875</v>
      </c>
      <c r="R170" s="49">
        <v>5</v>
      </c>
      <c r="U170" s="50">
        <v>0</v>
      </c>
      <c r="V170" s="50">
        <v>0.2</v>
      </c>
      <c r="W170" s="50">
        <v>0</v>
      </c>
      <c r="X170" s="50">
        <v>0.99999899999999997</v>
      </c>
      <c r="Y170" s="50">
        <v>1</v>
      </c>
      <c r="AA170" s="3">
        <v>170</v>
      </c>
      <c r="AD170" s="98" t="str">
        <f>REPLACE(INDEX(GroupVertices[Group], MATCH(Vertices[[#This Row],[Vertex]],GroupVertices[Vertex],0)),1,1,"")</f>
        <v>17</v>
      </c>
      <c r="AE170" s="2"/>
      <c r="AI170" s="3"/>
    </row>
    <row r="171" spans="1:35" x14ac:dyDescent="0.25">
      <c r="A171" s="1" t="s">
        <v>343</v>
      </c>
      <c r="G171" s="51" t="s">
        <v>52</v>
      </c>
      <c r="M171">
        <v>2352.703125</v>
      </c>
      <c r="N171">
        <v>1476.398681640625</v>
      </c>
      <c r="R171" s="49">
        <v>5</v>
      </c>
      <c r="U171" s="50">
        <v>0</v>
      </c>
      <c r="V171" s="50">
        <v>0.2</v>
      </c>
      <c r="W171" s="50">
        <v>0</v>
      </c>
      <c r="X171" s="50">
        <v>0.99999899999999997</v>
      </c>
      <c r="Y171" s="50">
        <v>1</v>
      </c>
      <c r="AA171" s="3">
        <v>171</v>
      </c>
      <c r="AD171" s="98" t="str">
        <f>REPLACE(INDEX(GroupVertices[Group], MATCH(Vertices[[#This Row],[Vertex]],GroupVertices[Vertex],0)),1,1,"")</f>
        <v>17</v>
      </c>
      <c r="AE171" s="2"/>
      <c r="AI171" s="3"/>
    </row>
    <row r="172" spans="1:35" x14ac:dyDescent="0.25">
      <c r="A172" s="1" t="s">
        <v>344</v>
      </c>
      <c r="G172" s="51" t="s">
        <v>52</v>
      </c>
      <c r="M172">
        <v>1987.439208984375</v>
      </c>
      <c r="N172">
        <v>1014.6160888671875</v>
      </c>
      <c r="R172" s="49">
        <v>5</v>
      </c>
      <c r="U172" s="50">
        <v>0</v>
      </c>
      <c r="V172" s="50">
        <v>0.2</v>
      </c>
      <c r="W172" s="50">
        <v>0</v>
      </c>
      <c r="X172" s="50">
        <v>0.99999899999999997</v>
      </c>
      <c r="Y172" s="50">
        <v>1</v>
      </c>
      <c r="AA172" s="3">
        <v>172</v>
      </c>
      <c r="AD172" s="98" t="str">
        <f>REPLACE(INDEX(GroupVertices[Group], MATCH(Vertices[[#This Row],[Vertex]],GroupVertices[Vertex],0)),1,1,"")</f>
        <v>17</v>
      </c>
      <c r="AE172" s="2"/>
      <c r="AI172" s="3"/>
    </row>
    <row r="173" spans="1:35" x14ac:dyDescent="0.25">
      <c r="A173" s="1" t="s">
        <v>345</v>
      </c>
      <c r="G173" s="51" t="s">
        <v>52</v>
      </c>
      <c r="M173">
        <v>1697.688720703125</v>
      </c>
      <c r="N173">
        <v>1206.626953125</v>
      </c>
      <c r="R173" s="49">
        <v>5</v>
      </c>
      <c r="U173" s="50">
        <v>0</v>
      </c>
      <c r="V173" s="50">
        <v>0.2</v>
      </c>
      <c r="W173" s="50">
        <v>0</v>
      </c>
      <c r="X173" s="50">
        <v>0.99999899999999997</v>
      </c>
      <c r="Y173" s="50">
        <v>1</v>
      </c>
      <c r="AA173" s="3">
        <v>173</v>
      </c>
      <c r="AD173" s="98" t="str">
        <f>REPLACE(INDEX(GroupVertices[Group], MATCH(Vertices[[#This Row],[Vertex]],GroupVertices[Vertex],0)),1,1,"")</f>
        <v>17</v>
      </c>
      <c r="AE173" s="2"/>
      <c r="AI173" s="3"/>
    </row>
    <row r="174" spans="1:35" x14ac:dyDescent="0.25">
      <c r="A174" s="1" t="s">
        <v>346</v>
      </c>
      <c r="G174" s="51" t="s">
        <v>52</v>
      </c>
      <c r="M174">
        <v>3980.216796875</v>
      </c>
      <c r="N174">
        <v>4955.38671875</v>
      </c>
      <c r="R174" s="49">
        <v>2</v>
      </c>
      <c r="U174" s="50">
        <v>0</v>
      </c>
      <c r="V174" s="50">
        <v>0.5</v>
      </c>
      <c r="W174" s="50">
        <v>0</v>
      </c>
      <c r="X174" s="50">
        <v>0.99999899999999997</v>
      </c>
      <c r="Y174" s="50">
        <v>1</v>
      </c>
      <c r="AA174" s="3">
        <v>174</v>
      </c>
      <c r="AD174" s="98" t="str">
        <f>REPLACE(INDEX(GroupVertices[Group], MATCH(Vertices[[#This Row],[Vertex]],GroupVertices[Vertex],0)),1,1,"")</f>
        <v>107</v>
      </c>
      <c r="AE174" s="2"/>
      <c r="AI174" s="3"/>
    </row>
    <row r="175" spans="1:35" x14ac:dyDescent="0.25">
      <c r="A175" s="1" t="s">
        <v>347</v>
      </c>
      <c r="G175" s="51" t="s">
        <v>52</v>
      </c>
      <c r="M175">
        <v>3980.216796875</v>
      </c>
      <c r="N175">
        <v>5161.24853515625</v>
      </c>
      <c r="R175" s="49">
        <v>2</v>
      </c>
      <c r="U175" s="50">
        <v>0</v>
      </c>
      <c r="V175" s="50">
        <v>0.5</v>
      </c>
      <c r="W175" s="50">
        <v>0</v>
      </c>
      <c r="X175" s="50">
        <v>0.99999899999999997</v>
      </c>
      <c r="Y175" s="50">
        <v>1</v>
      </c>
      <c r="AA175" s="3">
        <v>175</v>
      </c>
      <c r="AD175" s="98" t="str">
        <f>REPLACE(INDEX(GroupVertices[Group], MATCH(Vertices[[#This Row],[Vertex]],GroupVertices[Vertex],0)),1,1,"")</f>
        <v>107</v>
      </c>
      <c r="AE175" s="2"/>
      <c r="AI175" s="3"/>
    </row>
    <row r="176" spans="1:35" x14ac:dyDescent="0.25">
      <c r="A176" s="1" t="s">
        <v>348</v>
      </c>
      <c r="G176" s="51" t="s">
        <v>52</v>
      </c>
      <c r="M176">
        <v>4187.41552734375</v>
      </c>
      <c r="N176">
        <v>5161.24853515625</v>
      </c>
      <c r="R176" s="49">
        <v>2</v>
      </c>
      <c r="U176" s="50">
        <v>0</v>
      </c>
      <c r="V176" s="50">
        <v>0.5</v>
      </c>
      <c r="W176" s="50">
        <v>0</v>
      </c>
      <c r="X176" s="50">
        <v>0.99999899999999997</v>
      </c>
      <c r="Y176" s="50">
        <v>1</v>
      </c>
      <c r="AA176" s="3">
        <v>176</v>
      </c>
      <c r="AD176" s="98" t="str">
        <f>REPLACE(INDEX(GroupVertices[Group], MATCH(Vertices[[#This Row],[Vertex]],GroupVertices[Vertex],0)),1,1,"")</f>
        <v>107</v>
      </c>
      <c r="AE176" s="2"/>
      <c r="AI176" s="3"/>
    </row>
    <row r="177" spans="1:35" x14ac:dyDescent="0.25">
      <c r="A177" s="1" t="s">
        <v>349</v>
      </c>
      <c r="G177" s="51" t="s">
        <v>52</v>
      </c>
      <c r="M177">
        <v>6972.36767578125</v>
      </c>
      <c r="N177">
        <v>6808.14990234375</v>
      </c>
      <c r="R177" s="49">
        <v>3</v>
      </c>
      <c r="U177" s="50">
        <v>0.5</v>
      </c>
      <c r="V177" s="50">
        <v>0.33333299999999999</v>
      </c>
      <c r="W177" s="50">
        <v>0</v>
      </c>
      <c r="X177" s="50">
        <v>1.18085</v>
      </c>
      <c r="Y177" s="50">
        <v>0.66666666666666663</v>
      </c>
      <c r="AA177" s="3">
        <v>177</v>
      </c>
      <c r="AD177" s="98" t="str">
        <f>REPLACE(INDEX(GroupVertices[Group], MATCH(Vertices[[#This Row],[Vertex]],GroupVertices[Vertex],0)),1,1,"")</f>
        <v>58</v>
      </c>
      <c r="AE177" s="2"/>
      <c r="AI177" s="3"/>
    </row>
    <row r="178" spans="1:35" x14ac:dyDescent="0.25">
      <c r="A178" s="1" t="s">
        <v>350</v>
      </c>
      <c r="G178" s="51" t="s">
        <v>52</v>
      </c>
      <c r="M178">
        <v>6937.794921875</v>
      </c>
      <c r="N178">
        <v>7366.9169921875</v>
      </c>
      <c r="R178" s="49">
        <v>2</v>
      </c>
      <c r="U178" s="50">
        <v>0</v>
      </c>
      <c r="V178" s="50">
        <v>0.25</v>
      </c>
      <c r="W178" s="50">
        <v>0</v>
      </c>
      <c r="X178" s="50">
        <v>0.81914799999999999</v>
      </c>
      <c r="Y178" s="50">
        <v>1</v>
      </c>
      <c r="AA178" s="3">
        <v>178</v>
      </c>
      <c r="AD178" s="98" t="str">
        <f>REPLACE(INDEX(GroupVertices[Group], MATCH(Vertices[[#This Row],[Vertex]],GroupVertices[Vertex],0)),1,1,"")</f>
        <v>58</v>
      </c>
      <c r="AE178" s="2"/>
      <c r="AI178" s="3"/>
    </row>
    <row r="179" spans="1:35" x14ac:dyDescent="0.25">
      <c r="A179" s="1" t="s">
        <v>351</v>
      </c>
      <c r="G179" s="51" t="s">
        <v>52</v>
      </c>
      <c r="M179">
        <v>7321.9541015625</v>
      </c>
      <c r="N179">
        <v>6875.4306640625</v>
      </c>
      <c r="R179" s="49">
        <v>2</v>
      </c>
      <c r="U179" s="50">
        <v>0</v>
      </c>
      <c r="V179" s="50">
        <v>0.25</v>
      </c>
      <c r="W179" s="50">
        <v>0</v>
      </c>
      <c r="X179" s="50">
        <v>0.81914799999999999</v>
      </c>
      <c r="Y179" s="50">
        <v>1</v>
      </c>
      <c r="AA179" s="3">
        <v>179</v>
      </c>
      <c r="AD179" s="98" t="str">
        <f>REPLACE(INDEX(GroupVertices[Group], MATCH(Vertices[[#This Row],[Vertex]],GroupVertices[Vertex],0)),1,1,"")</f>
        <v>58</v>
      </c>
      <c r="AE179" s="2"/>
      <c r="AI179" s="3"/>
    </row>
    <row r="180" spans="1:35" x14ac:dyDescent="0.25">
      <c r="A180" s="1" t="s">
        <v>352</v>
      </c>
      <c r="G180" s="51" t="s">
        <v>52</v>
      </c>
      <c r="M180">
        <v>7392.2939453125</v>
      </c>
      <c r="N180">
        <v>7222.54833984375</v>
      </c>
      <c r="R180" s="49">
        <v>3</v>
      </c>
      <c r="U180" s="50">
        <v>0.5</v>
      </c>
      <c r="V180" s="50">
        <v>0.33333299999999999</v>
      </c>
      <c r="W180" s="50">
        <v>0</v>
      </c>
      <c r="X180" s="50">
        <v>1.18085</v>
      </c>
      <c r="Y180" s="50">
        <v>0.66666666666666663</v>
      </c>
      <c r="AA180" s="3">
        <v>180</v>
      </c>
      <c r="AD180" s="98" t="str">
        <f>REPLACE(INDEX(GroupVertices[Group], MATCH(Vertices[[#This Row],[Vertex]],GroupVertices[Vertex],0)),1,1,"")</f>
        <v>58</v>
      </c>
      <c r="AE180" s="2"/>
      <c r="AI180" s="3"/>
    </row>
    <row r="181" spans="1:35" x14ac:dyDescent="0.25">
      <c r="A181" s="1" t="s">
        <v>353</v>
      </c>
      <c r="G181" s="51" t="s">
        <v>52</v>
      </c>
      <c r="M181">
        <v>6877.654296875</v>
      </c>
      <c r="N181">
        <v>5194.33349609375</v>
      </c>
      <c r="R181" s="49">
        <v>1</v>
      </c>
      <c r="U181" s="50">
        <v>0</v>
      </c>
      <c r="V181" s="50">
        <v>1</v>
      </c>
      <c r="W181" s="50">
        <v>0</v>
      </c>
      <c r="X181" s="50">
        <v>0.99999899999999997</v>
      </c>
      <c r="Y181" s="50">
        <v>0</v>
      </c>
      <c r="AA181" s="3">
        <v>181</v>
      </c>
      <c r="AD181" s="98" t="str">
        <f>REPLACE(INDEX(GroupVertices[Group], MATCH(Vertices[[#This Row],[Vertex]],GroupVertices[Vertex],0)),1,1,"")</f>
        <v>176</v>
      </c>
      <c r="AE181" s="2"/>
      <c r="AI181" s="3"/>
    </row>
    <row r="182" spans="1:35" x14ac:dyDescent="0.25">
      <c r="A182" s="1" t="s">
        <v>354</v>
      </c>
      <c r="G182" s="51" t="s">
        <v>52</v>
      </c>
      <c r="M182">
        <v>6877.654296875</v>
      </c>
      <c r="N182">
        <v>5348.72998046875</v>
      </c>
      <c r="R182" s="49">
        <v>1</v>
      </c>
      <c r="U182" s="50">
        <v>0</v>
      </c>
      <c r="V182" s="50">
        <v>1</v>
      </c>
      <c r="W182" s="50">
        <v>0</v>
      </c>
      <c r="X182" s="50">
        <v>0.99999899999999997</v>
      </c>
      <c r="Y182" s="50">
        <v>0</v>
      </c>
      <c r="AA182" s="3">
        <v>182</v>
      </c>
      <c r="AD182" s="98" t="str">
        <f>REPLACE(INDEX(GroupVertices[Group], MATCH(Vertices[[#This Row],[Vertex]],GroupVertices[Vertex],0)),1,1,"")</f>
        <v>176</v>
      </c>
      <c r="AE182" s="2"/>
      <c r="AI182" s="3"/>
    </row>
    <row r="183" spans="1:35" x14ac:dyDescent="0.25">
      <c r="A183" s="1" t="s">
        <v>355</v>
      </c>
      <c r="G183" s="51" t="s">
        <v>52</v>
      </c>
      <c r="M183">
        <v>2513.1142578125</v>
      </c>
      <c r="N183">
        <v>4473.09130859375</v>
      </c>
      <c r="R183" s="49">
        <v>4</v>
      </c>
      <c r="U183" s="50">
        <v>1</v>
      </c>
      <c r="V183" s="50">
        <v>0.25</v>
      </c>
      <c r="W183" s="50">
        <v>0</v>
      </c>
      <c r="X183" s="50">
        <v>1.227177</v>
      </c>
      <c r="Y183" s="50">
        <v>0.66666666666666663</v>
      </c>
      <c r="AA183" s="3">
        <v>183</v>
      </c>
      <c r="AD183" s="98" t="str">
        <f>REPLACE(INDEX(GroupVertices[Group], MATCH(Vertices[[#This Row],[Vertex]],GroupVertices[Vertex],0)),1,1,"")</f>
        <v>22</v>
      </c>
      <c r="AE183" s="2"/>
      <c r="AI183" s="3"/>
    </row>
    <row r="184" spans="1:35" x14ac:dyDescent="0.25">
      <c r="A184" s="1" t="s">
        <v>356</v>
      </c>
      <c r="G184" s="51" t="s">
        <v>52</v>
      </c>
      <c r="M184">
        <v>2986.19677734375</v>
      </c>
      <c r="N184">
        <v>4327.19580078125</v>
      </c>
      <c r="R184" s="49">
        <v>3</v>
      </c>
      <c r="U184" s="50">
        <v>0</v>
      </c>
      <c r="V184" s="50">
        <v>0.2</v>
      </c>
      <c r="W184" s="50">
        <v>0</v>
      </c>
      <c r="X184" s="50">
        <v>0.93704699999999996</v>
      </c>
      <c r="Y184" s="50">
        <v>1</v>
      </c>
      <c r="AA184" s="3">
        <v>184</v>
      </c>
      <c r="AD184" s="98" t="str">
        <f>REPLACE(INDEX(GroupVertices[Group], MATCH(Vertices[[#This Row],[Vertex]],GroupVertices[Vertex],0)),1,1,"")</f>
        <v>22</v>
      </c>
      <c r="AE184" s="2"/>
      <c r="AI184" s="3"/>
    </row>
    <row r="185" spans="1:35" x14ac:dyDescent="0.25">
      <c r="A185" s="1" t="s">
        <v>357</v>
      </c>
      <c r="G185" s="51" t="s">
        <v>52</v>
      </c>
      <c r="M185">
        <v>2663.030029296875</v>
      </c>
      <c r="N185">
        <v>4837.76123046875</v>
      </c>
      <c r="R185" s="49">
        <v>2</v>
      </c>
      <c r="U185" s="50">
        <v>0</v>
      </c>
      <c r="V185" s="50">
        <v>0.16666700000000001</v>
      </c>
      <c r="W185" s="50">
        <v>0</v>
      </c>
      <c r="X185" s="50">
        <v>0.67154999999999998</v>
      </c>
      <c r="Y185" s="50">
        <v>1</v>
      </c>
      <c r="AA185" s="3">
        <v>185</v>
      </c>
      <c r="AD185" s="98" t="str">
        <f>REPLACE(INDEX(GroupVertices[Group], MATCH(Vertices[[#This Row],[Vertex]],GroupVertices[Vertex],0)),1,1,"")</f>
        <v>22</v>
      </c>
      <c r="AE185" s="2"/>
      <c r="AI185" s="3"/>
    </row>
    <row r="186" spans="1:35" x14ac:dyDescent="0.25">
      <c r="A186" s="1" t="s">
        <v>358</v>
      </c>
      <c r="G186" s="51" t="s">
        <v>52</v>
      </c>
      <c r="M186">
        <v>3047.819091796875</v>
      </c>
      <c r="N186">
        <v>4639.30908203125</v>
      </c>
      <c r="R186" s="49">
        <v>3</v>
      </c>
      <c r="U186" s="50">
        <v>0</v>
      </c>
      <c r="V186" s="50">
        <v>0.2</v>
      </c>
      <c r="W186" s="50">
        <v>0</v>
      </c>
      <c r="X186" s="50">
        <v>0.93704699999999996</v>
      </c>
      <c r="Y186" s="50">
        <v>1</v>
      </c>
      <c r="AA186" s="3">
        <v>186</v>
      </c>
      <c r="AD186" s="98" t="str">
        <f>REPLACE(INDEX(GroupVertices[Group], MATCH(Vertices[[#This Row],[Vertex]],GroupVertices[Vertex],0)),1,1,"")</f>
        <v>22</v>
      </c>
      <c r="AE186" s="2"/>
      <c r="AI186" s="3"/>
    </row>
    <row r="187" spans="1:35" x14ac:dyDescent="0.25">
      <c r="A187" s="1" t="s">
        <v>359</v>
      </c>
      <c r="G187" s="51" t="s">
        <v>52</v>
      </c>
      <c r="M187">
        <v>2697.889404296875</v>
      </c>
      <c r="N187">
        <v>4205.47265625</v>
      </c>
      <c r="R187" s="49">
        <v>4</v>
      </c>
      <c r="U187" s="50">
        <v>1</v>
      </c>
      <c r="V187" s="50">
        <v>0.25</v>
      </c>
      <c r="W187" s="50">
        <v>0</v>
      </c>
      <c r="X187" s="50">
        <v>1.227177</v>
      </c>
      <c r="Y187" s="50">
        <v>0.66666666666666663</v>
      </c>
      <c r="AA187" s="3">
        <v>187</v>
      </c>
      <c r="AD187" s="98" t="str">
        <f>REPLACE(INDEX(GroupVertices[Group], MATCH(Vertices[[#This Row],[Vertex]],GroupVertices[Vertex],0)),1,1,"")</f>
        <v>22</v>
      </c>
      <c r="AE187" s="2"/>
      <c r="AI187" s="3"/>
    </row>
    <row r="188" spans="1:35" x14ac:dyDescent="0.25">
      <c r="A188" s="1" t="s">
        <v>360</v>
      </c>
      <c r="G188" s="51" t="s">
        <v>52</v>
      </c>
      <c r="M188">
        <v>7231.88525390625</v>
      </c>
      <c r="N188">
        <v>9358.90625</v>
      </c>
      <c r="R188" s="49">
        <v>7</v>
      </c>
      <c r="U188" s="50">
        <v>0</v>
      </c>
      <c r="V188" s="50">
        <v>0.14285700000000001</v>
      </c>
      <c r="W188" s="50">
        <v>0</v>
      </c>
      <c r="X188" s="50">
        <v>0.99999899999999997</v>
      </c>
      <c r="Y188" s="50">
        <v>1</v>
      </c>
      <c r="AA188" s="3">
        <v>188</v>
      </c>
      <c r="AD188" s="98" t="str">
        <f>REPLACE(INDEX(GroupVertices[Group], MATCH(Vertices[[#This Row],[Vertex]],GroupVertices[Vertex],0)),1,1,"")</f>
        <v>9</v>
      </c>
      <c r="AE188" s="2"/>
      <c r="AI188" s="3"/>
    </row>
    <row r="189" spans="1:35" x14ac:dyDescent="0.25">
      <c r="A189" s="1" t="s">
        <v>361</v>
      </c>
      <c r="G189" s="51" t="s">
        <v>52</v>
      </c>
      <c r="M189">
        <v>6790.091796875</v>
      </c>
      <c r="N189">
        <v>9822.546875</v>
      </c>
      <c r="R189" s="49">
        <v>7</v>
      </c>
      <c r="U189" s="50">
        <v>0</v>
      </c>
      <c r="V189" s="50">
        <v>0.14285700000000001</v>
      </c>
      <c r="W189" s="50">
        <v>0</v>
      </c>
      <c r="X189" s="50">
        <v>0.99999899999999997</v>
      </c>
      <c r="Y189" s="50">
        <v>1</v>
      </c>
      <c r="AA189" s="3">
        <v>189</v>
      </c>
      <c r="AD189" s="98" t="str">
        <f>REPLACE(INDEX(GroupVertices[Group], MATCH(Vertices[[#This Row],[Vertex]],GroupVertices[Vertex],0)),1,1,"")</f>
        <v>9</v>
      </c>
      <c r="AE189" s="2"/>
      <c r="AI189" s="3"/>
    </row>
    <row r="190" spans="1:35" x14ac:dyDescent="0.25">
      <c r="A190" s="1" t="s">
        <v>362</v>
      </c>
      <c r="G190" s="51" t="s">
        <v>52</v>
      </c>
      <c r="M190">
        <v>6894.38525390625</v>
      </c>
      <c r="N190">
        <v>9408.8798828125</v>
      </c>
      <c r="R190" s="49">
        <v>7</v>
      </c>
      <c r="U190" s="50">
        <v>0</v>
      </c>
      <c r="V190" s="50">
        <v>0.14285700000000001</v>
      </c>
      <c r="W190" s="50">
        <v>0</v>
      </c>
      <c r="X190" s="50">
        <v>0.99999899999999997</v>
      </c>
      <c r="Y190" s="50">
        <v>1</v>
      </c>
      <c r="AA190" s="3">
        <v>190</v>
      </c>
      <c r="AD190" s="98" t="str">
        <f>REPLACE(INDEX(GroupVertices[Group], MATCH(Vertices[[#This Row],[Vertex]],GroupVertices[Vertex],0)),1,1,"")</f>
        <v>9</v>
      </c>
      <c r="AE190" s="2"/>
      <c r="AI190" s="3"/>
    </row>
    <row r="191" spans="1:35" x14ac:dyDescent="0.25">
      <c r="A191" s="1" t="s">
        <v>363</v>
      </c>
      <c r="G191" s="51" t="s">
        <v>52</v>
      </c>
      <c r="M191">
        <v>7107.50537109375</v>
      </c>
      <c r="N191">
        <v>9714.9267578125</v>
      </c>
      <c r="R191" s="49">
        <v>7</v>
      </c>
      <c r="U191" s="50">
        <v>0</v>
      </c>
      <c r="V191" s="50">
        <v>0.14285700000000001</v>
      </c>
      <c r="W191" s="50">
        <v>0</v>
      </c>
      <c r="X191" s="50">
        <v>0.99999899999999997</v>
      </c>
      <c r="Y191" s="50">
        <v>1</v>
      </c>
      <c r="AA191" s="3">
        <v>191</v>
      </c>
      <c r="AD191" s="98" t="str">
        <f>REPLACE(INDEX(GroupVertices[Group], MATCH(Vertices[[#This Row],[Vertex]],GroupVertices[Vertex],0)),1,1,"")</f>
        <v>9</v>
      </c>
      <c r="AE191" s="2"/>
      <c r="AI191" s="3"/>
    </row>
    <row r="192" spans="1:35" x14ac:dyDescent="0.25">
      <c r="A192" s="1" t="s">
        <v>364</v>
      </c>
      <c r="G192" s="51" t="s">
        <v>52</v>
      </c>
      <c r="M192">
        <v>6987.84716796875</v>
      </c>
      <c r="N192">
        <v>9057.91796875</v>
      </c>
      <c r="R192" s="49">
        <v>7</v>
      </c>
      <c r="U192" s="50">
        <v>0</v>
      </c>
      <c r="V192" s="50">
        <v>0.14285700000000001</v>
      </c>
      <c r="W192" s="50">
        <v>0</v>
      </c>
      <c r="X192" s="50">
        <v>0.99999899999999997</v>
      </c>
      <c r="Y192" s="50">
        <v>1</v>
      </c>
      <c r="AA192" s="3">
        <v>192</v>
      </c>
      <c r="AD192" s="98" t="str">
        <f>REPLACE(INDEX(GroupVertices[Group], MATCH(Vertices[[#This Row],[Vertex]],GroupVertices[Vertex],0)),1,1,"")</f>
        <v>9</v>
      </c>
      <c r="AE192" s="2"/>
      <c r="AI192" s="3"/>
    </row>
    <row r="193" spans="1:35" x14ac:dyDescent="0.25">
      <c r="A193" s="1" t="s">
        <v>365</v>
      </c>
      <c r="G193" s="51" t="s">
        <v>52</v>
      </c>
      <c r="M193">
        <v>6443.1953125</v>
      </c>
      <c r="N193">
        <v>9355.5859375</v>
      </c>
      <c r="R193" s="49">
        <v>7</v>
      </c>
      <c r="U193" s="50">
        <v>0</v>
      </c>
      <c r="V193" s="50">
        <v>0.14285700000000001</v>
      </c>
      <c r="W193" s="50">
        <v>0</v>
      </c>
      <c r="X193" s="50">
        <v>0.99999899999999997</v>
      </c>
      <c r="Y193" s="50">
        <v>1</v>
      </c>
      <c r="AA193" s="3">
        <v>193</v>
      </c>
      <c r="AD193" s="98" t="str">
        <f>REPLACE(INDEX(GroupVertices[Group], MATCH(Vertices[[#This Row],[Vertex]],GroupVertices[Vertex],0)),1,1,"")</f>
        <v>9</v>
      </c>
      <c r="AE193" s="2"/>
      <c r="AI193" s="3"/>
    </row>
    <row r="194" spans="1:35" x14ac:dyDescent="0.25">
      <c r="A194" s="1" t="s">
        <v>366</v>
      </c>
      <c r="G194" s="51" t="s">
        <v>52</v>
      </c>
      <c r="M194">
        <v>6504.2822265625</v>
      </c>
      <c r="N194">
        <v>9652.9775390625</v>
      </c>
      <c r="R194" s="49">
        <v>7</v>
      </c>
      <c r="U194" s="50">
        <v>0</v>
      </c>
      <c r="V194" s="50">
        <v>0.14285700000000001</v>
      </c>
      <c r="W194" s="50">
        <v>0</v>
      </c>
      <c r="X194" s="50">
        <v>0.99999899999999997</v>
      </c>
      <c r="Y194" s="50">
        <v>1</v>
      </c>
      <c r="AA194" s="3">
        <v>194</v>
      </c>
      <c r="AD194" s="98" t="str">
        <f>REPLACE(INDEX(GroupVertices[Group], MATCH(Vertices[[#This Row],[Vertex]],GroupVertices[Vertex],0)),1,1,"")</f>
        <v>9</v>
      </c>
      <c r="AE194" s="2"/>
      <c r="AI194" s="3"/>
    </row>
    <row r="195" spans="1:35" x14ac:dyDescent="0.25">
      <c r="A195" s="1" t="s">
        <v>367</v>
      </c>
      <c r="G195" s="51" t="s">
        <v>52</v>
      </c>
      <c r="M195">
        <v>6632.14306640625</v>
      </c>
      <c r="N195">
        <v>9084.7841796875</v>
      </c>
      <c r="R195" s="49">
        <v>7</v>
      </c>
      <c r="U195" s="50">
        <v>0</v>
      </c>
      <c r="V195" s="50">
        <v>0.14285700000000001</v>
      </c>
      <c r="W195" s="50">
        <v>0</v>
      </c>
      <c r="X195" s="50">
        <v>0.99999899999999997</v>
      </c>
      <c r="Y195" s="50">
        <v>1</v>
      </c>
      <c r="AA195" s="3">
        <v>195</v>
      </c>
      <c r="AD195" s="98" t="str">
        <f>REPLACE(INDEX(GroupVertices[Group], MATCH(Vertices[[#This Row],[Vertex]],GroupVertices[Vertex],0)),1,1,"")</f>
        <v>9</v>
      </c>
      <c r="AE195" s="2"/>
      <c r="AI195" s="3"/>
    </row>
    <row r="196" spans="1:35" x14ac:dyDescent="0.25">
      <c r="A196" s="1" t="s">
        <v>368</v>
      </c>
      <c r="G196" s="51" t="s">
        <v>52</v>
      </c>
      <c r="M196">
        <v>4548.341796875</v>
      </c>
      <c r="N196">
        <v>5708.98779296875</v>
      </c>
      <c r="R196" s="49">
        <v>2</v>
      </c>
      <c r="U196" s="50">
        <v>0</v>
      </c>
      <c r="V196" s="50">
        <v>0.5</v>
      </c>
      <c r="W196" s="50">
        <v>0</v>
      </c>
      <c r="X196" s="50">
        <v>0.99999899999999997</v>
      </c>
      <c r="Y196" s="50">
        <v>1</v>
      </c>
      <c r="AA196" s="3">
        <v>196</v>
      </c>
      <c r="AD196" s="98" t="str">
        <f>REPLACE(INDEX(GroupVertices[Group], MATCH(Vertices[[#This Row],[Vertex]],GroupVertices[Vertex],0)),1,1,"")</f>
        <v>112</v>
      </c>
      <c r="AE196" s="2"/>
      <c r="AI196" s="3"/>
    </row>
    <row r="197" spans="1:35" x14ac:dyDescent="0.25">
      <c r="A197" s="1" t="s">
        <v>369</v>
      </c>
      <c r="G197" s="51" t="s">
        <v>52</v>
      </c>
      <c r="M197">
        <v>4548.341796875</v>
      </c>
      <c r="N197">
        <v>5922.20166015625</v>
      </c>
      <c r="R197" s="49">
        <v>2</v>
      </c>
      <c r="U197" s="50">
        <v>0</v>
      </c>
      <c r="V197" s="50">
        <v>0.5</v>
      </c>
      <c r="W197" s="50">
        <v>0</v>
      </c>
      <c r="X197" s="50">
        <v>0.99999899999999997</v>
      </c>
      <c r="Y197" s="50">
        <v>1</v>
      </c>
      <c r="AA197" s="3">
        <v>197</v>
      </c>
      <c r="AD197" s="98" t="str">
        <f>REPLACE(INDEX(GroupVertices[Group], MATCH(Vertices[[#This Row],[Vertex]],GroupVertices[Vertex],0)),1,1,"")</f>
        <v>112</v>
      </c>
      <c r="AE197" s="2"/>
      <c r="AI197" s="3"/>
    </row>
    <row r="198" spans="1:35" x14ac:dyDescent="0.25">
      <c r="A198" s="1" t="s">
        <v>370</v>
      </c>
      <c r="G198" s="51" t="s">
        <v>52</v>
      </c>
      <c r="M198">
        <v>4742.1728515625</v>
      </c>
      <c r="N198">
        <v>5922.20166015625</v>
      </c>
      <c r="R198" s="49">
        <v>2</v>
      </c>
      <c r="U198" s="50">
        <v>0</v>
      </c>
      <c r="V198" s="50">
        <v>0.5</v>
      </c>
      <c r="W198" s="50">
        <v>0</v>
      </c>
      <c r="X198" s="50">
        <v>0.99999899999999997</v>
      </c>
      <c r="Y198" s="50">
        <v>1</v>
      </c>
      <c r="AA198" s="3">
        <v>198</v>
      </c>
      <c r="AD198" s="98" t="str">
        <f>REPLACE(INDEX(GroupVertices[Group], MATCH(Vertices[[#This Row],[Vertex]],GroupVertices[Vertex],0)),1,1,"")</f>
        <v>112</v>
      </c>
      <c r="AE198" s="2"/>
      <c r="AI198" s="3"/>
    </row>
    <row r="199" spans="1:35" x14ac:dyDescent="0.25">
      <c r="A199" s="1" t="s">
        <v>371</v>
      </c>
      <c r="G199" s="51" t="s">
        <v>52</v>
      </c>
      <c r="M199">
        <v>1911.2001953125</v>
      </c>
      <c r="N199">
        <v>7116.9384765625</v>
      </c>
      <c r="R199" s="49">
        <v>6</v>
      </c>
      <c r="U199" s="50">
        <v>0</v>
      </c>
      <c r="V199" s="50">
        <v>0.16666700000000001</v>
      </c>
      <c r="W199" s="50">
        <v>0</v>
      </c>
      <c r="X199" s="50">
        <v>0.99999899999999997</v>
      </c>
      <c r="Y199" s="50">
        <v>1</v>
      </c>
      <c r="AA199" s="3">
        <v>199</v>
      </c>
      <c r="AD199" s="98" t="str">
        <f>REPLACE(INDEX(GroupVertices[Group], MATCH(Vertices[[#This Row],[Vertex]],GroupVertices[Vertex],0)),1,1,"")</f>
        <v>10</v>
      </c>
      <c r="AE199" s="2"/>
      <c r="AI199" s="3"/>
    </row>
    <row r="200" spans="1:35" x14ac:dyDescent="0.25">
      <c r="A200" s="1" t="s">
        <v>372</v>
      </c>
      <c r="G200" s="51" t="s">
        <v>52</v>
      </c>
      <c r="M200">
        <v>2037.1458740234375</v>
      </c>
      <c r="N200">
        <v>7910.97509765625</v>
      </c>
      <c r="R200" s="49">
        <v>6</v>
      </c>
      <c r="U200" s="50">
        <v>0</v>
      </c>
      <c r="V200" s="50">
        <v>0.16666700000000001</v>
      </c>
      <c r="W200" s="50">
        <v>0</v>
      </c>
      <c r="X200" s="50">
        <v>0.99999899999999997</v>
      </c>
      <c r="Y200" s="50">
        <v>1</v>
      </c>
      <c r="AA200" s="3">
        <v>200</v>
      </c>
      <c r="AD200" s="98" t="str">
        <f>REPLACE(INDEX(GroupVertices[Group], MATCH(Vertices[[#This Row],[Vertex]],GroupVertices[Vertex],0)),1,1,"")</f>
        <v>10</v>
      </c>
      <c r="AE200" s="2"/>
      <c r="AI200" s="3"/>
    </row>
    <row r="201" spans="1:35" x14ac:dyDescent="0.25">
      <c r="A201" s="1" t="s">
        <v>373</v>
      </c>
      <c r="G201" s="51" t="s">
        <v>52</v>
      </c>
      <c r="M201">
        <v>2352.7041015625</v>
      </c>
      <c r="N201">
        <v>7441.6015625</v>
      </c>
      <c r="R201" s="49">
        <v>6</v>
      </c>
      <c r="U201" s="50">
        <v>0</v>
      </c>
      <c r="V201" s="50">
        <v>0.16666700000000001</v>
      </c>
      <c r="W201" s="50">
        <v>0</v>
      </c>
      <c r="X201" s="50">
        <v>0.99999899999999997</v>
      </c>
      <c r="Y201" s="50">
        <v>1</v>
      </c>
      <c r="AA201" s="3">
        <v>201</v>
      </c>
      <c r="AD201" s="98" t="str">
        <f>REPLACE(INDEX(GroupVertices[Group], MATCH(Vertices[[#This Row],[Vertex]],GroupVertices[Vertex],0)),1,1,"")</f>
        <v>10</v>
      </c>
      <c r="AE201" s="2"/>
      <c r="AI201" s="3"/>
    </row>
    <row r="202" spans="1:35" x14ac:dyDescent="0.25">
      <c r="A202" s="1" t="s">
        <v>374</v>
      </c>
      <c r="G202" s="51" t="s">
        <v>52</v>
      </c>
      <c r="M202">
        <v>2332.255126953125</v>
      </c>
      <c r="N202">
        <v>7773.8623046875</v>
      </c>
      <c r="R202" s="49">
        <v>6</v>
      </c>
      <c r="U202" s="50">
        <v>0</v>
      </c>
      <c r="V202" s="50">
        <v>0.16666700000000001</v>
      </c>
      <c r="W202" s="50">
        <v>0</v>
      </c>
      <c r="X202" s="50">
        <v>0.99999899999999997</v>
      </c>
      <c r="Y202" s="50">
        <v>1</v>
      </c>
      <c r="AA202" s="3">
        <v>202</v>
      </c>
      <c r="AD202" s="98" t="str">
        <f>REPLACE(INDEX(GroupVertices[Group], MATCH(Vertices[[#This Row],[Vertex]],GroupVertices[Vertex],0)),1,1,"")</f>
        <v>10</v>
      </c>
      <c r="AE202" s="2"/>
      <c r="AI202" s="3"/>
    </row>
    <row r="203" spans="1:35" x14ac:dyDescent="0.25">
      <c r="A203" s="1" t="s">
        <v>375</v>
      </c>
      <c r="G203" s="51" t="s">
        <v>52</v>
      </c>
      <c r="M203">
        <v>2147.876220703125</v>
      </c>
      <c r="N203">
        <v>7258.66162109375</v>
      </c>
      <c r="R203" s="49">
        <v>6</v>
      </c>
      <c r="U203" s="50">
        <v>0</v>
      </c>
      <c r="V203" s="50">
        <v>0.16666700000000001</v>
      </c>
      <c r="W203" s="50">
        <v>0</v>
      </c>
      <c r="X203" s="50">
        <v>0.99999899999999997</v>
      </c>
      <c r="Y203" s="50">
        <v>1</v>
      </c>
      <c r="AA203" s="3">
        <v>203</v>
      </c>
      <c r="AD203" s="98" t="str">
        <f>REPLACE(INDEX(GroupVertices[Group], MATCH(Vertices[[#This Row],[Vertex]],GroupVertices[Vertex],0)),1,1,"")</f>
        <v>10</v>
      </c>
      <c r="AE203" s="2"/>
      <c r="AI203" s="3"/>
    </row>
    <row r="204" spans="1:35" x14ac:dyDescent="0.25">
      <c r="A204" s="1" t="s">
        <v>376</v>
      </c>
      <c r="G204" s="51" t="s">
        <v>52</v>
      </c>
      <c r="M204">
        <v>1697.689453125</v>
      </c>
      <c r="N204">
        <v>7436.55859375</v>
      </c>
      <c r="R204" s="49">
        <v>6</v>
      </c>
      <c r="U204" s="50">
        <v>0</v>
      </c>
      <c r="V204" s="50">
        <v>0.16666700000000001</v>
      </c>
      <c r="W204" s="50">
        <v>0</v>
      </c>
      <c r="X204" s="50">
        <v>0.99999899999999997</v>
      </c>
      <c r="Y204" s="50">
        <v>1</v>
      </c>
      <c r="AA204" s="3">
        <v>204</v>
      </c>
      <c r="AD204" s="98" t="str">
        <f>REPLACE(INDEX(GroupVertices[Group], MATCH(Vertices[[#This Row],[Vertex]],GroupVertices[Vertex],0)),1,1,"")</f>
        <v>10</v>
      </c>
      <c r="AE204" s="2"/>
      <c r="AI204" s="3"/>
    </row>
    <row r="205" spans="1:35" x14ac:dyDescent="0.25">
      <c r="A205" s="1" t="s">
        <v>377</v>
      </c>
      <c r="G205" s="51" t="s">
        <v>52</v>
      </c>
      <c r="M205">
        <v>1747.7645263671875</v>
      </c>
      <c r="N205">
        <v>7772.31494140625</v>
      </c>
      <c r="R205" s="49">
        <v>6</v>
      </c>
      <c r="U205" s="50">
        <v>0</v>
      </c>
      <c r="V205" s="50">
        <v>0.16666700000000001</v>
      </c>
      <c r="W205" s="50">
        <v>0</v>
      </c>
      <c r="X205" s="50">
        <v>0.99999899999999997</v>
      </c>
      <c r="Y205" s="50">
        <v>1</v>
      </c>
      <c r="AA205" s="3">
        <v>205</v>
      </c>
      <c r="AD205" s="98" t="str">
        <f>REPLACE(INDEX(GroupVertices[Group], MATCH(Vertices[[#This Row],[Vertex]],GroupVertices[Vertex],0)),1,1,"")</f>
        <v>10</v>
      </c>
      <c r="AE205" s="2"/>
      <c r="AI205" s="3"/>
    </row>
    <row r="206" spans="1:35" x14ac:dyDescent="0.25">
      <c r="A206" s="1" t="s">
        <v>378</v>
      </c>
      <c r="G206" s="51" t="s">
        <v>52</v>
      </c>
      <c r="M206">
        <v>5099.75732421875</v>
      </c>
      <c r="N206">
        <v>3900.34521484375</v>
      </c>
      <c r="R206" s="49">
        <v>2</v>
      </c>
      <c r="U206" s="50">
        <v>0</v>
      </c>
      <c r="V206" s="50">
        <v>0.5</v>
      </c>
      <c r="W206" s="50">
        <v>0</v>
      </c>
      <c r="X206" s="50">
        <v>0.99999899999999997</v>
      </c>
      <c r="Y206" s="50">
        <v>1</v>
      </c>
      <c r="AA206" s="3">
        <v>206</v>
      </c>
      <c r="AD206" s="98" t="str">
        <f>REPLACE(INDEX(GroupVertices[Group], MATCH(Vertices[[#This Row],[Vertex]],GroupVertices[Vertex],0)),1,1,"")</f>
        <v>97</v>
      </c>
      <c r="AE206" s="2"/>
      <c r="AI206" s="3"/>
    </row>
    <row r="207" spans="1:35" x14ac:dyDescent="0.25">
      <c r="A207" s="1" t="s">
        <v>379</v>
      </c>
      <c r="G207" s="51" t="s">
        <v>52</v>
      </c>
      <c r="M207">
        <v>5099.75732421875</v>
      </c>
      <c r="N207">
        <v>4113.55908203125</v>
      </c>
      <c r="R207" s="49">
        <v>2</v>
      </c>
      <c r="U207" s="50">
        <v>0</v>
      </c>
      <c r="V207" s="50">
        <v>0.5</v>
      </c>
      <c r="W207" s="50">
        <v>0</v>
      </c>
      <c r="X207" s="50">
        <v>0.99999899999999997</v>
      </c>
      <c r="Y207" s="50">
        <v>1</v>
      </c>
      <c r="AA207" s="3">
        <v>207</v>
      </c>
      <c r="AD207" s="98" t="str">
        <f>REPLACE(INDEX(GroupVertices[Group], MATCH(Vertices[[#This Row],[Vertex]],GroupVertices[Vertex],0)),1,1,"")</f>
        <v>97</v>
      </c>
      <c r="AE207" s="2"/>
      <c r="AI207" s="3"/>
    </row>
    <row r="208" spans="1:35" x14ac:dyDescent="0.25">
      <c r="A208" s="1" t="s">
        <v>380</v>
      </c>
      <c r="G208" s="51" t="s">
        <v>52</v>
      </c>
      <c r="M208">
        <v>5300.27197265625</v>
      </c>
      <c r="N208">
        <v>4113.55908203125</v>
      </c>
      <c r="R208" s="49">
        <v>2</v>
      </c>
      <c r="U208" s="50">
        <v>0</v>
      </c>
      <c r="V208" s="50">
        <v>0.5</v>
      </c>
      <c r="W208" s="50">
        <v>0</v>
      </c>
      <c r="X208" s="50">
        <v>0.99999899999999997</v>
      </c>
      <c r="Y208" s="50">
        <v>1</v>
      </c>
      <c r="AA208" s="3">
        <v>208</v>
      </c>
      <c r="AD208" s="98" t="str">
        <f>REPLACE(INDEX(GroupVertices[Group], MATCH(Vertices[[#This Row],[Vertex]],GroupVertices[Vertex],0)),1,1,"")</f>
        <v>97</v>
      </c>
      <c r="AE208" s="2"/>
      <c r="AI208" s="3"/>
    </row>
    <row r="209" spans="1:35" x14ac:dyDescent="0.25">
      <c r="A209" s="1" t="s">
        <v>381</v>
      </c>
      <c r="G209" s="51" t="s">
        <v>52</v>
      </c>
      <c r="M209">
        <v>7465.8310546875</v>
      </c>
      <c r="N209">
        <v>1330.749267578125</v>
      </c>
      <c r="R209" s="49">
        <v>0</v>
      </c>
      <c r="U209" s="50">
        <v>0</v>
      </c>
      <c r="V209" s="50">
        <v>0</v>
      </c>
      <c r="W209" s="50">
        <v>0</v>
      </c>
      <c r="X209" s="50">
        <v>0</v>
      </c>
      <c r="Y209" s="50">
        <v>0</v>
      </c>
      <c r="AA209" s="3">
        <v>209</v>
      </c>
      <c r="AD209" s="98" t="str">
        <f>REPLACE(INDEX(GroupVertices[Group], MATCH(Vertices[[#This Row],[Vertex]],GroupVertices[Vertex],0)),1,1,"")</f>
        <v>240</v>
      </c>
      <c r="AE209" s="2"/>
      <c r="AI209" s="3"/>
    </row>
    <row r="210" spans="1:35" x14ac:dyDescent="0.25">
      <c r="A210" s="1" t="s">
        <v>382</v>
      </c>
      <c r="G210" s="51" t="s">
        <v>52</v>
      </c>
      <c r="M210">
        <v>1928.101318359375</v>
      </c>
      <c r="N210">
        <v>5175.95556640625</v>
      </c>
      <c r="R210" s="49">
        <v>2</v>
      </c>
      <c r="U210" s="50">
        <v>0</v>
      </c>
      <c r="V210" s="50">
        <v>9.0909000000000004E-2</v>
      </c>
      <c r="W210" s="50">
        <v>0</v>
      </c>
      <c r="X210" s="50">
        <v>0.71580299999999997</v>
      </c>
      <c r="Y210" s="50">
        <v>1</v>
      </c>
      <c r="AA210" s="3">
        <v>210</v>
      </c>
      <c r="AD210" s="98" t="str">
        <f>REPLACE(INDEX(GroupVertices[Group], MATCH(Vertices[[#This Row],[Vertex]],GroupVertices[Vertex],0)),1,1,"")</f>
        <v>12</v>
      </c>
      <c r="AE210" s="2"/>
      <c r="AI210" s="3"/>
    </row>
    <row r="211" spans="1:35" x14ac:dyDescent="0.25">
      <c r="A211" s="1" t="s">
        <v>383</v>
      </c>
      <c r="G211" s="51" t="s">
        <v>52</v>
      </c>
      <c r="M211">
        <v>2023.776611328125</v>
      </c>
      <c r="N211">
        <v>5969.9931640625</v>
      </c>
      <c r="R211" s="49">
        <v>2</v>
      </c>
      <c r="U211" s="50">
        <v>0</v>
      </c>
      <c r="V211" s="50">
        <v>9.0909000000000004E-2</v>
      </c>
      <c r="W211" s="50">
        <v>0</v>
      </c>
      <c r="X211" s="50">
        <v>0.71580299999999997</v>
      </c>
      <c r="Y211" s="50">
        <v>1</v>
      </c>
      <c r="AA211" s="3">
        <v>211</v>
      </c>
      <c r="AD211" s="98" t="str">
        <f>REPLACE(INDEX(GroupVertices[Group], MATCH(Vertices[[#This Row],[Vertex]],GroupVertices[Vertex],0)),1,1,"")</f>
        <v>12</v>
      </c>
      <c r="AE211" s="2"/>
      <c r="AI211" s="3"/>
    </row>
    <row r="212" spans="1:35" x14ac:dyDescent="0.25">
      <c r="A212" s="1" t="s">
        <v>384</v>
      </c>
      <c r="G212" s="51" t="s">
        <v>52</v>
      </c>
      <c r="M212">
        <v>1697.6898193359375</v>
      </c>
      <c r="N212">
        <v>5777.47607421875</v>
      </c>
      <c r="R212" s="49">
        <v>5</v>
      </c>
      <c r="U212" s="50">
        <v>8</v>
      </c>
      <c r="V212" s="50">
        <v>0.14285700000000001</v>
      </c>
      <c r="W212" s="50">
        <v>0</v>
      </c>
      <c r="X212" s="50">
        <v>1.5387459999999999</v>
      </c>
      <c r="Y212" s="50">
        <v>0.4</v>
      </c>
      <c r="AA212" s="3">
        <v>212</v>
      </c>
      <c r="AD212" s="98" t="str">
        <f>REPLACE(INDEX(GroupVertices[Group], MATCH(Vertices[[#This Row],[Vertex]],GroupVertices[Vertex],0)),1,1,"")</f>
        <v>12</v>
      </c>
      <c r="AE212" s="2"/>
      <c r="AI212" s="3"/>
    </row>
    <row r="213" spans="1:35" x14ac:dyDescent="0.25">
      <c r="A213" s="1" t="s">
        <v>385</v>
      </c>
      <c r="G213" s="51" t="s">
        <v>52</v>
      </c>
      <c r="M213">
        <v>9257.095703125</v>
      </c>
      <c r="N213">
        <v>4698.0595703125</v>
      </c>
      <c r="R213" s="49">
        <v>1</v>
      </c>
      <c r="U213" s="50">
        <v>0</v>
      </c>
      <c r="V213" s="50">
        <v>1</v>
      </c>
      <c r="W213" s="50">
        <v>0</v>
      </c>
      <c r="X213" s="50">
        <v>0.99999899999999997</v>
      </c>
      <c r="Y213" s="50">
        <v>0</v>
      </c>
      <c r="AA213" s="3">
        <v>213</v>
      </c>
      <c r="AD213" s="98" t="str">
        <f>REPLACE(INDEX(GroupVertices[Group], MATCH(Vertices[[#This Row],[Vertex]],GroupVertices[Vertex],0)),1,1,"")</f>
        <v>171</v>
      </c>
      <c r="AE213" s="2"/>
      <c r="AI213" s="3"/>
    </row>
    <row r="214" spans="1:35" x14ac:dyDescent="0.25">
      <c r="A214" s="1" t="s">
        <v>386</v>
      </c>
      <c r="G214" s="51" t="s">
        <v>52</v>
      </c>
      <c r="M214">
        <v>9257.095703125</v>
      </c>
      <c r="N214">
        <v>4859.80810546875</v>
      </c>
      <c r="R214" s="49">
        <v>1</v>
      </c>
      <c r="U214" s="50">
        <v>0</v>
      </c>
      <c r="V214" s="50">
        <v>1</v>
      </c>
      <c r="W214" s="50">
        <v>0</v>
      </c>
      <c r="X214" s="50">
        <v>0.99999899999999997</v>
      </c>
      <c r="Y214" s="50">
        <v>0</v>
      </c>
      <c r="AA214" s="3">
        <v>214</v>
      </c>
      <c r="AD214" s="98" t="str">
        <f>REPLACE(INDEX(GroupVertices[Group], MATCH(Vertices[[#This Row],[Vertex]],GroupVertices[Vertex],0)),1,1,"")</f>
        <v>171</v>
      </c>
      <c r="AE214" s="2"/>
      <c r="AI214" s="3"/>
    </row>
    <row r="215" spans="1:35" x14ac:dyDescent="0.25">
      <c r="A215" s="1" t="s">
        <v>387</v>
      </c>
      <c r="G215" s="51" t="s">
        <v>52</v>
      </c>
      <c r="M215">
        <v>4010.287109375</v>
      </c>
      <c r="N215">
        <v>7804.16162109375</v>
      </c>
      <c r="R215" s="49">
        <v>4</v>
      </c>
      <c r="U215" s="50">
        <v>0</v>
      </c>
      <c r="V215" s="50">
        <v>0.25</v>
      </c>
      <c r="W215" s="50">
        <v>0</v>
      </c>
      <c r="X215" s="50">
        <v>0.99999899999999997</v>
      </c>
      <c r="Y215" s="50">
        <v>1</v>
      </c>
      <c r="AA215" s="3">
        <v>215</v>
      </c>
      <c r="AD215" s="98" t="str">
        <f>REPLACE(INDEX(GroupVertices[Group], MATCH(Vertices[[#This Row],[Vertex]],GroupVertices[Vertex],0)),1,1,"")</f>
        <v>29</v>
      </c>
      <c r="AE215" s="2"/>
      <c r="AI215" s="3"/>
    </row>
    <row r="216" spans="1:35" x14ac:dyDescent="0.25">
      <c r="A216" s="1" t="s">
        <v>388</v>
      </c>
      <c r="G216" s="51" t="s">
        <v>52</v>
      </c>
      <c r="M216">
        <v>4253.890625</v>
      </c>
      <c r="N216">
        <v>8058.01904296875</v>
      </c>
      <c r="R216" s="49">
        <v>4</v>
      </c>
      <c r="U216" s="50">
        <v>0</v>
      </c>
      <c r="V216" s="50">
        <v>0.25</v>
      </c>
      <c r="W216" s="50">
        <v>0</v>
      </c>
      <c r="X216" s="50">
        <v>0.99999899999999997</v>
      </c>
      <c r="Y216" s="50">
        <v>1</v>
      </c>
      <c r="AA216" s="3">
        <v>216</v>
      </c>
      <c r="AD216" s="98" t="str">
        <f>REPLACE(INDEX(GroupVertices[Group], MATCH(Vertices[[#This Row],[Vertex]],GroupVertices[Vertex],0)),1,1,"")</f>
        <v>29</v>
      </c>
      <c r="AE216" s="2"/>
      <c r="AI216" s="3"/>
    </row>
    <row r="217" spans="1:35" x14ac:dyDescent="0.25">
      <c r="A217" s="1" t="s">
        <v>389</v>
      </c>
      <c r="G217" s="51" t="s">
        <v>52</v>
      </c>
      <c r="M217">
        <v>4661.591796875</v>
      </c>
      <c r="N217">
        <v>7648.83984375</v>
      </c>
      <c r="R217" s="49">
        <v>4</v>
      </c>
      <c r="U217" s="50">
        <v>0</v>
      </c>
      <c r="V217" s="50">
        <v>0.25</v>
      </c>
      <c r="W217" s="50">
        <v>0</v>
      </c>
      <c r="X217" s="50">
        <v>0.99999899999999997</v>
      </c>
      <c r="Y217" s="50">
        <v>1</v>
      </c>
      <c r="AA217" s="3">
        <v>217</v>
      </c>
      <c r="AD217" s="98" t="str">
        <f>REPLACE(INDEX(GroupVertices[Group], MATCH(Vertices[[#This Row],[Vertex]],GroupVertices[Vertex],0)),1,1,"")</f>
        <v>29</v>
      </c>
      <c r="AE217" s="2"/>
      <c r="AI217" s="3"/>
    </row>
    <row r="218" spans="1:35" x14ac:dyDescent="0.25">
      <c r="A218" s="1" t="s">
        <v>390</v>
      </c>
      <c r="G218" s="51" t="s">
        <v>52</v>
      </c>
      <c r="M218">
        <v>4665.30126953125</v>
      </c>
      <c r="N218">
        <v>7960.02490234375</v>
      </c>
      <c r="R218" s="49">
        <v>4</v>
      </c>
      <c r="U218" s="50">
        <v>0</v>
      </c>
      <c r="V218" s="50">
        <v>0.25</v>
      </c>
      <c r="W218" s="50">
        <v>0</v>
      </c>
      <c r="X218" s="50">
        <v>0.99999899999999997</v>
      </c>
      <c r="Y218" s="50">
        <v>1</v>
      </c>
      <c r="AA218" s="3">
        <v>218</v>
      </c>
      <c r="AD218" s="98" t="str">
        <f>REPLACE(INDEX(GroupVertices[Group], MATCH(Vertices[[#This Row],[Vertex]],GroupVertices[Vertex],0)),1,1,"")</f>
        <v>29</v>
      </c>
      <c r="AE218" s="2"/>
      <c r="AI218" s="3"/>
    </row>
    <row r="219" spans="1:35" x14ac:dyDescent="0.25">
      <c r="A219" s="1" t="s">
        <v>391</v>
      </c>
      <c r="G219" s="51" t="s">
        <v>52</v>
      </c>
      <c r="M219">
        <v>4266.55712890625</v>
      </c>
      <c r="N219">
        <v>7543.36474609375</v>
      </c>
      <c r="R219" s="49">
        <v>4</v>
      </c>
      <c r="U219" s="50">
        <v>0</v>
      </c>
      <c r="V219" s="50">
        <v>0.25</v>
      </c>
      <c r="W219" s="50">
        <v>0</v>
      </c>
      <c r="X219" s="50">
        <v>0.99999899999999997</v>
      </c>
      <c r="Y219" s="50">
        <v>1</v>
      </c>
      <c r="AA219" s="3">
        <v>219</v>
      </c>
      <c r="AD219" s="98" t="str">
        <f>REPLACE(INDEX(GroupVertices[Group], MATCH(Vertices[[#This Row],[Vertex]],GroupVertices[Vertex],0)),1,1,"")</f>
        <v>29</v>
      </c>
      <c r="AE219" s="2"/>
      <c r="AI219" s="3"/>
    </row>
    <row r="220" spans="1:35" x14ac:dyDescent="0.25">
      <c r="A220" s="1" t="s">
        <v>392</v>
      </c>
      <c r="G220" s="51" t="s">
        <v>52</v>
      </c>
      <c r="M220">
        <v>2513.113037109375</v>
      </c>
      <c r="N220">
        <v>427.26797485351563</v>
      </c>
      <c r="R220" s="49">
        <v>1</v>
      </c>
      <c r="U220" s="50">
        <v>0</v>
      </c>
      <c r="V220" s="50">
        <v>0.14285700000000001</v>
      </c>
      <c r="W220" s="50">
        <v>0</v>
      </c>
      <c r="X220" s="50">
        <v>0.495145</v>
      </c>
      <c r="Y220" s="50">
        <v>0</v>
      </c>
      <c r="AA220" s="3">
        <v>220</v>
      </c>
      <c r="AD220" s="98" t="str">
        <f>REPLACE(INDEX(GroupVertices[Group], MATCH(Vertices[[#This Row],[Vertex]],GroupVertices[Vertex],0)),1,1,"")</f>
        <v>30</v>
      </c>
      <c r="AE220" s="2"/>
      <c r="AI220" s="3"/>
    </row>
    <row r="221" spans="1:35" x14ac:dyDescent="0.25">
      <c r="A221" s="1" t="s">
        <v>393</v>
      </c>
      <c r="G221" s="51" t="s">
        <v>52</v>
      </c>
      <c r="M221">
        <v>2730.58251953125</v>
      </c>
      <c r="N221">
        <v>176.47178649902344</v>
      </c>
      <c r="R221" s="49">
        <v>4</v>
      </c>
      <c r="U221" s="50">
        <v>3.5</v>
      </c>
      <c r="V221" s="50">
        <v>0.25</v>
      </c>
      <c r="W221" s="50">
        <v>0</v>
      </c>
      <c r="X221" s="50">
        <v>1.6242099999999999</v>
      </c>
      <c r="Y221" s="50">
        <v>0.33333333333333331</v>
      </c>
      <c r="AA221" s="3">
        <v>221</v>
      </c>
      <c r="AD221" s="98" t="str">
        <f>REPLACE(INDEX(GroupVertices[Group], MATCH(Vertices[[#This Row],[Vertex]],GroupVertices[Vertex],0)),1,1,"")</f>
        <v>30</v>
      </c>
      <c r="AE221" s="2"/>
      <c r="AI221" s="3"/>
    </row>
    <row r="222" spans="1:35" x14ac:dyDescent="0.25">
      <c r="A222" s="1" t="s">
        <v>394</v>
      </c>
      <c r="G222" s="51" t="s">
        <v>52</v>
      </c>
      <c r="M222">
        <v>1081.0146484375</v>
      </c>
      <c r="N222">
        <v>8389.2900390625</v>
      </c>
      <c r="R222" s="49">
        <v>5</v>
      </c>
      <c r="U222" s="50">
        <v>249</v>
      </c>
      <c r="V222" s="50">
        <v>2.6879999999999999E-3</v>
      </c>
      <c r="W222" s="50">
        <v>0</v>
      </c>
      <c r="X222" s="50">
        <v>1.457193</v>
      </c>
      <c r="Y222" s="50">
        <v>0.4</v>
      </c>
      <c r="AA222" s="3">
        <v>222</v>
      </c>
      <c r="AD222" s="98" t="str">
        <f>REPLACE(INDEX(GroupVertices[Group], MATCH(Vertices[[#This Row],[Vertex]],GroupVertices[Vertex],0)),1,1,"")</f>
        <v>1</v>
      </c>
      <c r="AE222" s="2"/>
      <c r="AI222" s="3"/>
    </row>
    <row r="223" spans="1:35" x14ac:dyDescent="0.25">
      <c r="A223" s="1" t="s">
        <v>395</v>
      </c>
      <c r="G223" s="51" t="s">
        <v>52</v>
      </c>
      <c r="M223">
        <v>931.68133544921875</v>
      </c>
      <c r="N223">
        <v>6420.21630859375</v>
      </c>
      <c r="R223" s="49">
        <v>3</v>
      </c>
      <c r="U223" s="50">
        <v>0</v>
      </c>
      <c r="V223" s="50">
        <v>2.1979999999999999E-3</v>
      </c>
      <c r="W223" s="50">
        <v>0</v>
      </c>
      <c r="X223" s="50">
        <v>0.91782200000000003</v>
      </c>
      <c r="Y223" s="50">
        <v>1</v>
      </c>
      <c r="AA223" s="3">
        <v>223</v>
      </c>
      <c r="AD223" s="98" t="str">
        <f>REPLACE(INDEX(GroupVertices[Group], MATCH(Vertices[[#This Row],[Vertex]],GroupVertices[Vertex],0)),1,1,"")</f>
        <v>1</v>
      </c>
      <c r="AE223" s="2"/>
      <c r="AI223" s="3"/>
    </row>
    <row r="224" spans="1:35" x14ac:dyDescent="0.25">
      <c r="A224" s="1" t="s">
        <v>396</v>
      </c>
      <c r="G224" s="51" t="s">
        <v>52</v>
      </c>
      <c r="M224">
        <v>712.20452880859375</v>
      </c>
      <c r="N224">
        <v>6732.06689453125</v>
      </c>
      <c r="R224" s="49">
        <v>9</v>
      </c>
      <c r="U224" s="50">
        <v>1840</v>
      </c>
      <c r="V224" s="50">
        <v>3.4009999999999999E-3</v>
      </c>
      <c r="W224" s="50">
        <v>0</v>
      </c>
      <c r="X224" s="50">
        <v>2.660155</v>
      </c>
      <c r="Y224" s="50">
        <v>0.1388888888888889</v>
      </c>
      <c r="AA224" s="3">
        <v>224</v>
      </c>
      <c r="AD224" s="98" t="str">
        <f>REPLACE(INDEX(GroupVertices[Group], MATCH(Vertices[[#This Row],[Vertex]],GroupVertices[Vertex],0)),1,1,"")</f>
        <v>1</v>
      </c>
      <c r="AE224" s="2"/>
      <c r="AI224" s="3"/>
    </row>
    <row r="225" spans="1:35" x14ac:dyDescent="0.25">
      <c r="A225" s="1" t="s">
        <v>397</v>
      </c>
      <c r="G225" s="51" t="s">
        <v>52</v>
      </c>
      <c r="M225">
        <v>1275.49462890625</v>
      </c>
      <c r="N225">
        <v>8972.5224609375</v>
      </c>
      <c r="R225" s="49">
        <v>3</v>
      </c>
      <c r="U225" s="50">
        <v>0</v>
      </c>
      <c r="V225" s="50">
        <v>2.1979999999999999E-3</v>
      </c>
      <c r="W225" s="50">
        <v>0</v>
      </c>
      <c r="X225" s="50">
        <v>0.91782200000000003</v>
      </c>
      <c r="Y225" s="50">
        <v>1</v>
      </c>
      <c r="AA225" s="3">
        <v>225</v>
      </c>
      <c r="AD225" s="98" t="str">
        <f>REPLACE(INDEX(GroupVertices[Group], MATCH(Vertices[[#This Row],[Vertex]],GroupVertices[Vertex],0)),1,1,"")</f>
        <v>1</v>
      </c>
      <c r="AE225" s="2"/>
      <c r="AI225" s="3"/>
    </row>
    <row r="226" spans="1:35" x14ac:dyDescent="0.25">
      <c r="A226" s="1" t="s">
        <v>398</v>
      </c>
      <c r="G226" s="51" t="s">
        <v>52</v>
      </c>
      <c r="M226">
        <v>1110.2171630859375</v>
      </c>
      <c r="N226">
        <v>6330.23583984375</v>
      </c>
      <c r="R226" s="49">
        <v>2</v>
      </c>
      <c r="U226" s="50">
        <v>0</v>
      </c>
      <c r="V226" s="50">
        <v>2.6670000000000001E-3</v>
      </c>
      <c r="W226" s="50">
        <v>0</v>
      </c>
      <c r="X226" s="50">
        <v>0.64895999999999998</v>
      </c>
      <c r="Y226" s="50">
        <v>1</v>
      </c>
      <c r="AA226" s="3">
        <v>226</v>
      </c>
      <c r="AD226" s="98" t="str">
        <f>REPLACE(INDEX(GroupVertices[Group], MATCH(Vertices[[#This Row],[Vertex]],GroupVertices[Vertex],0)),1,1,"")</f>
        <v>1</v>
      </c>
      <c r="AE226" s="2"/>
      <c r="AI226" s="3"/>
    </row>
    <row r="227" spans="1:35" x14ac:dyDescent="0.25">
      <c r="A227" s="1" t="s">
        <v>399</v>
      </c>
      <c r="G227" s="51" t="s">
        <v>52</v>
      </c>
      <c r="M227">
        <v>1368.1346435546875</v>
      </c>
      <c r="N227">
        <v>5876.11962890625</v>
      </c>
      <c r="R227" s="49">
        <v>3</v>
      </c>
      <c r="U227" s="50">
        <v>0</v>
      </c>
      <c r="V227" s="50">
        <v>2.1979999999999999E-3</v>
      </c>
      <c r="W227" s="50">
        <v>0</v>
      </c>
      <c r="X227" s="50">
        <v>0.91782200000000003</v>
      </c>
      <c r="Y227" s="50">
        <v>1</v>
      </c>
      <c r="AA227" s="3">
        <v>227</v>
      </c>
      <c r="AD227" s="98" t="str">
        <f>REPLACE(INDEX(GroupVertices[Group], MATCH(Vertices[[#This Row],[Vertex]],GroupVertices[Vertex],0)),1,1,"")</f>
        <v>1</v>
      </c>
      <c r="AE227" s="2"/>
      <c r="AI227" s="3"/>
    </row>
    <row r="228" spans="1:35" x14ac:dyDescent="0.25">
      <c r="A228" s="1" t="s">
        <v>400</v>
      </c>
      <c r="G228" s="51" t="s">
        <v>52</v>
      </c>
      <c r="M228">
        <v>7465.8310546875</v>
      </c>
      <c r="N228">
        <v>970.49114990234375</v>
      </c>
      <c r="R228" s="49">
        <v>0</v>
      </c>
      <c r="U228" s="50">
        <v>0</v>
      </c>
      <c r="V228" s="50">
        <v>0</v>
      </c>
      <c r="W228" s="50">
        <v>0</v>
      </c>
      <c r="X228" s="50">
        <v>0</v>
      </c>
      <c r="Y228" s="50">
        <v>0</v>
      </c>
      <c r="AA228" s="3">
        <v>228</v>
      </c>
      <c r="AD228" s="98" t="str">
        <f>REPLACE(INDEX(GroupVertices[Group], MATCH(Vertices[[#This Row],[Vertex]],GroupVertices[Vertex],0)),1,1,"")</f>
        <v>243</v>
      </c>
      <c r="AE228" s="2"/>
      <c r="AI228" s="3"/>
    </row>
    <row r="229" spans="1:35" x14ac:dyDescent="0.25">
      <c r="A229" s="1" t="s">
        <v>401</v>
      </c>
      <c r="G229" s="51" t="s">
        <v>52</v>
      </c>
      <c r="M229">
        <v>3246.763671875</v>
      </c>
      <c r="N229">
        <v>4867.17041015625</v>
      </c>
      <c r="R229" s="49">
        <v>3</v>
      </c>
      <c r="U229" s="50">
        <v>0</v>
      </c>
      <c r="V229" s="50">
        <v>0.33333299999999999</v>
      </c>
      <c r="W229" s="50">
        <v>0</v>
      </c>
      <c r="X229" s="50">
        <v>0.99999899999999997</v>
      </c>
      <c r="Y229" s="50">
        <v>1</v>
      </c>
      <c r="AA229" s="3">
        <v>229</v>
      </c>
      <c r="AD229" s="98" t="str">
        <f>REPLACE(INDEX(GroupVertices[Group], MATCH(Vertices[[#This Row],[Vertex]],GroupVertices[Vertex],0)),1,1,"")</f>
        <v>71</v>
      </c>
      <c r="AE229" s="2"/>
      <c r="AI229" s="3"/>
    </row>
    <row r="230" spans="1:35" x14ac:dyDescent="0.25">
      <c r="A230" s="1" t="s">
        <v>402</v>
      </c>
      <c r="G230" s="51" t="s">
        <v>52</v>
      </c>
      <c r="M230">
        <v>3208.23193359375</v>
      </c>
      <c r="N230">
        <v>5352.41455078125</v>
      </c>
      <c r="R230" s="49">
        <v>3</v>
      </c>
      <c r="U230" s="50">
        <v>0</v>
      </c>
      <c r="V230" s="50">
        <v>0.33333299999999999</v>
      </c>
      <c r="W230" s="50">
        <v>0</v>
      </c>
      <c r="X230" s="50">
        <v>0.99999899999999997</v>
      </c>
      <c r="Y230" s="50">
        <v>1</v>
      </c>
      <c r="AA230" s="3">
        <v>230</v>
      </c>
      <c r="AD230" s="98" t="str">
        <f>REPLACE(INDEX(GroupVertices[Group], MATCH(Vertices[[#This Row],[Vertex]],GroupVertices[Vertex],0)),1,1,"")</f>
        <v>71</v>
      </c>
      <c r="AE230" s="2"/>
      <c r="AI230" s="3"/>
    </row>
    <row r="231" spans="1:35" x14ac:dyDescent="0.25">
      <c r="A231" s="1" t="s">
        <v>403</v>
      </c>
      <c r="G231" s="51" t="s">
        <v>52</v>
      </c>
      <c r="M231">
        <v>3657.296875</v>
      </c>
      <c r="N231">
        <v>4935.78955078125</v>
      </c>
      <c r="R231" s="49">
        <v>3</v>
      </c>
      <c r="U231" s="50">
        <v>0</v>
      </c>
      <c r="V231" s="50">
        <v>0.33333299999999999</v>
      </c>
      <c r="W231" s="50">
        <v>0</v>
      </c>
      <c r="X231" s="50">
        <v>0.99999899999999997</v>
      </c>
      <c r="Y231" s="50">
        <v>1</v>
      </c>
      <c r="AA231" s="3">
        <v>231</v>
      </c>
      <c r="AD231" s="98" t="str">
        <f>REPLACE(INDEX(GroupVertices[Group], MATCH(Vertices[[#This Row],[Vertex]],GroupVertices[Vertex],0)),1,1,"")</f>
        <v>71</v>
      </c>
      <c r="AE231" s="2"/>
      <c r="AI231" s="3"/>
    </row>
    <row r="232" spans="1:35" x14ac:dyDescent="0.25">
      <c r="A232" s="1" t="s">
        <v>404</v>
      </c>
      <c r="G232" s="51" t="s">
        <v>52</v>
      </c>
      <c r="M232">
        <v>3716.201416015625</v>
      </c>
      <c r="N232">
        <v>5276.52734375</v>
      </c>
      <c r="R232" s="49">
        <v>3</v>
      </c>
      <c r="U232" s="50">
        <v>0</v>
      </c>
      <c r="V232" s="50">
        <v>0.33333299999999999</v>
      </c>
      <c r="W232" s="50">
        <v>0</v>
      </c>
      <c r="X232" s="50">
        <v>0.99999899999999997</v>
      </c>
      <c r="Y232" s="50">
        <v>1</v>
      </c>
      <c r="AA232" s="3">
        <v>232</v>
      </c>
      <c r="AD232" s="98" t="str">
        <f>REPLACE(INDEX(GroupVertices[Group], MATCH(Vertices[[#This Row],[Vertex]],GroupVertices[Vertex],0)),1,1,"")</f>
        <v>71</v>
      </c>
      <c r="AE232" s="2"/>
      <c r="AI232" s="3"/>
    </row>
    <row r="233" spans="1:35" x14ac:dyDescent="0.25">
      <c r="A233" s="1" t="s">
        <v>405</v>
      </c>
      <c r="G233" s="51" t="s">
        <v>52</v>
      </c>
      <c r="M233">
        <v>3244.6591796875</v>
      </c>
      <c r="N233">
        <v>2852.665771484375</v>
      </c>
      <c r="R233" s="49">
        <v>3</v>
      </c>
      <c r="U233" s="50">
        <v>0</v>
      </c>
      <c r="V233" s="50">
        <v>0.33333299999999999</v>
      </c>
      <c r="W233" s="50">
        <v>0</v>
      </c>
      <c r="X233" s="50">
        <v>0.99999899999999997</v>
      </c>
      <c r="Y233" s="50">
        <v>1</v>
      </c>
      <c r="AA233" s="3">
        <v>233</v>
      </c>
      <c r="AD233" s="98" t="str">
        <f>REPLACE(INDEX(GroupVertices[Group], MATCH(Vertices[[#This Row],[Vertex]],GroupVertices[Vertex],0)),1,1,"")</f>
        <v>70</v>
      </c>
      <c r="AE233" s="2"/>
      <c r="AI233" s="3"/>
    </row>
    <row r="234" spans="1:35" x14ac:dyDescent="0.25">
      <c r="A234" s="1" t="s">
        <v>406</v>
      </c>
      <c r="G234" s="51" t="s">
        <v>52</v>
      </c>
      <c r="M234">
        <v>3208.22900390625</v>
      </c>
      <c r="N234">
        <v>3352.6162109375</v>
      </c>
      <c r="R234" s="49">
        <v>3</v>
      </c>
      <c r="U234" s="50">
        <v>0</v>
      </c>
      <c r="V234" s="50">
        <v>0.33333299999999999</v>
      </c>
      <c r="W234" s="50">
        <v>0</v>
      </c>
      <c r="X234" s="50">
        <v>0.99999899999999997</v>
      </c>
      <c r="Y234" s="50">
        <v>1</v>
      </c>
      <c r="AA234" s="3">
        <v>234</v>
      </c>
      <c r="AD234" s="98" t="str">
        <f>REPLACE(INDEX(GroupVertices[Group], MATCH(Vertices[[#This Row],[Vertex]],GroupVertices[Vertex],0)),1,1,"")</f>
        <v>70</v>
      </c>
      <c r="AE234" s="2"/>
      <c r="AI234" s="3"/>
    </row>
    <row r="235" spans="1:35" x14ac:dyDescent="0.25">
      <c r="A235" s="1" t="s">
        <v>407</v>
      </c>
      <c r="G235" s="51" t="s">
        <v>52</v>
      </c>
      <c r="M235">
        <v>3655.6259765625</v>
      </c>
      <c r="N235">
        <v>2921.97802734375</v>
      </c>
      <c r="R235" s="49">
        <v>3</v>
      </c>
      <c r="U235" s="50">
        <v>0</v>
      </c>
      <c r="V235" s="50">
        <v>0.33333299999999999</v>
      </c>
      <c r="W235" s="50">
        <v>0</v>
      </c>
      <c r="X235" s="50">
        <v>0.99999899999999997</v>
      </c>
      <c r="Y235" s="50">
        <v>1</v>
      </c>
      <c r="AA235" s="3">
        <v>235</v>
      </c>
      <c r="AD235" s="98" t="str">
        <f>REPLACE(INDEX(GroupVertices[Group], MATCH(Vertices[[#This Row],[Vertex]],GroupVertices[Vertex],0)),1,1,"")</f>
        <v>70</v>
      </c>
      <c r="AE235" s="2"/>
      <c r="AI235" s="3"/>
    </row>
    <row r="236" spans="1:35" x14ac:dyDescent="0.25">
      <c r="A236" s="1" t="s">
        <v>408</v>
      </c>
      <c r="G236" s="51" t="s">
        <v>52</v>
      </c>
      <c r="M236">
        <v>3716.199951171875</v>
      </c>
      <c r="N236">
        <v>3263.862060546875</v>
      </c>
      <c r="R236" s="49">
        <v>3</v>
      </c>
      <c r="U236" s="50">
        <v>0</v>
      </c>
      <c r="V236" s="50">
        <v>0.33333299999999999</v>
      </c>
      <c r="W236" s="50">
        <v>0</v>
      </c>
      <c r="X236" s="50">
        <v>0.99999899999999997</v>
      </c>
      <c r="Y236" s="50">
        <v>1</v>
      </c>
      <c r="AA236" s="3">
        <v>236</v>
      </c>
      <c r="AD236" s="98" t="str">
        <f>REPLACE(INDEX(GroupVertices[Group], MATCH(Vertices[[#This Row],[Vertex]],GroupVertices[Vertex],0)),1,1,"")</f>
        <v>70</v>
      </c>
      <c r="AE236" s="2"/>
      <c r="AI236" s="3"/>
    </row>
    <row r="237" spans="1:35" x14ac:dyDescent="0.25">
      <c r="A237" s="1" t="s">
        <v>409</v>
      </c>
      <c r="G237" s="51" t="s">
        <v>52</v>
      </c>
      <c r="M237">
        <v>2513.1123046875</v>
      </c>
      <c r="N237">
        <v>2097.8037109375</v>
      </c>
      <c r="R237" s="49">
        <v>4</v>
      </c>
      <c r="U237" s="50">
        <v>0</v>
      </c>
      <c r="V237" s="50">
        <v>0.25</v>
      </c>
      <c r="W237" s="50">
        <v>0</v>
      </c>
      <c r="X237" s="50">
        <v>0.99999899999999997</v>
      </c>
      <c r="Y237" s="50">
        <v>1</v>
      </c>
      <c r="AA237" s="3">
        <v>237</v>
      </c>
      <c r="AD237" s="98" t="str">
        <f>REPLACE(INDEX(GroupVertices[Group], MATCH(Vertices[[#This Row],[Vertex]],GroupVertices[Vertex],0)),1,1,"")</f>
        <v>31</v>
      </c>
      <c r="AE237" s="2"/>
      <c r="AI237" s="3"/>
    </row>
    <row r="238" spans="1:35" x14ac:dyDescent="0.25">
      <c r="A238" s="1" t="s">
        <v>410</v>
      </c>
      <c r="G238" s="51" t="s">
        <v>52</v>
      </c>
      <c r="M238">
        <v>2690.949951171875</v>
      </c>
      <c r="N238">
        <v>2411.539794921875</v>
      </c>
      <c r="R238" s="49">
        <v>4</v>
      </c>
      <c r="U238" s="50">
        <v>0</v>
      </c>
      <c r="V238" s="50">
        <v>0.25</v>
      </c>
      <c r="W238" s="50">
        <v>0</v>
      </c>
      <c r="X238" s="50">
        <v>0.99999899999999997</v>
      </c>
      <c r="Y238" s="50">
        <v>1</v>
      </c>
      <c r="AA238" s="3">
        <v>238</v>
      </c>
      <c r="AD238" s="98" t="str">
        <f>REPLACE(INDEX(GroupVertices[Group], MATCH(Vertices[[#This Row],[Vertex]],GroupVertices[Vertex],0)),1,1,"")</f>
        <v>31</v>
      </c>
      <c r="AE238" s="2"/>
      <c r="AI238" s="3"/>
    </row>
    <row r="239" spans="1:35" x14ac:dyDescent="0.25">
      <c r="A239" s="1" t="s">
        <v>411</v>
      </c>
      <c r="G239" s="51" t="s">
        <v>52</v>
      </c>
      <c r="M239">
        <v>3019.301025390625</v>
      </c>
      <c r="N239">
        <v>1953.4862060546875</v>
      </c>
      <c r="R239" s="49">
        <v>4</v>
      </c>
      <c r="U239" s="50">
        <v>0</v>
      </c>
      <c r="V239" s="50">
        <v>0.25</v>
      </c>
      <c r="W239" s="50">
        <v>0</v>
      </c>
      <c r="X239" s="50">
        <v>0.99999899999999997</v>
      </c>
      <c r="Y239" s="50">
        <v>1</v>
      </c>
      <c r="AA239" s="3">
        <v>239</v>
      </c>
      <c r="AD239" s="98" t="str">
        <f>REPLACE(INDEX(GroupVertices[Group], MATCH(Vertices[[#This Row],[Vertex]],GroupVertices[Vertex],0)),1,1,"")</f>
        <v>31</v>
      </c>
      <c r="AE239" s="2"/>
      <c r="AI239" s="3"/>
    </row>
    <row r="240" spans="1:35" x14ac:dyDescent="0.25">
      <c r="A240" s="1" t="s">
        <v>412</v>
      </c>
      <c r="G240" s="51" t="s">
        <v>52</v>
      </c>
      <c r="M240">
        <v>3047.817626953125</v>
      </c>
      <c r="N240">
        <v>2285.9580078125</v>
      </c>
      <c r="R240" s="49">
        <v>4</v>
      </c>
      <c r="U240" s="50">
        <v>0</v>
      </c>
      <c r="V240" s="50">
        <v>0.25</v>
      </c>
      <c r="W240" s="50">
        <v>0</v>
      </c>
      <c r="X240" s="50">
        <v>0.99999899999999997</v>
      </c>
      <c r="Y240" s="50">
        <v>1</v>
      </c>
      <c r="AA240" s="3">
        <v>240</v>
      </c>
      <c r="AD240" s="98" t="str">
        <f>REPLACE(INDEX(GroupVertices[Group], MATCH(Vertices[[#This Row],[Vertex]],GroupVertices[Vertex],0)),1,1,"")</f>
        <v>31</v>
      </c>
      <c r="AE240" s="2"/>
      <c r="AI240" s="3"/>
    </row>
    <row r="241" spans="1:35" x14ac:dyDescent="0.25">
      <c r="A241" s="1" t="s">
        <v>413</v>
      </c>
      <c r="G241" s="51" t="s">
        <v>52</v>
      </c>
      <c r="M241">
        <v>2715.062744140625</v>
      </c>
      <c r="N241">
        <v>1793.955322265625</v>
      </c>
      <c r="R241" s="49">
        <v>4</v>
      </c>
      <c r="U241" s="50">
        <v>0</v>
      </c>
      <c r="V241" s="50">
        <v>0.25</v>
      </c>
      <c r="W241" s="50">
        <v>0</v>
      </c>
      <c r="X241" s="50">
        <v>0.99999899999999997</v>
      </c>
      <c r="Y241" s="50">
        <v>1</v>
      </c>
      <c r="AA241" s="3">
        <v>241</v>
      </c>
      <c r="AD241" s="98" t="str">
        <f>REPLACE(INDEX(GroupVertices[Group], MATCH(Vertices[[#This Row],[Vertex]],GroupVertices[Vertex],0)),1,1,"")</f>
        <v>31</v>
      </c>
      <c r="AE241" s="2"/>
      <c r="AI241" s="3"/>
    </row>
    <row r="242" spans="1:35" x14ac:dyDescent="0.25">
      <c r="A242" s="1" t="s">
        <v>414</v>
      </c>
      <c r="G242" s="51" t="s">
        <v>52</v>
      </c>
      <c r="M242">
        <v>6142.43359375</v>
      </c>
      <c r="N242">
        <v>4698.0595703125</v>
      </c>
      <c r="R242" s="49">
        <v>1</v>
      </c>
      <c r="U242" s="50">
        <v>0</v>
      </c>
      <c r="V242" s="50">
        <v>1</v>
      </c>
      <c r="W242" s="50">
        <v>0</v>
      </c>
      <c r="X242" s="50">
        <v>0.99999899999999997</v>
      </c>
      <c r="Y242" s="50">
        <v>0</v>
      </c>
      <c r="AA242" s="3">
        <v>242</v>
      </c>
      <c r="AD242" s="98" t="str">
        <f>REPLACE(INDEX(GroupVertices[Group], MATCH(Vertices[[#This Row],[Vertex]],GroupVertices[Vertex],0)),1,1,"")</f>
        <v>172</v>
      </c>
      <c r="AE242" s="2"/>
      <c r="AI242" s="3"/>
    </row>
    <row r="243" spans="1:35" x14ac:dyDescent="0.25">
      <c r="A243" s="1" t="s">
        <v>415</v>
      </c>
      <c r="G243" s="51" t="s">
        <v>52</v>
      </c>
      <c r="M243">
        <v>6142.43359375</v>
      </c>
      <c r="N243">
        <v>4859.80810546875</v>
      </c>
      <c r="R243" s="49">
        <v>1</v>
      </c>
      <c r="U243" s="50">
        <v>0</v>
      </c>
      <c r="V243" s="50">
        <v>1</v>
      </c>
      <c r="W243" s="50">
        <v>0</v>
      </c>
      <c r="X243" s="50">
        <v>0.99999899999999997</v>
      </c>
      <c r="Y243" s="50">
        <v>0</v>
      </c>
      <c r="AA243" s="3">
        <v>243</v>
      </c>
      <c r="AD243" s="98" t="str">
        <f>REPLACE(INDEX(GroupVertices[Group], MATCH(Vertices[[#This Row],[Vertex]],GroupVertices[Vertex],0)),1,1,"")</f>
        <v>172</v>
      </c>
      <c r="AE243" s="2"/>
      <c r="AI243" s="3"/>
    </row>
    <row r="244" spans="1:35" x14ac:dyDescent="0.25">
      <c r="A244" s="1" t="s">
        <v>416</v>
      </c>
      <c r="G244" s="51" t="s">
        <v>52</v>
      </c>
      <c r="M244">
        <v>1697.6884765625</v>
      </c>
      <c r="N244">
        <v>4025.204345703125</v>
      </c>
      <c r="R244" s="49">
        <v>2</v>
      </c>
      <c r="U244" s="50">
        <v>0</v>
      </c>
      <c r="V244" s="50">
        <v>0.125</v>
      </c>
      <c r="W244" s="50">
        <v>0</v>
      </c>
      <c r="X244" s="50">
        <v>0.76650200000000002</v>
      </c>
      <c r="Y244" s="50">
        <v>1</v>
      </c>
      <c r="AA244" s="3">
        <v>244</v>
      </c>
      <c r="AD244" s="98" t="str">
        <f>REPLACE(INDEX(GroupVertices[Group], MATCH(Vertices[[#This Row],[Vertex]],GroupVertices[Vertex],0)),1,1,"")</f>
        <v>20</v>
      </c>
      <c r="AE244" s="2"/>
      <c r="AI244" s="3"/>
    </row>
    <row r="245" spans="1:35" x14ac:dyDescent="0.25">
      <c r="A245" s="1" t="s">
        <v>417</v>
      </c>
      <c r="G245" s="51" t="s">
        <v>52</v>
      </c>
      <c r="M245">
        <v>1993.1561279296875</v>
      </c>
      <c r="N245">
        <v>4161.35693359375</v>
      </c>
      <c r="R245" s="49">
        <v>3</v>
      </c>
      <c r="U245" s="50">
        <v>0.5</v>
      </c>
      <c r="V245" s="50">
        <v>0.14285700000000001</v>
      </c>
      <c r="W245" s="50">
        <v>0</v>
      </c>
      <c r="X245" s="50">
        <v>1.104957</v>
      </c>
      <c r="Y245" s="50">
        <v>0.66666666666666663</v>
      </c>
      <c r="AA245" s="3">
        <v>245</v>
      </c>
      <c r="AD245" s="98" t="str">
        <f>REPLACE(INDEX(GroupVertices[Group], MATCH(Vertices[[#This Row],[Vertex]],GroupVertices[Vertex],0)),1,1,"")</f>
        <v>20</v>
      </c>
      <c r="AE245" s="2"/>
      <c r="AI245" s="3"/>
    </row>
    <row r="246" spans="1:35" x14ac:dyDescent="0.25">
      <c r="A246" s="1" t="s">
        <v>418</v>
      </c>
      <c r="G246" s="51" t="s">
        <v>52</v>
      </c>
      <c r="M246">
        <v>1811.3787841796875</v>
      </c>
      <c r="N246">
        <v>3780.72216796875</v>
      </c>
      <c r="R246" s="49">
        <v>5</v>
      </c>
      <c r="U246" s="50">
        <v>6.5</v>
      </c>
      <c r="V246" s="50">
        <v>0.2</v>
      </c>
      <c r="W246" s="50">
        <v>0</v>
      </c>
      <c r="X246" s="50">
        <v>1.784886</v>
      </c>
      <c r="Y246" s="50">
        <v>0.3</v>
      </c>
      <c r="AA246" s="3">
        <v>246</v>
      </c>
      <c r="AD246" s="98" t="str">
        <f>REPLACE(INDEX(GroupVertices[Group], MATCH(Vertices[[#This Row],[Vertex]],GroupVertices[Vertex],0)),1,1,"")</f>
        <v>20</v>
      </c>
      <c r="AE246" s="2"/>
      <c r="AI246" s="3"/>
    </row>
    <row r="247" spans="1:35" x14ac:dyDescent="0.25">
      <c r="A247" s="1" t="s">
        <v>419</v>
      </c>
      <c r="G247" s="51" t="s">
        <v>52</v>
      </c>
      <c r="M247">
        <v>7345.52197265625</v>
      </c>
      <c r="N247">
        <v>5194.33349609375</v>
      </c>
      <c r="R247" s="49">
        <v>1</v>
      </c>
      <c r="U247" s="50">
        <v>0</v>
      </c>
      <c r="V247" s="50">
        <v>1</v>
      </c>
      <c r="W247" s="50">
        <v>0</v>
      </c>
      <c r="X247" s="50">
        <v>0.99999899999999997</v>
      </c>
      <c r="Y247" s="50">
        <v>0</v>
      </c>
      <c r="AA247" s="3">
        <v>247</v>
      </c>
      <c r="AD247" s="98" t="str">
        <f>REPLACE(INDEX(GroupVertices[Group], MATCH(Vertices[[#This Row],[Vertex]],GroupVertices[Vertex],0)),1,1,"")</f>
        <v>173</v>
      </c>
      <c r="AE247" s="2"/>
      <c r="AI247" s="3"/>
    </row>
    <row r="248" spans="1:35" x14ac:dyDescent="0.25">
      <c r="A248" s="1" t="s">
        <v>420</v>
      </c>
      <c r="G248" s="51" t="s">
        <v>52</v>
      </c>
      <c r="M248">
        <v>7345.52197265625</v>
      </c>
      <c r="N248">
        <v>5348.72998046875</v>
      </c>
      <c r="R248" s="49">
        <v>1</v>
      </c>
      <c r="U248" s="50">
        <v>0</v>
      </c>
      <c r="V248" s="50">
        <v>1</v>
      </c>
      <c r="W248" s="50">
        <v>0</v>
      </c>
      <c r="X248" s="50">
        <v>0.99999899999999997</v>
      </c>
      <c r="Y248" s="50">
        <v>0</v>
      </c>
      <c r="AA248" s="3">
        <v>248</v>
      </c>
      <c r="AD248" s="98" t="str">
        <f>REPLACE(INDEX(GroupVertices[Group], MATCH(Vertices[[#This Row],[Vertex]],GroupVertices[Vertex],0)),1,1,"")</f>
        <v>173</v>
      </c>
      <c r="AE248" s="2"/>
      <c r="AI248" s="3"/>
    </row>
    <row r="249" spans="1:35" x14ac:dyDescent="0.25">
      <c r="A249" s="1" t="s">
        <v>421</v>
      </c>
      <c r="G249" s="51" t="s">
        <v>52</v>
      </c>
      <c r="M249">
        <v>5226.73974609375</v>
      </c>
      <c r="N249">
        <v>8540.0400390625</v>
      </c>
      <c r="R249" s="49">
        <v>4</v>
      </c>
      <c r="U249" s="50">
        <v>5</v>
      </c>
      <c r="V249" s="50">
        <v>0.25</v>
      </c>
      <c r="W249" s="50">
        <v>0</v>
      </c>
      <c r="X249" s="50">
        <v>1.930687</v>
      </c>
      <c r="Y249" s="50">
        <v>0.16666666666666666</v>
      </c>
      <c r="AA249" s="3">
        <v>249</v>
      </c>
      <c r="AD249" s="98" t="str">
        <f>REPLACE(INDEX(GroupVertices[Group], MATCH(Vertices[[#This Row],[Vertex]],GroupVertices[Vertex],0)),1,1,"")</f>
        <v>35</v>
      </c>
      <c r="AE249" s="2"/>
      <c r="AI249" s="3"/>
    </row>
    <row r="250" spans="1:35" x14ac:dyDescent="0.25">
      <c r="A250" s="1" t="s">
        <v>422</v>
      </c>
      <c r="G250" s="51" t="s">
        <v>52</v>
      </c>
      <c r="M250">
        <v>5320.70849609375</v>
      </c>
      <c r="N250">
        <v>8881.4658203125</v>
      </c>
      <c r="R250" s="49">
        <v>1</v>
      </c>
      <c r="U250" s="50">
        <v>0</v>
      </c>
      <c r="V250" s="50">
        <v>0.14285700000000001</v>
      </c>
      <c r="W250" s="50">
        <v>0</v>
      </c>
      <c r="X250" s="50">
        <v>0.56027099999999996</v>
      </c>
      <c r="Y250" s="50">
        <v>0</v>
      </c>
      <c r="AA250" s="3">
        <v>250</v>
      </c>
      <c r="AD250" s="98" t="str">
        <f>REPLACE(INDEX(GroupVertices[Group], MATCH(Vertices[[#This Row],[Vertex]],GroupVertices[Vertex],0)),1,1,"")</f>
        <v>35</v>
      </c>
      <c r="AE250" s="2"/>
      <c r="AI250" s="3"/>
    </row>
    <row r="251" spans="1:35" x14ac:dyDescent="0.25">
      <c r="A251" s="1" t="s">
        <v>423</v>
      </c>
      <c r="G251" s="51" t="s">
        <v>52</v>
      </c>
      <c r="M251">
        <v>5714.9853515625</v>
      </c>
      <c r="N251">
        <v>8382.0361328125</v>
      </c>
      <c r="R251" s="49">
        <v>1</v>
      </c>
      <c r="U251" s="50">
        <v>0</v>
      </c>
      <c r="V251" s="50">
        <v>0.14285700000000001</v>
      </c>
      <c r="W251" s="50">
        <v>0</v>
      </c>
      <c r="X251" s="50">
        <v>0.56027099999999996</v>
      </c>
      <c r="Y251" s="50">
        <v>0</v>
      </c>
      <c r="AA251" s="3">
        <v>251</v>
      </c>
      <c r="AD251" s="98" t="str">
        <f>REPLACE(INDEX(GroupVertices[Group], MATCH(Vertices[[#This Row],[Vertex]],GroupVertices[Vertex],0)),1,1,"")</f>
        <v>35</v>
      </c>
      <c r="AE251" s="2"/>
      <c r="AI251" s="3"/>
    </row>
    <row r="252" spans="1:35" x14ac:dyDescent="0.25">
      <c r="A252" s="1" t="s">
        <v>424</v>
      </c>
      <c r="G252" s="51" t="s">
        <v>52</v>
      </c>
      <c r="M252">
        <v>5748.07763671875</v>
      </c>
      <c r="N252">
        <v>8641.302734375</v>
      </c>
      <c r="R252" s="49">
        <v>2</v>
      </c>
      <c r="U252" s="50">
        <v>0</v>
      </c>
      <c r="V252" s="50">
        <v>0.16666700000000001</v>
      </c>
      <c r="W252" s="50">
        <v>0</v>
      </c>
      <c r="X252" s="50">
        <v>0.97438400000000003</v>
      </c>
      <c r="Y252" s="50">
        <v>1</v>
      </c>
      <c r="AA252" s="3">
        <v>252</v>
      </c>
      <c r="AD252" s="98" t="str">
        <f>REPLACE(INDEX(GroupVertices[Group], MATCH(Vertices[[#This Row],[Vertex]],GroupVertices[Vertex],0)),1,1,"")</f>
        <v>35</v>
      </c>
      <c r="AE252" s="2"/>
      <c r="AI252" s="3"/>
    </row>
    <row r="253" spans="1:35" x14ac:dyDescent="0.25">
      <c r="A253" s="1" t="s">
        <v>425</v>
      </c>
      <c r="G253" s="51" t="s">
        <v>52</v>
      </c>
      <c r="M253">
        <v>5381.5341796875</v>
      </c>
      <c r="N253">
        <v>8234.4716796875</v>
      </c>
      <c r="R253" s="49">
        <v>2</v>
      </c>
      <c r="U253" s="50">
        <v>0</v>
      </c>
      <c r="V253" s="50">
        <v>0.16666700000000001</v>
      </c>
      <c r="W253" s="50">
        <v>0</v>
      </c>
      <c r="X253" s="50">
        <v>0.97438400000000003</v>
      </c>
      <c r="Y253" s="50">
        <v>1</v>
      </c>
      <c r="AA253" s="3">
        <v>253</v>
      </c>
      <c r="AD253" s="98" t="str">
        <f>REPLACE(INDEX(GroupVertices[Group], MATCH(Vertices[[#This Row],[Vertex]],GroupVertices[Vertex],0)),1,1,"")</f>
        <v>35</v>
      </c>
      <c r="AE253" s="2"/>
      <c r="AI253" s="3"/>
    </row>
    <row r="254" spans="1:35" x14ac:dyDescent="0.25">
      <c r="A254" s="1" t="s">
        <v>426</v>
      </c>
      <c r="G254" s="51" t="s">
        <v>52</v>
      </c>
      <c r="M254">
        <v>7064.80126953125</v>
      </c>
      <c r="N254">
        <v>3172.476806640625</v>
      </c>
      <c r="R254" s="49">
        <v>1</v>
      </c>
      <c r="U254" s="50">
        <v>0</v>
      </c>
      <c r="V254" s="50">
        <v>1</v>
      </c>
      <c r="W254" s="50">
        <v>0</v>
      </c>
      <c r="X254" s="50">
        <v>0.99999899999999997</v>
      </c>
      <c r="Y254" s="50">
        <v>0</v>
      </c>
      <c r="AA254" s="3">
        <v>254</v>
      </c>
      <c r="AD254" s="98" t="str">
        <f>REPLACE(INDEX(GroupVertices[Group], MATCH(Vertices[[#This Row],[Vertex]],GroupVertices[Vertex],0)),1,1,"")</f>
        <v>156</v>
      </c>
      <c r="AE254" s="2"/>
      <c r="AI254" s="3"/>
    </row>
    <row r="255" spans="1:35" x14ac:dyDescent="0.25">
      <c r="A255" s="1" t="s">
        <v>427</v>
      </c>
      <c r="G255" s="51" t="s">
        <v>52</v>
      </c>
      <c r="M255">
        <v>7064.80126953125</v>
      </c>
      <c r="N255">
        <v>3341.57763671875</v>
      </c>
      <c r="R255" s="49">
        <v>1</v>
      </c>
      <c r="U255" s="50">
        <v>0</v>
      </c>
      <c r="V255" s="50">
        <v>1</v>
      </c>
      <c r="W255" s="50">
        <v>0</v>
      </c>
      <c r="X255" s="50">
        <v>0.99999899999999997</v>
      </c>
      <c r="Y255" s="50">
        <v>0</v>
      </c>
      <c r="AA255" s="3">
        <v>255</v>
      </c>
      <c r="AD255" s="98" t="str">
        <f>REPLACE(INDEX(GroupVertices[Group], MATCH(Vertices[[#This Row],[Vertex]],GroupVertices[Vertex],0)),1,1,"")</f>
        <v>156</v>
      </c>
      <c r="AE255" s="2"/>
      <c r="AI255" s="3"/>
    </row>
    <row r="256" spans="1:35" x14ac:dyDescent="0.25">
      <c r="A256" s="1" t="s">
        <v>428</v>
      </c>
      <c r="G256" s="51" t="s">
        <v>52</v>
      </c>
      <c r="M256">
        <v>4544.9921875</v>
      </c>
      <c r="N256">
        <v>8470.66796875</v>
      </c>
      <c r="R256" s="49">
        <v>1</v>
      </c>
      <c r="U256" s="50">
        <v>0</v>
      </c>
      <c r="V256" s="50">
        <v>0.14285700000000001</v>
      </c>
      <c r="W256" s="50">
        <v>0</v>
      </c>
      <c r="X256" s="50">
        <v>0.65540500000000002</v>
      </c>
      <c r="Y256" s="50">
        <v>0</v>
      </c>
      <c r="AA256" s="3">
        <v>256</v>
      </c>
      <c r="AD256" s="98" t="str">
        <f>REPLACE(INDEX(GroupVertices[Group], MATCH(Vertices[[#This Row],[Vertex]],GroupVertices[Vertex],0)),1,1,"")</f>
        <v>34</v>
      </c>
      <c r="AE256" s="2"/>
      <c r="AI256" s="3"/>
    </row>
    <row r="257" spans="1:35" x14ac:dyDescent="0.25">
      <c r="A257" s="1" t="s">
        <v>429</v>
      </c>
      <c r="G257" s="51" t="s">
        <v>52</v>
      </c>
      <c r="M257">
        <v>4713.55078125</v>
      </c>
      <c r="N257">
        <v>8234.4716796875</v>
      </c>
      <c r="R257" s="49">
        <v>4</v>
      </c>
      <c r="U257" s="50">
        <v>6</v>
      </c>
      <c r="V257" s="50">
        <v>0.25</v>
      </c>
      <c r="W257" s="50">
        <v>0</v>
      </c>
      <c r="X257" s="50">
        <v>2.378377</v>
      </c>
      <c r="Y257" s="50">
        <v>0</v>
      </c>
      <c r="AA257" s="3">
        <v>257</v>
      </c>
      <c r="AD257" s="98" t="str">
        <f>REPLACE(INDEX(GroupVertices[Group], MATCH(Vertices[[#This Row],[Vertex]],GroupVertices[Vertex],0)),1,1,"")</f>
        <v>34</v>
      </c>
      <c r="AE257" s="2"/>
      <c r="AI257" s="3"/>
    </row>
    <row r="258" spans="1:35" x14ac:dyDescent="0.25">
      <c r="A258" s="1" t="s">
        <v>430</v>
      </c>
      <c r="G258" s="51" t="s">
        <v>52</v>
      </c>
      <c r="M258">
        <v>2569.28955078125</v>
      </c>
      <c r="N258">
        <v>9088.3955078125</v>
      </c>
      <c r="R258" s="49">
        <v>4</v>
      </c>
      <c r="U258" s="50">
        <v>18</v>
      </c>
      <c r="V258" s="50">
        <v>0.05</v>
      </c>
      <c r="W258" s="50">
        <v>0</v>
      </c>
      <c r="X258" s="50">
        <v>1.1944129999999999</v>
      </c>
      <c r="Y258" s="50">
        <v>0.33333333333333331</v>
      </c>
      <c r="AA258" s="3">
        <v>258</v>
      </c>
      <c r="AD258" s="98" t="str">
        <f>REPLACE(INDEX(GroupVertices[Group], MATCH(Vertices[[#This Row],[Vertex]],GroupVertices[Vertex],0)),1,1,"")</f>
        <v>4</v>
      </c>
      <c r="AE258" s="2"/>
      <c r="AI258" s="3"/>
    </row>
    <row r="259" spans="1:35" x14ac:dyDescent="0.25">
      <c r="A259" s="1" t="s">
        <v>431</v>
      </c>
      <c r="G259" s="51" t="s">
        <v>52</v>
      </c>
      <c r="M259">
        <v>2967.616943359375</v>
      </c>
      <c r="N259">
        <v>9266.908203125</v>
      </c>
      <c r="R259" s="49">
        <v>2</v>
      </c>
      <c r="U259" s="50">
        <v>0</v>
      </c>
      <c r="V259" s="50">
        <v>4.1667000000000003E-2</v>
      </c>
      <c r="W259" s="50">
        <v>0</v>
      </c>
      <c r="X259" s="50">
        <v>0.597472</v>
      </c>
      <c r="Y259" s="50">
        <v>1</v>
      </c>
      <c r="AA259" s="3">
        <v>259</v>
      </c>
      <c r="AD259" s="98" t="str">
        <f>REPLACE(INDEX(GroupVertices[Group], MATCH(Vertices[[#This Row],[Vertex]],GroupVertices[Vertex],0)),1,1,"")</f>
        <v>4</v>
      </c>
      <c r="AE259" s="2"/>
      <c r="AI259" s="3"/>
    </row>
    <row r="260" spans="1:35" x14ac:dyDescent="0.25">
      <c r="A260" s="1" t="s">
        <v>432</v>
      </c>
      <c r="G260" s="51" t="s">
        <v>52</v>
      </c>
      <c r="M260">
        <v>8986.4013671875</v>
      </c>
      <c r="N260">
        <v>5708.98779296875</v>
      </c>
      <c r="R260" s="49">
        <v>2</v>
      </c>
      <c r="U260" s="50">
        <v>1</v>
      </c>
      <c r="V260" s="50">
        <v>0.5</v>
      </c>
      <c r="W260" s="50">
        <v>0</v>
      </c>
      <c r="X260" s="50">
        <v>1.4594590000000001</v>
      </c>
      <c r="Y260" s="50">
        <v>0</v>
      </c>
      <c r="AA260" s="3">
        <v>260</v>
      </c>
      <c r="AD260" s="98" t="str">
        <f>REPLACE(INDEX(GroupVertices[Group], MATCH(Vertices[[#This Row],[Vertex]],GroupVertices[Vertex],0)),1,1,"")</f>
        <v>95</v>
      </c>
      <c r="AE260" s="2"/>
      <c r="AI260" s="3"/>
    </row>
    <row r="261" spans="1:35" x14ac:dyDescent="0.25">
      <c r="A261" s="1" t="s">
        <v>433</v>
      </c>
      <c r="G261" s="51" t="s">
        <v>52</v>
      </c>
      <c r="M261">
        <v>8986.4013671875</v>
      </c>
      <c r="N261">
        <v>5922.20166015625</v>
      </c>
      <c r="R261" s="49">
        <v>1</v>
      </c>
      <c r="U261" s="50">
        <v>0</v>
      </c>
      <c r="V261" s="50">
        <v>0.33333299999999999</v>
      </c>
      <c r="W261" s="50">
        <v>0</v>
      </c>
      <c r="X261" s="50">
        <v>0.77027000000000001</v>
      </c>
      <c r="Y261" s="50">
        <v>0</v>
      </c>
      <c r="AA261" s="3">
        <v>261</v>
      </c>
      <c r="AD261" s="98" t="str">
        <f>REPLACE(INDEX(GroupVertices[Group], MATCH(Vertices[[#This Row],[Vertex]],GroupVertices[Vertex],0)),1,1,"")</f>
        <v>95</v>
      </c>
      <c r="AE261" s="2"/>
      <c r="AI261" s="3"/>
    </row>
    <row r="262" spans="1:35" x14ac:dyDescent="0.25">
      <c r="A262" s="1" t="s">
        <v>434</v>
      </c>
      <c r="G262" s="51" t="s">
        <v>52</v>
      </c>
      <c r="M262">
        <v>9180.2314453125</v>
      </c>
      <c r="N262">
        <v>5922.20166015625</v>
      </c>
      <c r="R262" s="49">
        <v>1</v>
      </c>
      <c r="U262" s="50">
        <v>0</v>
      </c>
      <c r="V262" s="50">
        <v>0.33333299999999999</v>
      </c>
      <c r="W262" s="50">
        <v>0</v>
      </c>
      <c r="X262" s="50">
        <v>0.77027000000000001</v>
      </c>
      <c r="Y262" s="50">
        <v>0</v>
      </c>
      <c r="AA262" s="3">
        <v>262</v>
      </c>
      <c r="AD262" s="98" t="str">
        <f>REPLACE(INDEX(GroupVertices[Group], MATCH(Vertices[[#This Row],[Vertex]],GroupVertices[Vertex],0)),1,1,"")</f>
        <v>95</v>
      </c>
      <c r="AE262" s="2"/>
      <c r="AI262" s="3"/>
    </row>
    <row r="263" spans="1:35" x14ac:dyDescent="0.25">
      <c r="A263" s="1" t="s">
        <v>435</v>
      </c>
      <c r="G263" s="51" t="s">
        <v>52</v>
      </c>
      <c r="M263">
        <v>8388.1982421875</v>
      </c>
      <c r="N263">
        <v>3172.476806640625</v>
      </c>
      <c r="R263" s="49">
        <v>1</v>
      </c>
      <c r="U263" s="50">
        <v>0</v>
      </c>
      <c r="V263" s="50">
        <v>1</v>
      </c>
      <c r="W263" s="50">
        <v>0</v>
      </c>
      <c r="X263" s="50">
        <v>0.99999899999999997</v>
      </c>
      <c r="Y263" s="50">
        <v>0</v>
      </c>
      <c r="AA263" s="3">
        <v>263</v>
      </c>
      <c r="AD263" s="98" t="str">
        <f>REPLACE(INDEX(GroupVertices[Group], MATCH(Vertices[[#This Row],[Vertex]],GroupVertices[Vertex],0)),1,1,"")</f>
        <v>157</v>
      </c>
      <c r="AE263" s="2"/>
      <c r="AI263" s="3"/>
    </row>
    <row r="264" spans="1:35" x14ac:dyDescent="0.25">
      <c r="A264" s="1" t="s">
        <v>436</v>
      </c>
      <c r="G264" s="51" t="s">
        <v>52</v>
      </c>
      <c r="M264">
        <v>8388.1982421875</v>
      </c>
      <c r="N264">
        <v>3341.57763671875</v>
      </c>
      <c r="R264" s="49">
        <v>1</v>
      </c>
      <c r="U264" s="50">
        <v>0</v>
      </c>
      <c r="V264" s="50">
        <v>1</v>
      </c>
      <c r="W264" s="50">
        <v>0</v>
      </c>
      <c r="X264" s="50">
        <v>0.99999899999999997</v>
      </c>
      <c r="Y264" s="50">
        <v>0</v>
      </c>
      <c r="AA264" s="3">
        <v>264</v>
      </c>
      <c r="AD264" s="98" t="str">
        <f>REPLACE(INDEX(GroupVertices[Group], MATCH(Vertices[[#This Row],[Vertex]],GroupVertices[Vertex],0)),1,1,"")</f>
        <v>157</v>
      </c>
      <c r="AE264" s="2"/>
      <c r="AI264" s="3"/>
    </row>
    <row r="265" spans="1:35" x14ac:dyDescent="0.25">
      <c r="A265" s="1" t="s">
        <v>437</v>
      </c>
      <c r="G265" s="51" t="s">
        <v>52</v>
      </c>
      <c r="M265">
        <v>792.9486083984375</v>
      </c>
      <c r="N265">
        <v>7565.7412109375</v>
      </c>
      <c r="R265" s="49">
        <v>4</v>
      </c>
      <c r="U265" s="50">
        <v>85</v>
      </c>
      <c r="V265" s="50">
        <v>1.98E-3</v>
      </c>
      <c r="W265" s="50">
        <v>0</v>
      </c>
      <c r="X265" s="50">
        <v>1.368323</v>
      </c>
      <c r="Y265" s="50">
        <v>0.5</v>
      </c>
      <c r="AA265" s="3">
        <v>265</v>
      </c>
      <c r="AD265" s="98" t="str">
        <f>REPLACE(INDEX(GroupVertices[Group], MATCH(Vertices[[#This Row],[Vertex]],GroupVertices[Vertex],0)),1,1,"")</f>
        <v>1</v>
      </c>
      <c r="AE265" s="2"/>
      <c r="AI265" s="3"/>
    </row>
    <row r="266" spans="1:35" x14ac:dyDescent="0.25">
      <c r="A266" s="1" t="s">
        <v>438</v>
      </c>
      <c r="G266" s="51" t="s">
        <v>52</v>
      </c>
      <c r="M266">
        <v>162.82444763183594</v>
      </c>
      <c r="N266">
        <v>6419.078125</v>
      </c>
      <c r="R266" s="49">
        <v>3</v>
      </c>
      <c r="U266" s="50">
        <v>0</v>
      </c>
      <c r="V266" s="50">
        <v>1.9759999999999999E-3</v>
      </c>
      <c r="W266" s="50">
        <v>0</v>
      </c>
      <c r="X266" s="50">
        <v>1.000861</v>
      </c>
      <c r="Y266" s="50">
        <v>1</v>
      </c>
      <c r="AA266" s="3">
        <v>266</v>
      </c>
      <c r="AD266" s="98" t="str">
        <f>REPLACE(INDEX(GroupVertices[Group], MATCH(Vertices[[#This Row],[Vertex]],GroupVertices[Vertex],0)),1,1,"")</f>
        <v>1</v>
      </c>
      <c r="AE266" s="2"/>
      <c r="AI266" s="3"/>
    </row>
    <row r="267" spans="1:35" x14ac:dyDescent="0.25">
      <c r="A267" s="1" t="s">
        <v>439</v>
      </c>
      <c r="G267" s="51" t="s">
        <v>52</v>
      </c>
      <c r="M267">
        <v>617.21820068359375</v>
      </c>
      <c r="N267">
        <v>5019.2373046875</v>
      </c>
      <c r="R267" s="49">
        <v>8</v>
      </c>
      <c r="U267" s="50">
        <v>643</v>
      </c>
      <c r="V267" s="50">
        <v>2.3579999999999999E-3</v>
      </c>
      <c r="W267" s="50">
        <v>0</v>
      </c>
      <c r="X267" s="50">
        <v>2.6024959999999999</v>
      </c>
      <c r="Y267" s="50">
        <v>0.17857142857142858</v>
      </c>
      <c r="AA267" s="3">
        <v>267</v>
      </c>
      <c r="AD267" s="98" t="str">
        <f>REPLACE(INDEX(GroupVertices[Group], MATCH(Vertices[[#This Row],[Vertex]],GroupVertices[Vertex],0)),1,1,"")</f>
        <v>1</v>
      </c>
      <c r="AE267" s="2"/>
      <c r="AI267" s="3"/>
    </row>
    <row r="268" spans="1:35" x14ac:dyDescent="0.25">
      <c r="A268" s="1" t="s">
        <v>440</v>
      </c>
      <c r="G268" s="51" t="s">
        <v>52</v>
      </c>
      <c r="M268">
        <v>462.24407958984375</v>
      </c>
      <c r="N268">
        <v>7700.4365234375</v>
      </c>
      <c r="R268" s="49">
        <v>3</v>
      </c>
      <c r="U268" s="50">
        <v>0</v>
      </c>
      <c r="V268" s="50">
        <v>1.9759999999999999E-3</v>
      </c>
      <c r="W268" s="50">
        <v>0</v>
      </c>
      <c r="X268" s="50">
        <v>1.000861</v>
      </c>
      <c r="Y268" s="50">
        <v>1</v>
      </c>
      <c r="AA268" s="3">
        <v>268</v>
      </c>
      <c r="AD268" s="98" t="str">
        <f>REPLACE(INDEX(GroupVertices[Group], MATCH(Vertices[[#This Row],[Vertex]],GroupVertices[Vertex],0)),1,1,"")</f>
        <v>1</v>
      </c>
      <c r="AE268" s="2"/>
      <c r="AI268" s="3"/>
    </row>
    <row r="269" spans="1:35" x14ac:dyDescent="0.25">
      <c r="A269" s="1" t="s">
        <v>441</v>
      </c>
      <c r="G269" s="51" t="s">
        <v>52</v>
      </c>
      <c r="M269">
        <v>232.76681518554688</v>
      </c>
      <c r="N269">
        <v>5614.89306640625</v>
      </c>
      <c r="R269" s="49">
        <v>1</v>
      </c>
      <c r="U269" s="50">
        <v>0</v>
      </c>
      <c r="V269" s="50">
        <v>1.6949999999999999E-3</v>
      </c>
      <c r="W269" s="50">
        <v>0</v>
      </c>
      <c r="X269" s="50">
        <v>0.44076900000000002</v>
      </c>
      <c r="Y269" s="50">
        <v>0</v>
      </c>
      <c r="AA269" s="3">
        <v>269</v>
      </c>
      <c r="AD269" s="98" t="str">
        <f>REPLACE(INDEX(GroupVertices[Group], MATCH(Vertices[[#This Row],[Vertex]],GroupVertices[Vertex],0)),1,1,"")</f>
        <v>1</v>
      </c>
      <c r="AE269" s="2"/>
      <c r="AI269" s="3"/>
    </row>
    <row r="270" spans="1:35" x14ac:dyDescent="0.25">
      <c r="A270" s="1" t="s">
        <v>442</v>
      </c>
      <c r="G270" s="51" t="s">
        <v>52</v>
      </c>
      <c r="M270">
        <v>9698.2275390625</v>
      </c>
      <c r="N270">
        <v>3172.476806640625</v>
      </c>
      <c r="R270" s="49">
        <v>1</v>
      </c>
      <c r="U270" s="50">
        <v>0</v>
      </c>
      <c r="V270" s="50">
        <v>1</v>
      </c>
      <c r="W270" s="50">
        <v>0</v>
      </c>
      <c r="X270" s="50">
        <v>0.99999899999999997</v>
      </c>
      <c r="Y270" s="50">
        <v>0</v>
      </c>
      <c r="AA270" s="3">
        <v>270</v>
      </c>
      <c r="AD270" s="98" t="str">
        <f>REPLACE(INDEX(GroupVertices[Group], MATCH(Vertices[[#This Row],[Vertex]],GroupVertices[Vertex],0)),1,1,"")</f>
        <v>158</v>
      </c>
      <c r="AE270" s="2"/>
      <c r="AI270" s="3"/>
    </row>
    <row r="271" spans="1:35" x14ac:dyDescent="0.25">
      <c r="A271" s="1" t="s">
        <v>443</v>
      </c>
      <c r="G271" s="51" t="s">
        <v>52</v>
      </c>
      <c r="M271">
        <v>9698.2275390625</v>
      </c>
      <c r="N271">
        <v>3341.57763671875</v>
      </c>
      <c r="R271" s="49">
        <v>1</v>
      </c>
      <c r="U271" s="50">
        <v>0</v>
      </c>
      <c r="V271" s="50">
        <v>1</v>
      </c>
      <c r="W271" s="50">
        <v>0</v>
      </c>
      <c r="X271" s="50">
        <v>0.99999899999999997</v>
      </c>
      <c r="Y271" s="50">
        <v>0</v>
      </c>
      <c r="AA271" s="3">
        <v>271</v>
      </c>
      <c r="AD271" s="98" t="str">
        <f>REPLACE(INDEX(GroupVertices[Group], MATCH(Vertices[[#This Row],[Vertex]],GroupVertices[Vertex],0)),1,1,"")</f>
        <v>158</v>
      </c>
      <c r="AE271" s="2"/>
      <c r="AI271" s="3"/>
    </row>
    <row r="272" spans="1:35" x14ac:dyDescent="0.25">
      <c r="A272" s="1" t="s">
        <v>444</v>
      </c>
      <c r="G272" s="51" t="s">
        <v>52</v>
      </c>
      <c r="M272">
        <v>3980.216796875</v>
      </c>
      <c r="N272">
        <v>1452.0606689453125</v>
      </c>
      <c r="R272" s="49">
        <v>2</v>
      </c>
      <c r="U272" s="50">
        <v>0</v>
      </c>
      <c r="V272" s="50">
        <v>0.5</v>
      </c>
      <c r="W272" s="50">
        <v>0</v>
      </c>
      <c r="X272" s="50">
        <v>0.99999899999999997</v>
      </c>
      <c r="Y272" s="50">
        <v>1</v>
      </c>
      <c r="AA272" s="3">
        <v>272</v>
      </c>
      <c r="AD272" s="98" t="str">
        <f>REPLACE(INDEX(GroupVertices[Group], MATCH(Vertices[[#This Row],[Vertex]],GroupVertices[Vertex],0)),1,1,"")</f>
        <v>101</v>
      </c>
      <c r="AE272" s="2"/>
      <c r="AI272" s="3"/>
    </row>
    <row r="273" spans="1:35" x14ac:dyDescent="0.25">
      <c r="A273" s="1" t="s">
        <v>445</v>
      </c>
      <c r="G273" s="51" t="s">
        <v>52</v>
      </c>
      <c r="M273">
        <v>3980.216796875</v>
      </c>
      <c r="N273">
        <v>1650.5701904296875</v>
      </c>
      <c r="R273" s="49">
        <v>2</v>
      </c>
      <c r="U273" s="50">
        <v>0</v>
      </c>
      <c r="V273" s="50">
        <v>0.5</v>
      </c>
      <c r="W273" s="50">
        <v>0</v>
      </c>
      <c r="X273" s="50">
        <v>0.99999899999999997</v>
      </c>
      <c r="Y273" s="50">
        <v>1</v>
      </c>
      <c r="AA273" s="3">
        <v>273</v>
      </c>
      <c r="AD273" s="98" t="str">
        <f>REPLACE(INDEX(GroupVertices[Group], MATCH(Vertices[[#This Row],[Vertex]],GroupVertices[Vertex],0)),1,1,"")</f>
        <v>101</v>
      </c>
      <c r="AE273" s="2"/>
      <c r="AI273" s="3"/>
    </row>
    <row r="274" spans="1:35" x14ac:dyDescent="0.25">
      <c r="A274" s="1" t="s">
        <v>446</v>
      </c>
      <c r="G274" s="51" t="s">
        <v>52</v>
      </c>
      <c r="M274">
        <v>4187.41552734375</v>
      </c>
      <c r="N274">
        <v>1650.5701904296875</v>
      </c>
      <c r="R274" s="49">
        <v>2</v>
      </c>
      <c r="U274" s="50">
        <v>0</v>
      </c>
      <c r="V274" s="50">
        <v>0.5</v>
      </c>
      <c r="W274" s="50">
        <v>0</v>
      </c>
      <c r="X274" s="50">
        <v>0.99999899999999997</v>
      </c>
      <c r="Y274" s="50">
        <v>1</v>
      </c>
      <c r="AA274" s="3">
        <v>274</v>
      </c>
      <c r="AD274" s="98" t="str">
        <f>REPLACE(INDEX(GroupVertices[Group], MATCH(Vertices[[#This Row],[Vertex]],GroupVertices[Vertex],0)),1,1,"")</f>
        <v>101</v>
      </c>
      <c r="AE274" s="2"/>
      <c r="AI274" s="3"/>
    </row>
    <row r="275" spans="1:35" x14ac:dyDescent="0.25">
      <c r="A275" s="1" t="s">
        <v>447</v>
      </c>
      <c r="G275" s="51" t="s">
        <v>52</v>
      </c>
      <c r="M275">
        <v>6371.7265625</v>
      </c>
      <c r="N275">
        <v>6808.1494140625</v>
      </c>
      <c r="R275" s="49">
        <v>3</v>
      </c>
      <c r="U275" s="50">
        <v>0</v>
      </c>
      <c r="V275" s="50">
        <v>0.33333299999999999</v>
      </c>
      <c r="W275" s="50">
        <v>0</v>
      </c>
      <c r="X275" s="50">
        <v>0.99999899999999997</v>
      </c>
      <c r="Y275" s="50">
        <v>1</v>
      </c>
      <c r="AA275" s="3">
        <v>275</v>
      </c>
      <c r="AD275" s="98" t="str">
        <f>REPLACE(INDEX(GroupVertices[Group], MATCH(Vertices[[#This Row],[Vertex]],GroupVertices[Vertex],0)),1,1,"")</f>
        <v>57</v>
      </c>
      <c r="AE275" s="2"/>
      <c r="AI275" s="3"/>
    </row>
    <row r="276" spans="1:35" x14ac:dyDescent="0.25">
      <c r="A276" s="1" t="s">
        <v>448</v>
      </c>
      <c r="G276" s="51" t="s">
        <v>52</v>
      </c>
      <c r="M276">
        <v>6322.876953125</v>
      </c>
      <c r="N276">
        <v>7366.9169921875</v>
      </c>
      <c r="R276" s="49">
        <v>3</v>
      </c>
      <c r="U276" s="50">
        <v>0</v>
      </c>
      <c r="V276" s="50">
        <v>0.33333299999999999</v>
      </c>
      <c r="W276" s="50">
        <v>0</v>
      </c>
      <c r="X276" s="50">
        <v>0.99999899999999997</v>
      </c>
      <c r="Y276" s="50">
        <v>1</v>
      </c>
      <c r="AA276" s="3">
        <v>276</v>
      </c>
      <c r="AD276" s="98" t="str">
        <f>REPLACE(INDEX(GroupVertices[Group], MATCH(Vertices[[#This Row],[Vertex]],GroupVertices[Vertex],0)),1,1,"")</f>
        <v>57</v>
      </c>
      <c r="AE276" s="2"/>
      <c r="AI276" s="3"/>
    </row>
    <row r="277" spans="1:35" x14ac:dyDescent="0.25">
      <c r="A277" s="1" t="s">
        <v>449</v>
      </c>
      <c r="G277" s="51" t="s">
        <v>52</v>
      </c>
      <c r="M277">
        <v>6717.62451171875</v>
      </c>
      <c r="N277">
        <v>6917.62744140625</v>
      </c>
      <c r="R277" s="49">
        <v>3</v>
      </c>
      <c r="U277" s="50">
        <v>0</v>
      </c>
      <c r="V277" s="50">
        <v>0.33333299999999999</v>
      </c>
      <c r="W277" s="50">
        <v>0</v>
      </c>
      <c r="X277" s="50">
        <v>0.99999899999999997</v>
      </c>
      <c r="Y277" s="50">
        <v>1</v>
      </c>
      <c r="AA277" s="3">
        <v>277</v>
      </c>
      <c r="AD277" s="98" t="str">
        <f>REPLACE(INDEX(GroupVertices[Group], MATCH(Vertices[[#This Row],[Vertex]],GroupVertices[Vertex],0)),1,1,"")</f>
        <v>57</v>
      </c>
      <c r="AE277" s="2"/>
      <c r="AI277" s="3"/>
    </row>
    <row r="278" spans="1:35" x14ac:dyDescent="0.25">
      <c r="A278" s="1" t="s">
        <v>450</v>
      </c>
      <c r="G278" s="51" t="s">
        <v>52</v>
      </c>
      <c r="M278">
        <v>6777.376953125</v>
      </c>
      <c r="N278">
        <v>7255.57666015625</v>
      </c>
      <c r="R278" s="49">
        <v>3</v>
      </c>
      <c r="U278" s="50">
        <v>0</v>
      </c>
      <c r="V278" s="50">
        <v>0.33333299999999999</v>
      </c>
      <c r="W278" s="50">
        <v>0</v>
      </c>
      <c r="X278" s="50">
        <v>0.99999899999999997</v>
      </c>
      <c r="Y278" s="50">
        <v>1</v>
      </c>
      <c r="AA278" s="3">
        <v>278</v>
      </c>
      <c r="AD278" s="98" t="str">
        <f>REPLACE(INDEX(GroupVertices[Group], MATCH(Vertices[[#This Row],[Vertex]],GroupVertices[Vertex],0)),1,1,"")</f>
        <v>57</v>
      </c>
      <c r="AE278" s="2"/>
      <c r="AI278" s="3"/>
    </row>
    <row r="279" spans="1:35" x14ac:dyDescent="0.25">
      <c r="A279" s="1" t="s">
        <v>451</v>
      </c>
      <c r="G279" s="51" t="s">
        <v>52</v>
      </c>
      <c r="M279">
        <v>3980.216796875</v>
      </c>
      <c r="N279">
        <v>867.560302734375</v>
      </c>
      <c r="R279" s="49">
        <v>2</v>
      </c>
      <c r="U279" s="50">
        <v>0</v>
      </c>
      <c r="V279" s="50">
        <v>0.5</v>
      </c>
      <c r="W279" s="50">
        <v>0</v>
      </c>
      <c r="X279" s="50">
        <v>0.99999899999999997</v>
      </c>
      <c r="Y279" s="50">
        <v>1</v>
      </c>
      <c r="AA279" s="3">
        <v>279</v>
      </c>
      <c r="AD279" s="98" t="str">
        <f>REPLACE(INDEX(GroupVertices[Group], MATCH(Vertices[[#This Row],[Vertex]],GroupVertices[Vertex],0)),1,1,"")</f>
        <v>100</v>
      </c>
      <c r="AE279" s="2"/>
      <c r="AI279" s="3"/>
    </row>
    <row r="280" spans="1:35" x14ac:dyDescent="0.25">
      <c r="A280" s="1" t="s">
        <v>452</v>
      </c>
      <c r="G280" s="51" t="s">
        <v>52</v>
      </c>
      <c r="M280">
        <v>3980.216796875</v>
      </c>
      <c r="N280">
        <v>1073.422119140625</v>
      </c>
      <c r="R280" s="49">
        <v>2</v>
      </c>
      <c r="U280" s="50">
        <v>0</v>
      </c>
      <c r="V280" s="50">
        <v>0.5</v>
      </c>
      <c r="W280" s="50">
        <v>0</v>
      </c>
      <c r="X280" s="50">
        <v>0.99999899999999997</v>
      </c>
      <c r="Y280" s="50">
        <v>1</v>
      </c>
      <c r="AA280" s="3">
        <v>280</v>
      </c>
      <c r="AD280" s="98" t="str">
        <f>REPLACE(INDEX(GroupVertices[Group], MATCH(Vertices[[#This Row],[Vertex]],GroupVertices[Vertex],0)),1,1,"")</f>
        <v>100</v>
      </c>
      <c r="AE280" s="2"/>
      <c r="AI280" s="3"/>
    </row>
    <row r="281" spans="1:35" x14ac:dyDescent="0.25">
      <c r="A281" s="1" t="s">
        <v>453</v>
      </c>
      <c r="G281" s="51" t="s">
        <v>52</v>
      </c>
      <c r="M281">
        <v>4187.41552734375</v>
      </c>
      <c r="N281">
        <v>1073.422119140625</v>
      </c>
      <c r="R281" s="49">
        <v>2</v>
      </c>
      <c r="U281" s="50">
        <v>0</v>
      </c>
      <c r="V281" s="50">
        <v>0.5</v>
      </c>
      <c r="W281" s="50">
        <v>0</v>
      </c>
      <c r="X281" s="50">
        <v>0.99999899999999997</v>
      </c>
      <c r="Y281" s="50">
        <v>1</v>
      </c>
      <c r="AA281" s="3">
        <v>281</v>
      </c>
      <c r="AD281" s="98" t="str">
        <f>REPLACE(INDEX(GroupVertices[Group], MATCH(Vertices[[#This Row],[Vertex]],GroupVertices[Vertex],0)),1,1,"")</f>
        <v>100</v>
      </c>
      <c r="AE281" s="2"/>
      <c r="AI281" s="3"/>
    </row>
    <row r="282" spans="1:35" x14ac:dyDescent="0.25">
      <c r="A282" s="1" t="s">
        <v>454</v>
      </c>
      <c r="G282" s="51" t="s">
        <v>52</v>
      </c>
      <c r="M282">
        <v>1442.5843505859375</v>
      </c>
      <c r="N282">
        <v>2764.944580078125</v>
      </c>
      <c r="R282" s="49">
        <v>5</v>
      </c>
      <c r="U282" s="50">
        <v>4</v>
      </c>
      <c r="V282" s="50">
        <v>1.3158E-2</v>
      </c>
      <c r="W282" s="50">
        <v>0</v>
      </c>
      <c r="X282" s="50">
        <v>1.148711</v>
      </c>
      <c r="Y282" s="50">
        <v>0.7</v>
      </c>
      <c r="AA282" s="3">
        <v>282</v>
      </c>
      <c r="AD282" s="98" t="str">
        <f>REPLACE(INDEX(GroupVertices[Group], MATCH(Vertices[[#This Row],[Vertex]],GroupVertices[Vertex],0)),1,1,"")</f>
        <v>2</v>
      </c>
      <c r="AE282" s="2"/>
      <c r="AI282" s="3"/>
    </row>
    <row r="283" spans="1:35" x14ac:dyDescent="0.25">
      <c r="A283" s="1" t="s">
        <v>455</v>
      </c>
      <c r="G283" s="51" t="s">
        <v>52</v>
      </c>
      <c r="M283">
        <v>1235.1231689453125</v>
      </c>
      <c r="N283">
        <v>3288.37548828125</v>
      </c>
      <c r="R283" s="49">
        <v>2</v>
      </c>
      <c r="U283" s="50">
        <v>0</v>
      </c>
      <c r="V283" s="50">
        <v>1.1905000000000001E-2</v>
      </c>
      <c r="W283" s="50">
        <v>0</v>
      </c>
      <c r="X283" s="50">
        <v>0.52274799999999999</v>
      </c>
      <c r="Y283" s="50">
        <v>1</v>
      </c>
      <c r="AA283" s="3">
        <v>283</v>
      </c>
      <c r="AD283" s="98" t="str">
        <f>REPLACE(INDEX(GroupVertices[Group], MATCH(Vertices[[#This Row],[Vertex]],GroupVertices[Vertex],0)),1,1,"")</f>
        <v>2</v>
      </c>
      <c r="AE283" s="2"/>
      <c r="AI283" s="3"/>
    </row>
    <row r="284" spans="1:35" x14ac:dyDescent="0.25">
      <c r="A284" s="1" t="s">
        <v>456</v>
      </c>
      <c r="G284" s="51" t="s">
        <v>52</v>
      </c>
      <c r="M284">
        <v>1408.39501953125</v>
      </c>
      <c r="N284">
        <v>1819.8702392578125</v>
      </c>
      <c r="R284" s="49">
        <v>4</v>
      </c>
      <c r="U284" s="50">
        <v>0</v>
      </c>
      <c r="V284" s="50">
        <v>1.2987E-2</v>
      </c>
      <c r="W284" s="50">
        <v>0</v>
      </c>
      <c r="X284" s="50">
        <v>0.92521600000000004</v>
      </c>
      <c r="Y284" s="50">
        <v>1</v>
      </c>
      <c r="AA284" s="3">
        <v>284</v>
      </c>
      <c r="AD284" s="98" t="str">
        <f>REPLACE(INDEX(GroupVertices[Group], MATCH(Vertices[[#This Row],[Vertex]],GroupVertices[Vertex],0)),1,1,"")</f>
        <v>2</v>
      </c>
      <c r="AE284" s="2"/>
      <c r="AI284" s="3"/>
    </row>
    <row r="285" spans="1:35" x14ac:dyDescent="0.25">
      <c r="A285" s="1" t="s">
        <v>457</v>
      </c>
      <c r="G285" s="51" t="s">
        <v>52</v>
      </c>
      <c r="M285">
        <v>1383.1248779296875</v>
      </c>
      <c r="N285">
        <v>2478.859130859375</v>
      </c>
      <c r="R285" s="49">
        <v>11</v>
      </c>
      <c r="U285" s="50">
        <v>155.5</v>
      </c>
      <c r="V285" s="50">
        <v>1.7544000000000001E-2</v>
      </c>
      <c r="W285" s="50">
        <v>0</v>
      </c>
      <c r="X285" s="50">
        <v>2.6640670000000002</v>
      </c>
      <c r="Y285" s="50">
        <v>0.2</v>
      </c>
      <c r="AA285" s="3">
        <v>285</v>
      </c>
      <c r="AD285" s="98" t="str">
        <f>REPLACE(INDEX(GroupVertices[Group], MATCH(Vertices[[#This Row],[Vertex]],GroupVertices[Vertex],0)),1,1,"")</f>
        <v>2</v>
      </c>
      <c r="AE285" s="2"/>
      <c r="AI285" s="3"/>
    </row>
    <row r="286" spans="1:35" x14ac:dyDescent="0.25">
      <c r="A286" s="1" t="s">
        <v>458</v>
      </c>
      <c r="G286" s="51" t="s">
        <v>52</v>
      </c>
      <c r="M286">
        <v>467.69134521484375</v>
      </c>
      <c r="N286">
        <v>1483.1416015625</v>
      </c>
      <c r="R286" s="49">
        <v>2</v>
      </c>
      <c r="U286" s="50">
        <v>0</v>
      </c>
      <c r="V286" s="50">
        <v>1.1905000000000001E-2</v>
      </c>
      <c r="W286" s="50">
        <v>0</v>
      </c>
      <c r="X286" s="50">
        <v>0.52932999999999997</v>
      </c>
      <c r="Y286" s="50">
        <v>1</v>
      </c>
      <c r="AA286" s="3">
        <v>286</v>
      </c>
      <c r="AD286" s="98" t="str">
        <f>REPLACE(INDEX(GroupVertices[Group], MATCH(Vertices[[#This Row],[Vertex]],GroupVertices[Vertex],0)),1,1,"")</f>
        <v>2</v>
      </c>
      <c r="AE286" s="2"/>
      <c r="AI286" s="3"/>
    </row>
    <row r="287" spans="1:35" x14ac:dyDescent="0.25">
      <c r="A287" s="1" t="s">
        <v>459</v>
      </c>
      <c r="G287" s="51" t="s">
        <v>52</v>
      </c>
      <c r="M287">
        <v>1371.60693359375</v>
      </c>
      <c r="N287">
        <v>3313.79150390625</v>
      </c>
      <c r="R287" s="49">
        <v>4</v>
      </c>
      <c r="U287" s="50">
        <v>0</v>
      </c>
      <c r="V287" s="50">
        <v>1.2987E-2</v>
      </c>
      <c r="W287" s="50">
        <v>0</v>
      </c>
      <c r="X287" s="50">
        <v>0.92521600000000004</v>
      </c>
      <c r="Y287" s="50">
        <v>1</v>
      </c>
      <c r="AA287" s="3">
        <v>287</v>
      </c>
      <c r="AD287" s="98" t="str">
        <f>REPLACE(INDEX(GroupVertices[Group], MATCH(Vertices[[#This Row],[Vertex]],GroupVertices[Vertex],0)),1,1,"")</f>
        <v>2</v>
      </c>
      <c r="AE287" s="2"/>
      <c r="AI287" s="3"/>
    </row>
    <row r="288" spans="1:35" x14ac:dyDescent="0.25">
      <c r="A288" s="1" t="s">
        <v>460</v>
      </c>
      <c r="G288" s="51" t="s">
        <v>52</v>
      </c>
      <c r="M288">
        <v>1156.9786376953125</v>
      </c>
      <c r="N288">
        <v>2392.423095703125</v>
      </c>
      <c r="R288" s="49">
        <v>4</v>
      </c>
      <c r="U288" s="50">
        <v>10</v>
      </c>
      <c r="V288" s="50">
        <v>1.5625E-2</v>
      </c>
      <c r="W288" s="50">
        <v>0</v>
      </c>
      <c r="X288" s="50">
        <v>0.94994400000000001</v>
      </c>
      <c r="Y288" s="50">
        <v>0.66666666666666663</v>
      </c>
      <c r="AA288" s="3">
        <v>288</v>
      </c>
      <c r="AD288" s="98" t="str">
        <f>REPLACE(INDEX(GroupVertices[Group], MATCH(Vertices[[#This Row],[Vertex]],GroupVertices[Vertex],0)),1,1,"")</f>
        <v>2</v>
      </c>
      <c r="AE288" s="2"/>
      <c r="AI288" s="3"/>
    </row>
    <row r="289" spans="1:35" x14ac:dyDescent="0.25">
      <c r="A289" s="1" t="s">
        <v>461</v>
      </c>
      <c r="G289" s="51" t="s">
        <v>52</v>
      </c>
      <c r="M289">
        <v>7505.93359375</v>
      </c>
      <c r="N289">
        <v>3172.476806640625</v>
      </c>
      <c r="R289" s="49">
        <v>1</v>
      </c>
      <c r="U289" s="50">
        <v>0</v>
      </c>
      <c r="V289" s="50">
        <v>1</v>
      </c>
      <c r="W289" s="50">
        <v>0</v>
      </c>
      <c r="X289" s="50">
        <v>0.99999899999999997</v>
      </c>
      <c r="Y289" s="50">
        <v>0</v>
      </c>
      <c r="AA289" s="3">
        <v>289</v>
      </c>
      <c r="AD289" s="98" t="str">
        <f>REPLACE(INDEX(GroupVertices[Group], MATCH(Vertices[[#This Row],[Vertex]],GroupVertices[Vertex],0)),1,1,"")</f>
        <v>153</v>
      </c>
      <c r="AE289" s="2"/>
      <c r="AI289" s="3"/>
    </row>
    <row r="290" spans="1:35" x14ac:dyDescent="0.25">
      <c r="A290" s="1" t="s">
        <v>462</v>
      </c>
      <c r="G290" s="51" t="s">
        <v>52</v>
      </c>
      <c r="M290">
        <v>7505.93359375</v>
      </c>
      <c r="N290">
        <v>3341.57763671875</v>
      </c>
      <c r="R290" s="49">
        <v>1</v>
      </c>
      <c r="U290" s="50">
        <v>0</v>
      </c>
      <c r="V290" s="50">
        <v>1</v>
      </c>
      <c r="W290" s="50">
        <v>0</v>
      </c>
      <c r="X290" s="50">
        <v>0.99999899999999997</v>
      </c>
      <c r="Y290" s="50">
        <v>0</v>
      </c>
      <c r="AA290" s="3">
        <v>290</v>
      </c>
      <c r="AD290" s="98" t="str">
        <f>REPLACE(INDEX(GroupVertices[Group], MATCH(Vertices[[#This Row],[Vertex]],GroupVertices[Vertex],0)),1,1,"")</f>
        <v>153</v>
      </c>
      <c r="AE290" s="2"/>
      <c r="AI290" s="3"/>
    </row>
    <row r="291" spans="1:35" x14ac:dyDescent="0.25">
      <c r="A291" s="1" t="s">
        <v>463</v>
      </c>
      <c r="G291" s="51" t="s">
        <v>52</v>
      </c>
      <c r="M291">
        <v>7465.8310546875</v>
      </c>
      <c r="N291">
        <v>617.58526611328125</v>
      </c>
      <c r="R291" s="49">
        <v>0</v>
      </c>
      <c r="U291" s="50">
        <v>0</v>
      </c>
      <c r="V291" s="50">
        <v>0</v>
      </c>
      <c r="W291" s="50">
        <v>0</v>
      </c>
      <c r="X291" s="50">
        <v>0</v>
      </c>
      <c r="Y291" s="50">
        <v>0</v>
      </c>
      <c r="AA291" s="3">
        <v>291</v>
      </c>
      <c r="AD291" s="98" t="str">
        <f>REPLACE(INDEX(GroupVertices[Group], MATCH(Vertices[[#This Row],[Vertex]],GroupVertices[Vertex],0)),1,1,"")</f>
        <v>242</v>
      </c>
      <c r="AE291" s="2"/>
      <c r="AI291" s="3"/>
    </row>
    <row r="292" spans="1:35" x14ac:dyDescent="0.25">
      <c r="A292" s="1" t="s">
        <v>464</v>
      </c>
      <c r="G292" s="51" t="s">
        <v>52</v>
      </c>
      <c r="M292">
        <v>4548.341796875</v>
      </c>
      <c r="N292">
        <v>3297.46435546875</v>
      </c>
      <c r="R292" s="49">
        <v>2</v>
      </c>
      <c r="U292" s="50">
        <v>0</v>
      </c>
      <c r="V292" s="50">
        <v>0.5</v>
      </c>
      <c r="W292" s="50">
        <v>0</v>
      </c>
      <c r="X292" s="50">
        <v>0.99999899999999997</v>
      </c>
      <c r="Y292" s="50">
        <v>1</v>
      </c>
      <c r="AA292" s="3">
        <v>292</v>
      </c>
      <c r="AD292" s="98" t="str">
        <f>REPLACE(INDEX(GroupVertices[Group], MATCH(Vertices[[#This Row],[Vertex]],GroupVertices[Vertex],0)),1,1,"")</f>
        <v>99</v>
      </c>
      <c r="AE292" s="2"/>
      <c r="AI292" s="3"/>
    </row>
    <row r="293" spans="1:35" x14ac:dyDescent="0.25">
      <c r="A293" s="1" t="s">
        <v>465</v>
      </c>
      <c r="G293" s="51" t="s">
        <v>52</v>
      </c>
      <c r="M293">
        <v>4548.341796875</v>
      </c>
      <c r="N293">
        <v>3510.67822265625</v>
      </c>
      <c r="R293" s="49">
        <v>2</v>
      </c>
      <c r="U293" s="50">
        <v>0</v>
      </c>
      <c r="V293" s="50">
        <v>0.5</v>
      </c>
      <c r="W293" s="50">
        <v>0</v>
      </c>
      <c r="X293" s="50">
        <v>0.99999899999999997</v>
      </c>
      <c r="Y293" s="50">
        <v>1</v>
      </c>
      <c r="AA293" s="3">
        <v>293</v>
      </c>
      <c r="AD293" s="98" t="str">
        <f>REPLACE(INDEX(GroupVertices[Group], MATCH(Vertices[[#This Row],[Vertex]],GroupVertices[Vertex],0)),1,1,"")</f>
        <v>99</v>
      </c>
      <c r="AE293" s="2"/>
      <c r="AI293" s="3"/>
    </row>
    <row r="294" spans="1:35" x14ac:dyDescent="0.25">
      <c r="A294" s="1" t="s">
        <v>466</v>
      </c>
      <c r="G294" s="51" t="s">
        <v>52</v>
      </c>
      <c r="M294">
        <v>4742.1728515625</v>
      </c>
      <c r="N294">
        <v>3510.67822265625</v>
      </c>
      <c r="R294" s="49">
        <v>2</v>
      </c>
      <c r="U294" s="50">
        <v>0</v>
      </c>
      <c r="V294" s="50">
        <v>0.5</v>
      </c>
      <c r="W294" s="50">
        <v>0</v>
      </c>
      <c r="X294" s="50">
        <v>0.99999899999999997</v>
      </c>
      <c r="Y294" s="50">
        <v>1</v>
      </c>
      <c r="AA294" s="3">
        <v>294</v>
      </c>
      <c r="AD294" s="98" t="str">
        <f>REPLACE(INDEX(GroupVertices[Group], MATCH(Vertices[[#This Row],[Vertex]],GroupVertices[Vertex],0)),1,1,"")</f>
        <v>99</v>
      </c>
      <c r="AE294" s="2"/>
      <c r="AI294" s="3"/>
    </row>
    <row r="295" spans="1:35" x14ac:dyDescent="0.25">
      <c r="A295" s="1" t="s">
        <v>467</v>
      </c>
      <c r="G295" s="51" t="s">
        <v>52</v>
      </c>
      <c r="M295">
        <v>2268.547119140625</v>
      </c>
      <c r="N295">
        <v>3670.17529296875</v>
      </c>
      <c r="R295" s="49">
        <v>2</v>
      </c>
      <c r="U295" s="50">
        <v>0</v>
      </c>
      <c r="V295" s="50">
        <v>0.125</v>
      </c>
      <c r="W295" s="50">
        <v>0</v>
      </c>
      <c r="X295" s="50">
        <v>0.76650200000000002</v>
      </c>
      <c r="Y295" s="50">
        <v>1</v>
      </c>
      <c r="AA295" s="3">
        <v>295</v>
      </c>
      <c r="AD295" s="98" t="str">
        <f>REPLACE(INDEX(GroupVertices[Group], MATCH(Vertices[[#This Row],[Vertex]],GroupVertices[Vertex],0)),1,1,"")</f>
        <v>20</v>
      </c>
      <c r="AE295" s="2"/>
      <c r="AI295" s="3"/>
    </row>
    <row r="296" spans="1:35" x14ac:dyDescent="0.25">
      <c r="A296" s="1" t="s">
        <v>468</v>
      </c>
      <c r="G296" s="51" t="s">
        <v>52</v>
      </c>
      <c r="M296">
        <v>2513.115966796875</v>
      </c>
      <c r="N296">
        <v>7733.7890625</v>
      </c>
      <c r="R296" s="49">
        <v>4</v>
      </c>
      <c r="U296" s="50">
        <v>0</v>
      </c>
      <c r="V296" s="50">
        <v>0.25</v>
      </c>
      <c r="W296" s="50">
        <v>0</v>
      </c>
      <c r="X296" s="50">
        <v>0.99999899999999997</v>
      </c>
      <c r="Y296" s="50">
        <v>1</v>
      </c>
      <c r="AA296" s="3">
        <v>296</v>
      </c>
      <c r="AD296" s="98" t="str">
        <f>REPLACE(INDEX(GroupVertices[Group], MATCH(Vertices[[#This Row],[Vertex]],GroupVertices[Vertex],0)),1,1,"")</f>
        <v>33</v>
      </c>
      <c r="AE296" s="2"/>
      <c r="AI296" s="3"/>
    </row>
    <row r="297" spans="1:35" x14ac:dyDescent="0.25">
      <c r="A297" s="1" t="s">
        <v>469</v>
      </c>
      <c r="G297" s="51" t="s">
        <v>52</v>
      </c>
      <c r="M297">
        <v>2687.31005859375</v>
      </c>
      <c r="N297">
        <v>8058.01904296875</v>
      </c>
      <c r="R297" s="49">
        <v>4</v>
      </c>
      <c r="U297" s="50">
        <v>0</v>
      </c>
      <c r="V297" s="50">
        <v>0.25</v>
      </c>
      <c r="W297" s="50">
        <v>0</v>
      </c>
      <c r="X297" s="50">
        <v>0.99999899999999997</v>
      </c>
      <c r="Y297" s="50">
        <v>1</v>
      </c>
      <c r="AA297" s="3">
        <v>297</v>
      </c>
      <c r="AD297" s="98" t="str">
        <f>REPLACE(INDEX(GroupVertices[Group], MATCH(Vertices[[#This Row],[Vertex]],GroupVertices[Vertex],0)),1,1,"")</f>
        <v>33</v>
      </c>
      <c r="AE297" s="2"/>
      <c r="AI297" s="3"/>
    </row>
    <row r="298" spans="1:35" x14ac:dyDescent="0.25">
      <c r="A298" s="1" t="s">
        <v>470</v>
      </c>
      <c r="G298" s="51" t="s">
        <v>52</v>
      </c>
      <c r="M298">
        <v>3018.850830078125</v>
      </c>
      <c r="N298">
        <v>7594.931640625</v>
      </c>
      <c r="R298" s="49">
        <v>4</v>
      </c>
      <c r="U298" s="50">
        <v>0</v>
      </c>
      <c r="V298" s="50">
        <v>0.25</v>
      </c>
      <c r="W298" s="50">
        <v>0</v>
      </c>
      <c r="X298" s="50">
        <v>0.99999899999999997</v>
      </c>
      <c r="Y298" s="50">
        <v>1</v>
      </c>
      <c r="AA298" s="3">
        <v>298</v>
      </c>
      <c r="AD298" s="98" t="str">
        <f>REPLACE(INDEX(GroupVertices[Group], MATCH(Vertices[[#This Row],[Vertex]],GroupVertices[Vertex],0)),1,1,"")</f>
        <v>33</v>
      </c>
      <c r="AE298" s="2"/>
      <c r="AI298" s="3"/>
    </row>
    <row r="299" spans="1:35" x14ac:dyDescent="0.25">
      <c r="A299" s="1" t="s">
        <v>471</v>
      </c>
      <c r="G299" s="51" t="s">
        <v>52</v>
      </c>
      <c r="M299">
        <v>3047.82177734375</v>
      </c>
      <c r="N299">
        <v>7923.81494140625</v>
      </c>
      <c r="R299" s="49">
        <v>4</v>
      </c>
      <c r="U299" s="50">
        <v>0</v>
      </c>
      <c r="V299" s="50">
        <v>0.25</v>
      </c>
      <c r="W299" s="50">
        <v>0</v>
      </c>
      <c r="X299" s="50">
        <v>0.99999899999999997</v>
      </c>
      <c r="Y299" s="50">
        <v>1</v>
      </c>
      <c r="AA299" s="3">
        <v>299</v>
      </c>
      <c r="AD299" s="98" t="str">
        <f>REPLACE(INDEX(GroupVertices[Group], MATCH(Vertices[[#This Row],[Vertex]],GroupVertices[Vertex],0)),1,1,"")</f>
        <v>33</v>
      </c>
      <c r="AE299" s="2"/>
      <c r="AI299" s="3"/>
    </row>
    <row r="300" spans="1:35" x14ac:dyDescent="0.25">
      <c r="A300" s="1" t="s">
        <v>472</v>
      </c>
      <c r="G300" s="51" t="s">
        <v>52</v>
      </c>
      <c r="M300">
        <v>2720.350830078125</v>
      </c>
      <c r="N300">
        <v>7425.7294921875</v>
      </c>
      <c r="R300" s="49">
        <v>4</v>
      </c>
      <c r="U300" s="50">
        <v>0</v>
      </c>
      <c r="V300" s="50">
        <v>0.25</v>
      </c>
      <c r="W300" s="50">
        <v>0</v>
      </c>
      <c r="X300" s="50">
        <v>0.99999899999999997</v>
      </c>
      <c r="Y300" s="50">
        <v>1</v>
      </c>
      <c r="AA300" s="3">
        <v>300</v>
      </c>
      <c r="AD300" s="98" t="str">
        <f>REPLACE(INDEX(GroupVertices[Group], MATCH(Vertices[[#This Row],[Vertex]],GroupVertices[Vertex],0)),1,1,"")</f>
        <v>33</v>
      </c>
      <c r="AE300" s="2"/>
      <c r="AI300" s="3"/>
    </row>
    <row r="301" spans="1:35" x14ac:dyDescent="0.25">
      <c r="A301" s="1" t="s">
        <v>473</v>
      </c>
      <c r="G301" s="51" t="s">
        <v>52</v>
      </c>
      <c r="M301">
        <v>7465.8310546875</v>
      </c>
      <c r="N301">
        <v>264.67941284179688</v>
      </c>
      <c r="R301" s="49">
        <v>0</v>
      </c>
      <c r="U301" s="50">
        <v>0</v>
      </c>
      <c r="V301" s="50">
        <v>0</v>
      </c>
      <c r="W301" s="50">
        <v>0</v>
      </c>
      <c r="X301" s="50">
        <v>0</v>
      </c>
      <c r="Y301" s="50">
        <v>0</v>
      </c>
      <c r="AA301" s="3">
        <v>301</v>
      </c>
      <c r="AD301" s="98" t="str">
        <f>REPLACE(INDEX(GroupVertices[Group], MATCH(Vertices[[#This Row],[Vertex]],GroupVertices[Vertex],0)),1,1,"")</f>
        <v>241</v>
      </c>
      <c r="AE301" s="2"/>
      <c r="AI301" s="3"/>
    </row>
    <row r="302" spans="1:35" x14ac:dyDescent="0.25">
      <c r="A302" s="1" t="s">
        <v>474</v>
      </c>
      <c r="G302" s="51" t="s">
        <v>52</v>
      </c>
      <c r="M302">
        <v>926.4244384765625</v>
      </c>
      <c r="N302">
        <v>7223.3818359375</v>
      </c>
      <c r="R302" s="49">
        <v>2</v>
      </c>
      <c r="U302" s="50">
        <v>0</v>
      </c>
      <c r="V302" s="50">
        <v>1.531E-3</v>
      </c>
      <c r="W302" s="50">
        <v>0</v>
      </c>
      <c r="X302" s="50">
        <v>0.81005199999999999</v>
      </c>
      <c r="Y302" s="50">
        <v>1</v>
      </c>
      <c r="AA302" s="3">
        <v>302</v>
      </c>
      <c r="AD302" s="98" t="str">
        <f>REPLACE(INDEX(GroupVertices[Group], MATCH(Vertices[[#This Row],[Vertex]],GroupVertices[Vertex],0)),1,1,"")</f>
        <v>1</v>
      </c>
      <c r="AE302" s="2"/>
      <c r="AI302" s="3"/>
    </row>
    <row r="303" spans="1:35" x14ac:dyDescent="0.25">
      <c r="A303" s="1" t="s">
        <v>475</v>
      </c>
      <c r="G303" s="51" t="s">
        <v>52</v>
      </c>
      <c r="M303">
        <v>1463.285888671875</v>
      </c>
      <c r="N303">
        <v>4499.34765625</v>
      </c>
      <c r="R303" s="49">
        <v>2</v>
      </c>
      <c r="U303" s="50">
        <v>0</v>
      </c>
      <c r="V303" s="50">
        <v>1.531E-3</v>
      </c>
      <c r="W303" s="50">
        <v>0</v>
      </c>
      <c r="X303" s="50">
        <v>0.81005199999999999</v>
      </c>
      <c r="Y303" s="50">
        <v>1</v>
      </c>
      <c r="AA303" s="3">
        <v>303</v>
      </c>
      <c r="AD303" s="98" t="str">
        <f>REPLACE(INDEX(GroupVertices[Group], MATCH(Vertices[[#This Row],[Vertex]],GroupVertices[Vertex],0)),1,1,"")</f>
        <v>1</v>
      </c>
      <c r="AE303" s="2"/>
      <c r="AI303" s="3"/>
    </row>
    <row r="304" spans="1:35" x14ac:dyDescent="0.25">
      <c r="A304" s="1" t="s">
        <v>476</v>
      </c>
      <c r="G304" s="51" t="s">
        <v>52</v>
      </c>
      <c r="M304">
        <v>798.54986572265625</v>
      </c>
      <c r="N304">
        <v>5192.41552734375</v>
      </c>
      <c r="R304" s="49">
        <v>5</v>
      </c>
      <c r="U304" s="50">
        <v>332</v>
      </c>
      <c r="V304" s="50">
        <v>1.7570000000000001E-3</v>
      </c>
      <c r="W304" s="50">
        <v>0</v>
      </c>
      <c r="X304" s="50">
        <v>1.857529</v>
      </c>
      <c r="Y304" s="50">
        <v>0.2</v>
      </c>
      <c r="AA304" s="3">
        <v>304</v>
      </c>
      <c r="AD304" s="98" t="str">
        <f>REPLACE(INDEX(GroupVertices[Group], MATCH(Vertices[[#This Row],[Vertex]],GroupVertices[Vertex],0)),1,1,"")</f>
        <v>1</v>
      </c>
      <c r="AE304" s="2"/>
      <c r="AI304" s="3"/>
    </row>
    <row r="305" spans="1:35" x14ac:dyDescent="0.25">
      <c r="A305" s="1" t="s">
        <v>477</v>
      </c>
      <c r="G305" s="51" t="s">
        <v>52</v>
      </c>
      <c r="M305">
        <v>1493.53564453125</v>
      </c>
      <c r="N305">
        <v>3008.650634765625</v>
      </c>
      <c r="R305" s="49">
        <v>2</v>
      </c>
      <c r="U305" s="50">
        <v>0</v>
      </c>
      <c r="V305" s="50">
        <v>1.1764999999999999E-2</v>
      </c>
      <c r="W305" s="50">
        <v>0</v>
      </c>
      <c r="X305" s="50">
        <v>0.61888600000000005</v>
      </c>
      <c r="Y305" s="50">
        <v>1</v>
      </c>
      <c r="AA305" s="3">
        <v>305</v>
      </c>
      <c r="AD305" s="98" t="str">
        <f>REPLACE(INDEX(GroupVertices[Group], MATCH(Vertices[[#This Row],[Vertex]],GroupVertices[Vertex],0)),1,1,"")</f>
        <v>2</v>
      </c>
      <c r="AE305" s="2"/>
      <c r="AI305" s="3"/>
    </row>
    <row r="306" spans="1:35" x14ac:dyDescent="0.25">
      <c r="A306" s="1" t="s">
        <v>478</v>
      </c>
      <c r="G306" s="51" t="s">
        <v>52</v>
      </c>
      <c r="M306">
        <v>374.50070190429688</v>
      </c>
      <c r="N306">
        <v>2658.059326171875</v>
      </c>
      <c r="R306" s="49">
        <v>2</v>
      </c>
      <c r="U306" s="50">
        <v>0</v>
      </c>
      <c r="V306" s="50">
        <v>1.1764999999999999E-2</v>
      </c>
      <c r="W306" s="50">
        <v>0</v>
      </c>
      <c r="X306" s="50">
        <v>0.61888600000000005</v>
      </c>
      <c r="Y306" s="50">
        <v>1</v>
      </c>
      <c r="AA306" s="3">
        <v>306</v>
      </c>
      <c r="AD306" s="98" t="str">
        <f>REPLACE(INDEX(GroupVertices[Group], MATCH(Vertices[[#This Row],[Vertex]],GroupVertices[Vertex],0)),1,1,"")</f>
        <v>2</v>
      </c>
      <c r="AE306" s="2"/>
      <c r="AI306" s="3"/>
    </row>
    <row r="307" spans="1:35" x14ac:dyDescent="0.25">
      <c r="A307" s="1" t="s">
        <v>479</v>
      </c>
      <c r="G307" s="51" t="s">
        <v>52</v>
      </c>
      <c r="M307">
        <v>6209.27197265625</v>
      </c>
      <c r="N307">
        <v>6311.869140625</v>
      </c>
      <c r="R307" s="49">
        <v>2</v>
      </c>
      <c r="U307" s="50">
        <v>0</v>
      </c>
      <c r="V307" s="50">
        <v>0.5</v>
      </c>
      <c r="W307" s="50">
        <v>0</v>
      </c>
      <c r="X307" s="50">
        <v>0.99999899999999997</v>
      </c>
      <c r="Y307" s="50">
        <v>1</v>
      </c>
      <c r="AA307" s="3">
        <v>307</v>
      </c>
      <c r="AD307" s="98" t="str">
        <f>REPLACE(INDEX(GroupVertices[Group], MATCH(Vertices[[#This Row],[Vertex]],GroupVertices[Vertex],0)),1,1,"")</f>
        <v>119</v>
      </c>
      <c r="AE307" s="2"/>
      <c r="AI307" s="3"/>
    </row>
    <row r="308" spans="1:35" x14ac:dyDescent="0.25">
      <c r="A308" s="1" t="s">
        <v>480</v>
      </c>
      <c r="G308" s="51" t="s">
        <v>52</v>
      </c>
      <c r="M308">
        <v>6209.27197265625</v>
      </c>
      <c r="N308">
        <v>6525.08251953125</v>
      </c>
      <c r="R308" s="49">
        <v>2</v>
      </c>
      <c r="U308" s="50">
        <v>0</v>
      </c>
      <c r="V308" s="50">
        <v>0.5</v>
      </c>
      <c r="W308" s="50">
        <v>0</v>
      </c>
      <c r="X308" s="50">
        <v>0.99999899999999997</v>
      </c>
      <c r="Y308" s="50">
        <v>1</v>
      </c>
      <c r="AA308" s="3">
        <v>308</v>
      </c>
      <c r="AD308" s="98" t="str">
        <f>REPLACE(INDEX(GroupVertices[Group], MATCH(Vertices[[#This Row],[Vertex]],GroupVertices[Vertex],0)),1,1,"")</f>
        <v>119</v>
      </c>
      <c r="AE308" s="2"/>
      <c r="AI308" s="3"/>
    </row>
    <row r="309" spans="1:35" x14ac:dyDescent="0.25">
      <c r="A309" s="1" t="s">
        <v>481</v>
      </c>
      <c r="G309" s="51" t="s">
        <v>52</v>
      </c>
      <c r="M309">
        <v>6409.78662109375</v>
      </c>
      <c r="N309">
        <v>6525.08251953125</v>
      </c>
      <c r="R309" s="49">
        <v>2</v>
      </c>
      <c r="U309" s="50">
        <v>0</v>
      </c>
      <c r="V309" s="50">
        <v>0.5</v>
      </c>
      <c r="W309" s="50">
        <v>0</v>
      </c>
      <c r="X309" s="50">
        <v>0.99999899999999997</v>
      </c>
      <c r="Y309" s="50">
        <v>1</v>
      </c>
      <c r="AA309" s="3">
        <v>309</v>
      </c>
      <c r="AD309" s="98" t="str">
        <f>REPLACE(INDEX(GroupVertices[Group], MATCH(Vertices[[#This Row],[Vertex]],GroupVertices[Vertex],0)),1,1,"")</f>
        <v>119</v>
      </c>
      <c r="AE309" s="2"/>
      <c r="AI309" s="3"/>
    </row>
    <row r="310" spans="1:35" x14ac:dyDescent="0.25">
      <c r="A310" s="1" t="s">
        <v>482</v>
      </c>
      <c r="G310" s="51" t="s">
        <v>52</v>
      </c>
      <c r="M310">
        <v>1252.3602294921875</v>
      </c>
      <c r="N310">
        <v>6746.5322265625</v>
      </c>
      <c r="R310" s="49">
        <v>3</v>
      </c>
      <c r="U310" s="50">
        <v>0</v>
      </c>
      <c r="V310" s="50">
        <v>2.4329999999999998E-3</v>
      </c>
      <c r="W310" s="50">
        <v>0</v>
      </c>
      <c r="X310" s="50">
        <v>0.90090000000000003</v>
      </c>
      <c r="Y310" s="50">
        <v>1</v>
      </c>
      <c r="AA310" s="3">
        <v>310</v>
      </c>
      <c r="AD310" s="98" t="str">
        <f>REPLACE(INDEX(GroupVertices[Group], MATCH(Vertices[[#This Row],[Vertex]],GroupVertices[Vertex],0)),1,1,"")</f>
        <v>1</v>
      </c>
      <c r="AE310" s="2"/>
      <c r="AI310" s="3"/>
    </row>
    <row r="311" spans="1:35" x14ac:dyDescent="0.25">
      <c r="A311" s="1" t="s">
        <v>483</v>
      </c>
      <c r="G311" s="51" t="s">
        <v>52</v>
      </c>
      <c r="M311">
        <v>1195.92626953125</v>
      </c>
      <c r="N311">
        <v>8337.6494140625</v>
      </c>
      <c r="R311" s="49">
        <v>5</v>
      </c>
      <c r="U311" s="50">
        <v>168</v>
      </c>
      <c r="V311" s="50">
        <v>2.4450000000000001E-3</v>
      </c>
      <c r="W311" s="50">
        <v>0</v>
      </c>
      <c r="X311" s="50">
        <v>1.4998370000000001</v>
      </c>
      <c r="Y311" s="50">
        <v>0.4</v>
      </c>
      <c r="AA311" s="3">
        <v>311</v>
      </c>
      <c r="AD311" s="98" t="str">
        <f>REPLACE(INDEX(GroupVertices[Group], MATCH(Vertices[[#This Row],[Vertex]],GroupVertices[Vertex],0)),1,1,"")</f>
        <v>1</v>
      </c>
      <c r="AE311" s="2"/>
      <c r="AI311" s="3"/>
    </row>
    <row r="312" spans="1:35" x14ac:dyDescent="0.25">
      <c r="A312" s="1" t="s">
        <v>484</v>
      </c>
      <c r="G312" s="51" t="s">
        <v>52</v>
      </c>
      <c r="M312">
        <v>420.5250244140625</v>
      </c>
      <c r="N312">
        <v>8679.900390625</v>
      </c>
      <c r="R312" s="49">
        <v>5</v>
      </c>
      <c r="U312" s="50">
        <v>405</v>
      </c>
      <c r="V312" s="50">
        <v>3.0300000000000001E-3</v>
      </c>
      <c r="W312" s="50">
        <v>0</v>
      </c>
      <c r="X312" s="50">
        <v>1.4157230000000001</v>
      </c>
      <c r="Y312" s="50">
        <v>0.4</v>
      </c>
      <c r="AA312" s="3">
        <v>312</v>
      </c>
      <c r="AD312" s="98" t="str">
        <f>REPLACE(INDEX(GroupVertices[Group], MATCH(Vertices[[#This Row],[Vertex]],GroupVertices[Vertex],0)),1,1,"")</f>
        <v>1</v>
      </c>
      <c r="AE312" s="2"/>
      <c r="AI312" s="3"/>
    </row>
    <row r="313" spans="1:35" x14ac:dyDescent="0.25">
      <c r="A313" s="1" t="s">
        <v>485</v>
      </c>
      <c r="G313" s="51" t="s">
        <v>52</v>
      </c>
      <c r="M313">
        <v>348.88217163085938</v>
      </c>
      <c r="N313">
        <v>9766.76171875</v>
      </c>
      <c r="R313" s="49">
        <v>3</v>
      </c>
      <c r="U313" s="50">
        <v>0</v>
      </c>
      <c r="V313" s="50">
        <v>2.4329999999999998E-3</v>
      </c>
      <c r="W313" s="50">
        <v>0</v>
      </c>
      <c r="X313" s="50">
        <v>0.90090000000000003</v>
      </c>
      <c r="Y313" s="50">
        <v>1</v>
      </c>
      <c r="AA313" s="3">
        <v>313</v>
      </c>
      <c r="AD313" s="98" t="str">
        <f>REPLACE(INDEX(GroupVertices[Group], MATCH(Vertices[[#This Row],[Vertex]],GroupVertices[Vertex],0)),1,1,"")</f>
        <v>1</v>
      </c>
      <c r="AE313" s="2"/>
      <c r="AI313" s="3"/>
    </row>
    <row r="314" spans="1:35" x14ac:dyDescent="0.25">
      <c r="A314" s="1" t="s">
        <v>486</v>
      </c>
      <c r="G314" s="51" t="s">
        <v>52</v>
      </c>
      <c r="M314">
        <v>1478.95703125</v>
      </c>
      <c r="N314">
        <v>8284.083984375</v>
      </c>
      <c r="R314" s="49">
        <v>2</v>
      </c>
      <c r="U314" s="50">
        <v>0</v>
      </c>
      <c r="V314" s="50">
        <v>2.0040000000000001E-3</v>
      </c>
      <c r="W314" s="50">
        <v>0</v>
      </c>
      <c r="X314" s="50">
        <v>0.82013499999999995</v>
      </c>
      <c r="Y314" s="50">
        <v>1</v>
      </c>
      <c r="AA314" s="3">
        <v>314</v>
      </c>
      <c r="AD314" s="98" t="str">
        <f>REPLACE(INDEX(GroupVertices[Group], MATCH(Vertices[[#This Row],[Vertex]],GroupVertices[Vertex],0)),1,1,"")</f>
        <v>1</v>
      </c>
      <c r="AE314" s="2"/>
      <c r="AI314" s="3"/>
    </row>
    <row r="315" spans="1:35" x14ac:dyDescent="0.25">
      <c r="A315" s="1" t="s">
        <v>487</v>
      </c>
      <c r="G315" s="51" t="s">
        <v>52</v>
      </c>
      <c r="M315">
        <v>1459.52001953125</v>
      </c>
      <c r="N315">
        <v>7071.744140625</v>
      </c>
      <c r="R315" s="49">
        <v>2</v>
      </c>
      <c r="U315" s="50">
        <v>0</v>
      </c>
      <c r="V315" s="50">
        <v>2.0040000000000001E-3</v>
      </c>
      <c r="W315" s="50">
        <v>0</v>
      </c>
      <c r="X315" s="50">
        <v>0.82013499999999995</v>
      </c>
      <c r="Y315" s="50">
        <v>1</v>
      </c>
      <c r="AA315" s="3">
        <v>315</v>
      </c>
      <c r="AD315" s="98" t="str">
        <f>REPLACE(INDEX(GroupVertices[Group], MATCH(Vertices[[#This Row],[Vertex]],GroupVertices[Vertex],0)),1,1,"")</f>
        <v>1</v>
      </c>
      <c r="AE315" s="2"/>
      <c r="AI315" s="3"/>
    </row>
    <row r="316" spans="1:35" x14ac:dyDescent="0.25">
      <c r="A316" s="1" t="s">
        <v>488</v>
      </c>
      <c r="G316" s="51" t="s">
        <v>52</v>
      </c>
      <c r="M316">
        <v>232.600830078125</v>
      </c>
      <c r="N316">
        <v>7615.13525390625</v>
      </c>
      <c r="R316" s="49">
        <v>4</v>
      </c>
      <c r="U316" s="50">
        <v>251</v>
      </c>
      <c r="V316" s="50">
        <v>2.4099999999999998E-3</v>
      </c>
      <c r="W316" s="50">
        <v>0</v>
      </c>
      <c r="X316" s="50">
        <v>1.5133080000000001</v>
      </c>
      <c r="Y316" s="50">
        <v>0.16666666666666666</v>
      </c>
      <c r="AA316" s="3">
        <v>316</v>
      </c>
      <c r="AD316" s="98" t="str">
        <f>REPLACE(INDEX(GroupVertices[Group], MATCH(Vertices[[#This Row],[Vertex]],GroupVertices[Vertex],0)),1,1,"")</f>
        <v>1</v>
      </c>
      <c r="AE316" s="2"/>
      <c r="AI316" s="3"/>
    </row>
    <row r="317" spans="1:35" x14ac:dyDescent="0.25">
      <c r="A317" s="1" t="s">
        <v>489</v>
      </c>
      <c r="G317" s="51" t="s">
        <v>52</v>
      </c>
      <c r="M317">
        <v>5657.85693359375</v>
      </c>
      <c r="N317">
        <v>6311.869140625</v>
      </c>
      <c r="R317" s="49">
        <v>2</v>
      </c>
      <c r="U317" s="50">
        <v>0</v>
      </c>
      <c r="V317" s="50">
        <v>0.5</v>
      </c>
      <c r="W317" s="50">
        <v>0</v>
      </c>
      <c r="X317" s="50">
        <v>0.99999899999999997</v>
      </c>
      <c r="Y317" s="50">
        <v>1</v>
      </c>
      <c r="AA317" s="3">
        <v>317</v>
      </c>
      <c r="AD317" s="98" t="str">
        <f>REPLACE(INDEX(GroupVertices[Group], MATCH(Vertices[[#This Row],[Vertex]],GroupVertices[Vertex],0)),1,1,"")</f>
        <v>120</v>
      </c>
      <c r="AE317" s="2"/>
      <c r="AI317" s="3"/>
    </row>
    <row r="318" spans="1:35" x14ac:dyDescent="0.25">
      <c r="A318" s="1" t="s">
        <v>490</v>
      </c>
      <c r="G318" s="51" t="s">
        <v>52</v>
      </c>
      <c r="M318">
        <v>5657.85693359375</v>
      </c>
      <c r="N318">
        <v>6525.08251953125</v>
      </c>
      <c r="R318" s="49">
        <v>2</v>
      </c>
      <c r="U318" s="50">
        <v>0</v>
      </c>
      <c r="V318" s="50">
        <v>0.5</v>
      </c>
      <c r="W318" s="50">
        <v>0</v>
      </c>
      <c r="X318" s="50">
        <v>0.99999899999999997</v>
      </c>
      <c r="Y318" s="50">
        <v>1</v>
      </c>
      <c r="AA318" s="3">
        <v>318</v>
      </c>
      <c r="AD318" s="98" t="str">
        <f>REPLACE(INDEX(GroupVertices[Group], MATCH(Vertices[[#This Row],[Vertex]],GroupVertices[Vertex],0)),1,1,"")</f>
        <v>120</v>
      </c>
      <c r="AE318" s="2"/>
      <c r="AI318" s="3"/>
    </row>
    <row r="319" spans="1:35" x14ac:dyDescent="0.25">
      <c r="A319" s="1" t="s">
        <v>491</v>
      </c>
      <c r="G319" s="51" t="s">
        <v>52</v>
      </c>
      <c r="M319">
        <v>5851.68701171875</v>
      </c>
      <c r="N319">
        <v>6525.08251953125</v>
      </c>
      <c r="R319" s="49">
        <v>2</v>
      </c>
      <c r="U319" s="50">
        <v>0</v>
      </c>
      <c r="V319" s="50">
        <v>0.5</v>
      </c>
      <c r="W319" s="50">
        <v>0</v>
      </c>
      <c r="X319" s="50">
        <v>0.99999899999999997</v>
      </c>
      <c r="Y319" s="50">
        <v>1</v>
      </c>
      <c r="AA319" s="3">
        <v>319</v>
      </c>
      <c r="AD319" s="98" t="str">
        <f>REPLACE(INDEX(GroupVertices[Group], MATCH(Vertices[[#This Row],[Vertex]],GroupVertices[Vertex],0)),1,1,"")</f>
        <v>120</v>
      </c>
      <c r="AE319" s="2"/>
      <c r="AI319" s="3"/>
    </row>
    <row r="320" spans="1:35" x14ac:dyDescent="0.25">
      <c r="A320" s="1" t="s">
        <v>492</v>
      </c>
      <c r="G320" s="51" t="s">
        <v>52</v>
      </c>
      <c r="M320">
        <v>7876.88623046875</v>
      </c>
      <c r="N320">
        <v>6311.869140625</v>
      </c>
      <c r="R320" s="49">
        <v>2</v>
      </c>
      <c r="U320" s="50">
        <v>0</v>
      </c>
      <c r="V320" s="50">
        <v>0.5</v>
      </c>
      <c r="W320" s="50">
        <v>0</v>
      </c>
      <c r="X320" s="50">
        <v>0.99999899999999997</v>
      </c>
      <c r="Y320" s="50">
        <v>1</v>
      </c>
      <c r="AA320" s="3">
        <v>320</v>
      </c>
      <c r="AD320" s="98" t="str">
        <f>REPLACE(INDEX(GroupVertices[Group], MATCH(Vertices[[#This Row],[Vertex]],GroupVertices[Vertex],0)),1,1,"")</f>
        <v>122</v>
      </c>
      <c r="AE320" s="2"/>
      <c r="AI320" s="3"/>
    </row>
    <row r="321" spans="1:35" x14ac:dyDescent="0.25">
      <c r="A321" s="1" t="s">
        <v>493</v>
      </c>
      <c r="G321" s="51" t="s">
        <v>52</v>
      </c>
      <c r="M321">
        <v>7876.88623046875</v>
      </c>
      <c r="N321">
        <v>6525.08251953125</v>
      </c>
      <c r="R321" s="49">
        <v>2</v>
      </c>
      <c r="U321" s="50">
        <v>0</v>
      </c>
      <c r="V321" s="50">
        <v>0.5</v>
      </c>
      <c r="W321" s="50">
        <v>0</v>
      </c>
      <c r="X321" s="50">
        <v>0.99999899999999997</v>
      </c>
      <c r="Y321" s="50">
        <v>1</v>
      </c>
      <c r="AA321" s="3">
        <v>321</v>
      </c>
      <c r="AD321" s="98" t="str">
        <f>REPLACE(INDEX(GroupVertices[Group], MATCH(Vertices[[#This Row],[Vertex]],GroupVertices[Vertex],0)),1,1,"")</f>
        <v>122</v>
      </c>
      <c r="AE321" s="2"/>
      <c r="AI321" s="3"/>
    </row>
    <row r="322" spans="1:35" x14ac:dyDescent="0.25">
      <c r="A322" s="1" t="s">
        <v>494</v>
      </c>
      <c r="G322" s="51" t="s">
        <v>52</v>
      </c>
      <c r="M322">
        <v>8070.716796875</v>
      </c>
      <c r="N322">
        <v>6525.08251953125</v>
      </c>
      <c r="R322" s="49">
        <v>2</v>
      </c>
      <c r="U322" s="50">
        <v>0</v>
      </c>
      <c r="V322" s="50">
        <v>0.5</v>
      </c>
      <c r="W322" s="50">
        <v>0</v>
      </c>
      <c r="X322" s="50">
        <v>0.99999899999999997</v>
      </c>
      <c r="Y322" s="50">
        <v>1</v>
      </c>
      <c r="AA322" s="3">
        <v>322</v>
      </c>
      <c r="AD322" s="98" t="str">
        <f>REPLACE(INDEX(GroupVertices[Group], MATCH(Vertices[[#This Row],[Vertex]],GroupVertices[Vertex],0)),1,1,"")</f>
        <v>122</v>
      </c>
      <c r="AE322" s="2"/>
      <c r="AI322" s="3"/>
    </row>
    <row r="323" spans="1:35" x14ac:dyDescent="0.25">
      <c r="A323" s="1" t="s">
        <v>495</v>
      </c>
      <c r="G323" s="51" t="s">
        <v>52</v>
      </c>
      <c r="M323">
        <v>8814.1240234375</v>
      </c>
      <c r="N323">
        <v>6808.14794921875</v>
      </c>
      <c r="R323" s="49">
        <v>1</v>
      </c>
      <c r="U323" s="50">
        <v>0</v>
      </c>
      <c r="V323" s="50">
        <v>0.2</v>
      </c>
      <c r="W323" s="50">
        <v>0</v>
      </c>
      <c r="X323" s="50">
        <v>0.56563399999999997</v>
      </c>
      <c r="Y323" s="50">
        <v>0</v>
      </c>
      <c r="AA323" s="3">
        <v>323</v>
      </c>
      <c r="AD323" s="98" t="str">
        <f>REPLACE(INDEX(GroupVertices[Group], MATCH(Vertices[[#This Row],[Vertex]],GroupVertices[Vertex],0)),1,1,"")</f>
        <v>53</v>
      </c>
      <c r="AE323" s="2"/>
      <c r="AI323" s="3"/>
    </row>
    <row r="324" spans="1:35" x14ac:dyDescent="0.25">
      <c r="A324" s="1" t="s">
        <v>496</v>
      </c>
      <c r="G324" s="51" t="s">
        <v>52</v>
      </c>
      <c r="M324">
        <v>9223.63671875</v>
      </c>
      <c r="N324">
        <v>7227.62744140625</v>
      </c>
      <c r="R324" s="49">
        <v>3</v>
      </c>
      <c r="U324" s="50">
        <v>2</v>
      </c>
      <c r="V324" s="50">
        <v>0.33333299999999999</v>
      </c>
      <c r="W324" s="50">
        <v>0</v>
      </c>
      <c r="X324" s="50">
        <v>1.4669430000000001</v>
      </c>
      <c r="Y324" s="50">
        <v>0.33333333333333331</v>
      </c>
      <c r="AA324" s="3">
        <v>324</v>
      </c>
      <c r="AD324" s="98" t="str">
        <f>REPLACE(INDEX(GroupVertices[Group], MATCH(Vertices[[#This Row],[Vertex]],GroupVertices[Vertex],0)),1,1,"")</f>
        <v>53</v>
      </c>
      <c r="AE324" s="2"/>
      <c r="AI324" s="3"/>
    </row>
    <row r="325" spans="1:35" x14ac:dyDescent="0.25">
      <c r="A325" s="1" t="s">
        <v>497</v>
      </c>
      <c r="G325" s="51" t="s">
        <v>52</v>
      </c>
      <c r="M325">
        <v>6767.37158203125</v>
      </c>
      <c r="N325">
        <v>6311.869140625</v>
      </c>
      <c r="R325" s="49">
        <v>2</v>
      </c>
      <c r="U325" s="50">
        <v>0</v>
      </c>
      <c r="V325" s="50">
        <v>0.5</v>
      </c>
      <c r="W325" s="50">
        <v>0</v>
      </c>
      <c r="X325" s="50">
        <v>0.99999899999999997</v>
      </c>
      <c r="Y325" s="50">
        <v>1</v>
      </c>
      <c r="AA325" s="3">
        <v>325</v>
      </c>
      <c r="AD325" s="98" t="str">
        <f>REPLACE(INDEX(GroupVertices[Group], MATCH(Vertices[[#This Row],[Vertex]],GroupVertices[Vertex],0)),1,1,"")</f>
        <v>118</v>
      </c>
      <c r="AE325" s="2"/>
      <c r="AI325" s="3"/>
    </row>
    <row r="326" spans="1:35" x14ac:dyDescent="0.25">
      <c r="A326" s="1" t="s">
        <v>498</v>
      </c>
      <c r="G326" s="51" t="s">
        <v>52</v>
      </c>
      <c r="M326">
        <v>6767.37158203125</v>
      </c>
      <c r="N326">
        <v>6525.08251953125</v>
      </c>
      <c r="R326" s="49">
        <v>2</v>
      </c>
      <c r="U326" s="50">
        <v>0</v>
      </c>
      <c r="V326" s="50">
        <v>0.5</v>
      </c>
      <c r="W326" s="50">
        <v>0</v>
      </c>
      <c r="X326" s="50">
        <v>0.99999899999999997</v>
      </c>
      <c r="Y326" s="50">
        <v>1</v>
      </c>
      <c r="AA326" s="3">
        <v>326</v>
      </c>
      <c r="AD326" s="98" t="str">
        <f>REPLACE(INDEX(GroupVertices[Group], MATCH(Vertices[[#This Row],[Vertex]],GroupVertices[Vertex],0)),1,1,"")</f>
        <v>118</v>
      </c>
      <c r="AE326" s="2"/>
      <c r="AI326" s="3"/>
    </row>
    <row r="327" spans="1:35" x14ac:dyDescent="0.25">
      <c r="A327" s="1" t="s">
        <v>499</v>
      </c>
      <c r="G327" s="51" t="s">
        <v>52</v>
      </c>
      <c r="M327">
        <v>6961.20166015625</v>
      </c>
      <c r="N327">
        <v>6525.08251953125</v>
      </c>
      <c r="R327" s="49">
        <v>2</v>
      </c>
      <c r="U327" s="50">
        <v>0</v>
      </c>
      <c r="V327" s="50">
        <v>0.5</v>
      </c>
      <c r="W327" s="50">
        <v>0</v>
      </c>
      <c r="X327" s="50">
        <v>0.99999899999999997</v>
      </c>
      <c r="Y327" s="50">
        <v>1</v>
      </c>
      <c r="AA327" s="3">
        <v>327</v>
      </c>
      <c r="AD327" s="98" t="str">
        <f>REPLACE(INDEX(GroupVertices[Group], MATCH(Vertices[[#This Row],[Vertex]],GroupVertices[Vertex],0)),1,1,"")</f>
        <v>118</v>
      </c>
      <c r="AE327" s="2"/>
      <c r="AI327" s="3"/>
    </row>
    <row r="328" spans="1:35" x14ac:dyDescent="0.25">
      <c r="A328" s="1" t="s">
        <v>500</v>
      </c>
      <c r="G328" s="51" t="s">
        <v>52</v>
      </c>
      <c r="M328">
        <v>7779.970703125</v>
      </c>
      <c r="N328">
        <v>2396.819091796875</v>
      </c>
      <c r="R328" s="49">
        <v>0</v>
      </c>
      <c r="U328" s="50">
        <v>0</v>
      </c>
      <c r="V328" s="50">
        <v>0</v>
      </c>
      <c r="W328" s="50">
        <v>0</v>
      </c>
      <c r="X328" s="50">
        <v>0</v>
      </c>
      <c r="Y328" s="50">
        <v>0</v>
      </c>
      <c r="AA328" s="3">
        <v>328</v>
      </c>
      <c r="AD328" s="98" t="str">
        <f>REPLACE(INDEX(GroupVertices[Group], MATCH(Vertices[[#This Row],[Vertex]],GroupVertices[Vertex],0)),1,1,"")</f>
        <v>232</v>
      </c>
      <c r="AE328" s="2"/>
      <c r="AI328" s="3"/>
    </row>
    <row r="329" spans="1:35" x14ac:dyDescent="0.25">
      <c r="A329" s="1" t="s">
        <v>501</v>
      </c>
      <c r="G329" s="51" t="s">
        <v>52</v>
      </c>
      <c r="M329">
        <v>9432.8916015625</v>
      </c>
      <c r="N329">
        <v>6808.15234375</v>
      </c>
      <c r="R329" s="49">
        <v>3</v>
      </c>
      <c r="U329" s="50">
        <v>0</v>
      </c>
      <c r="V329" s="50">
        <v>0.33333299999999999</v>
      </c>
      <c r="W329" s="50">
        <v>0</v>
      </c>
      <c r="X329" s="50">
        <v>0.99999899999999997</v>
      </c>
      <c r="Y329" s="50">
        <v>1</v>
      </c>
      <c r="AA329" s="3">
        <v>329</v>
      </c>
      <c r="AD329" s="98" t="str">
        <f>REPLACE(INDEX(GroupVertices[Group], MATCH(Vertices[[#This Row],[Vertex]],GroupVertices[Vertex],0)),1,1,"")</f>
        <v>54</v>
      </c>
      <c r="AE329" s="2"/>
      <c r="AI329" s="3"/>
    </row>
    <row r="330" spans="1:35" x14ac:dyDescent="0.25">
      <c r="A330" s="1" t="s">
        <v>502</v>
      </c>
      <c r="G330" s="51" t="s">
        <v>52</v>
      </c>
      <c r="M330">
        <v>9384.041015625</v>
      </c>
      <c r="N330">
        <v>7366.92138671875</v>
      </c>
      <c r="R330" s="49">
        <v>3</v>
      </c>
      <c r="U330" s="50">
        <v>0</v>
      </c>
      <c r="V330" s="50">
        <v>0.33333299999999999</v>
      </c>
      <c r="W330" s="50">
        <v>0</v>
      </c>
      <c r="X330" s="50">
        <v>0.99999899999999997</v>
      </c>
      <c r="Y330" s="50">
        <v>1</v>
      </c>
      <c r="AA330" s="3">
        <v>330</v>
      </c>
      <c r="AD330" s="98" t="str">
        <f>REPLACE(INDEX(GroupVertices[Group], MATCH(Vertices[[#This Row],[Vertex]],GroupVertices[Vertex],0)),1,1,"")</f>
        <v>54</v>
      </c>
      <c r="AE330" s="2"/>
      <c r="AI330" s="3"/>
    </row>
    <row r="331" spans="1:35" x14ac:dyDescent="0.25">
      <c r="A331" s="1" t="s">
        <v>503</v>
      </c>
      <c r="G331" s="51" t="s">
        <v>52</v>
      </c>
      <c r="M331">
        <v>9778.7890625</v>
      </c>
      <c r="N331">
        <v>6917.630859375</v>
      </c>
      <c r="R331" s="49">
        <v>3</v>
      </c>
      <c r="U331" s="50">
        <v>0</v>
      </c>
      <c r="V331" s="50">
        <v>0.33333299999999999</v>
      </c>
      <c r="W331" s="50">
        <v>0</v>
      </c>
      <c r="X331" s="50">
        <v>0.99999899999999997</v>
      </c>
      <c r="Y331" s="50">
        <v>1</v>
      </c>
      <c r="AA331" s="3">
        <v>331</v>
      </c>
      <c r="AD331" s="98" t="str">
        <f>REPLACE(INDEX(GroupVertices[Group], MATCH(Vertices[[#This Row],[Vertex]],GroupVertices[Vertex],0)),1,1,"")</f>
        <v>54</v>
      </c>
      <c r="AE331" s="2"/>
      <c r="AI331" s="3"/>
    </row>
    <row r="332" spans="1:35" x14ac:dyDescent="0.25">
      <c r="A332" s="1" t="s">
        <v>504</v>
      </c>
      <c r="G332" s="51" t="s">
        <v>52</v>
      </c>
      <c r="M332">
        <v>9838.541015625</v>
      </c>
      <c r="N332">
        <v>7255.5810546875</v>
      </c>
      <c r="R332" s="49">
        <v>3</v>
      </c>
      <c r="U332" s="50">
        <v>0</v>
      </c>
      <c r="V332" s="50">
        <v>0.33333299999999999</v>
      </c>
      <c r="W332" s="50">
        <v>0</v>
      </c>
      <c r="X332" s="50">
        <v>0.99999899999999997</v>
      </c>
      <c r="Y332" s="50">
        <v>1</v>
      </c>
      <c r="AA332" s="3">
        <v>332</v>
      </c>
      <c r="AD332" s="98" t="str">
        <f>REPLACE(INDEX(GroupVertices[Group], MATCH(Vertices[[#This Row],[Vertex]],GroupVertices[Vertex],0)),1,1,"")</f>
        <v>54</v>
      </c>
      <c r="AE332" s="2"/>
      <c r="AI332" s="3"/>
    </row>
    <row r="333" spans="1:35" x14ac:dyDescent="0.25">
      <c r="A333" s="1" t="s">
        <v>505</v>
      </c>
      <c r="G333" s="51" t="s">
        <v>52</v>
      </c>
      <c r="M333">
        <v>7318.78662109375</v>
      </c>
      <c r="N333">
        <v>6311.869140625</v>
      </c>
      <c r="R333" s="49">
        <v>2</v>
      </c>
      <c r="U333" s="50">
        <v>0</v>
      </c>
      <c r="V333" s="50">
        <v>0.5</v>
      </c>
      <c r="W333" s="50">
        <v>0</v>
      </c>
      <c r="X333" s="50">
        <v>0.99999899999999997</v>
      </c>
      <c r="Y333" s="50">
        <v>1</v>
      </c>
      <c r="AA333" s="3">
        <v>333</v>
      </c>
      <c r="AD333" s="98" t="str">
        <f>REPLACE(INDEX(GroupVertices[Group], MATCH(Vertices[[#This Row],[Vertex]],GroupVertices[Vertex],0)),1,1,"")</f>
        <v>123</v>
      </c>
      <c r="AE333" s="2"/>
      <c r="AI333" s="3"/>
    </row>
    <row r="334" spans="1:35" x14ac:dyDescent="0.25">
      <c r="A334" s="1" t="s">
        <v>506</v>
      </c>
      <c r="G334" s="51" t="s">
        <v>52</v>
      </c>
      <c r="M334">
        <v>7318.78662109375</v>
      </c>
      <c r="N334">
        <v>6525.08251953125</v>
      </c>
      <c r="R334" s="49">
        <v>2</v>
      </c>
      <c r="U334" s="50">
        <v>0</v>
      </c>
      <c r="V334" s="50">
        <v>0.5</v>
      </c>
      <c r="W334" s="50">
        <v>0</v>
      </c>
      <c r="X334" s="50">
        <v>0.99999899999999997</v>
      </c>
      <c r="Y334" s="50">
        <v>1</v>
      </c>
      <c r="AA334" s="3">
        <v>334</v>
      </c>
      <c r="AD334" s="98" t="str">
        <f>REPLACE(INDEX(GroupVertices[Group], MATCH(Vertices[[#This Row],[Vertex]],GroupVertices[Vertex],0)),1,1,"")</f>
        <v>123</v>
      </c>
      <c r="AE334" s="2"/>
      <c r="AI334" s="3"/>
    </row>
    <row r="335" spans="1:35" x14ac:dyDescent="0.25">
      <c r="A335" s="1" t="s">
        <v>507</v>
      </c>
      <c r="G335" s="51" t="s">
        <v>52</v>
      </c>
      <c r="M335">
        <v>7519.30126953125</v>
      </c>
      <c r="N335">
        <v>6525.08251953125</v>
      </c>
      <c r="R335" s="49">
        <v>2</v>
      </c>
      <c r="U335" s="50">
        <v>0</v>
      </c>
      <c r="V335" s="50">
        <v>0.5</v>
      </c>
      <c r="W335" s="50">
        <v>0</v>
      </c>
      <c r="X335" s="50">
        <v>0.99999899999999997</v>
      </c>
      <c r="Y335" s="50">
        <v>1</v>
      </c>
      <c r="AA335" s="3">
        <v>335</v>
      </c>
      <c r="AD335" s="98" t="str">
        <f>REPLACE(INDEX(GroupVertices[Group], MATCH(Vertices[[#This Row],[Vertex]],GroupVertices[Vertex],0)),1,1,"")</f>
        <v>123</v>
      </c>
      <c r="AE335" s="2"/>
      <c r="AI335" s="3"/>
    </row>
    <row r="336" spans="1:35" x14ac:dyDescent="0.25">
      <c r="A336" s="1" t="s">
        <v>508</v>
      </c>
      <c r="G336" s="51" t="s">
        <v>52</v>
      </c>
      <c r="M336">
        <v>452.23892211914063</v>
      </c>
      <c r="N336">
        <v>1235.1839599609375</v>
      </c>
      <c r="R336" s="49">
        <v>3</v>
      </c>
      <c r="U336" s="50">
        <v>0</v>
      </c>
      <c r="V336" s="50">
        <v>2.7778000000000001E-2</v>
      </c>
      <c r="W336" s="50">
        <v>0</v>
      </c>
      <c r="X336" s="50">
        <v>0.73845300000000003</v>
      </c>
      <c r="Y336" s="50">
        <v>1</v>
      </c>
      <c r="AA336" s="3">
        <v>336</v>
      </c>
      <c r="AD336" s="98" t="str">
        <f>REPLACE(INDEX(GroupVertices[Group], MATCH(Vertices[[#This Row],[Vertex]],GroupVertices[Vertex],0)),1,1,"")</f>
        <v>3</v>
      </c>
      <c r="AE336" s="2"/>
      <c r="AI336" s="3"/>
    </row>
    <row r="337" spans="1:35" x14ac:dyDescent="0.25">
      <c r="A337" s="1" t="s">
        <v>509</v>
      </c>
      <c r="G337" s="51" t="s">
        <v>52</v>
      </c>
      <c r="M337">
        <v>491.4674072265625</v>
      </c>
      <c r="N337">
        <v>543.28509521484375</v>
      </c>
      <c r="R337" s="49">
        <v>3</v>
      </c>
      <c r="U337" s="50">
        <v>0</v>
      </c>
      <c r="V337" s="50">
        <v>2.7778000000000001E-2</v>
      </c>
      <c r="W337" s="50">
        <v>0</v>
      </c>
      <c r="X337" s="50">
        <v>0.73845300000000003</v>
      </c>
      <c r="Y337" s="50">
        <v>1</v>
      </c>
      <c r="AA337" s="3">
        <v>337</v>
      </c>
      <c r="AD337" s="98" t="str">
        <f>REPLACE(INDEX(GroupVertices[Group], MATCH(Vertices[[#This Row],[Vertex]],GroupVertices[Vertex],0)),1,1,"")</f>
        <v>3</v>
      </c>
      <c r="AE337" s="2"/>
      <c r="AI337" s="3"/>
    </row>
    <row r="338" spans="1:35" x14ac:dyDescent="0.25">
      <c r="A338" s="1" t="s">
        <v>510</v>
      </c>
      <c r="G338" s="51" t="s">
        <v>52</v>
      </c>
      <c r="M338">
        <v>798.2723388671875</v>
      </c>
      <c r="N338">
        <v>1106.2530517578125</v>
      </c>
      <c r="R338" s="49">
        <v>3</v>
      </c>
      <c r="U338" s="50">
        <v>0</v>
      </c>
      <c r="V338" s="50">
        <v>2.7778000000000001E-2</v>
      </c>
      <c r="W338" s="50">
        <v>0</v>
      </c>
      <c r="X338" s="50">
        <v>0.73845300000000003</v>
      </c>
      <c r="Y338" s="50">
        <v>1</v>
      </c>
      <c r="AA338" s="3">
        <v>338</v>
      </c>
      <c r="AD338" s="98" t="str">
        <f>REPLACE(INDEX(GroupVertices[Group], MATCH(Vertices[[#This Row],[Vertex]],GroupVertices[Vertex],0)),1,1,"")</f>
        <v>3</v>
      </c>
      <c r="AE338" s="2"/>
      <c r="AI338" s="3"/>
    </row>
    <row r="339" spans="1:35" x14ac:dyDescent="0.25">
      <c r="A339" s="1" t="s">
        <v>511</v>
      </c>
      <c r="G339" s="51" t="s">
        <v>52</v>
      </c>
      <c r="M339">
        <v>7947.06640625</v>
      </c>
      <c r="N339">
        <v>3172.476806640625</v>
      </c>
      <c r="R339" s="49">
        <v>1</v>
      </c>
      <c r="U339" s="50">
        <v>0</v>
      </c>
      <c r="V339" s="50">
        <v>1</v>
      </c>
      <c r="W339" s="50">
        <v>0</v>
      </c>
      <c r="X339" s="50">
        <v>0.99999899999999997</v>
      </c>
      <c r="Y339" s="50">
        <v>0</v>
      </c>
      <c r="AA339" s="3">
        <v>339</v>
      </c>
      <c r="AD339" s="98" t="str">
        <f>REPLACE(INDEX(GroupVertices[Group], MATCH(Vertices[[#This Row],[Vertex]],GroupVertices[Vertex],0)),1,1,"")</f>
        <v>154</v>
      </c>
      <c r="AE339" s="2"/>
      <c r="AI339" s="3"/>
    </row>
    <row r="340" spans="1:35" x14ac:dyDescent="0.25">
      <c r="A340" s="1" t="s">
        <v>512</v>
      </c>
      <c r="G340" s="51" t="s">
        <v>52</v>
      </c>
      <c r="M340">
        <v>7947.06640625</v>
      </c>
      <c r="N340">
        <v>3341.57763671875</v>
      </c>
      <c r="R340" s="49">
        <v>1</v>
      </c>
      <c r="U340" s="50">
        <v>0</v>
      </c>
      <c r="V340" s="50">
        <v>1</v>
      </c>
      <c r="W340" s="50">
        <v>0</v>
      </c>
      <c r="X340" s="50">
        <v>0.99999899999999997</v>
      </c>
      <c r="Y340" s="50">
        <v>0</v>
      </c>
      <c r="AA340" s="3">
        <v>340</v>
      </c>
      <c r="AD340" s="98" t="str">
        <f>REPLACE(INDEX(GroupVertices[Group], MATCH(Vertices[[#This Row],[Vertex]],GroupVertices[Vertex],0)),1,1,"")</f>
        <v>154</v>
      </c>
      <c r="AE340" s="2"/>
      <c r="AI340" s="3"/>
    </row>
    <row r="341" spans="1:35" x14ac:dyDescent="0.25">
      <c r="A341" s="1" t="s">
        <v>513</v>
      </c>
      <c r="G341" s="51" t="s">
        <v>52</v>
      </c>
      <c r="M341">
        <v>6616.9853515625</v>
      </c>
      <c r="N341">
        <v>253.65110778808594</v>
      </c>
      <c r="R341" s="49">
        <v>1</v>
      </c>
      <c r="U341" s="50">
        <v>0</v>
      </c>
      <c r="V341" s="50">
        <v>1</v>
      </c>
      <c r="W341" s="50">
        <v>0</v>
      </c>
      <c r="X341" s="50">
        <v>0.99999899999999997</v>
      </c>
      <c r="Y341" s="50">
        <v>0</v>
      </c>
      <c r="AA341" s="3">
        <v>341</v>
      </c>
      <c r="AD341" s="98" t="str">
        <f>REPLACE(INDEX(GroupVertices[Group], MATCH(Vertices[[#This Row],[Vertex]],GroupVertices[Vertex],0)),1,1,"")</f>
        <v>155</v>
      </c>
      <c r="AE341" s="2"/>
      <c r="AI341" s="3"/>
    </row>
    <row r="342" spans="1:35" x14ac:dyDescent="0.25">
      <c r="A342" s="1" t="s">
        <v>514</v>
      </c>
      <c r="G342" s="51" t="s">
        <v>52</v>
      </c>
      <c r="M342">
        <v>6616.9853515625</v>
      </c>
      <c r="N342">
        <v>408.04742431640625</v>
      </c>
      <c r="R342" s="49">
        <v>1</v>
      </c>
      <c r="U342" s="50">
        <v>0</v>
      </c>
      <c r="V342" s="50">
        <v>1</v>
      </c>
      <c r="W342" s="50">
        <v>0</v>
      </c>
      <c r="X342" s="50">
        <v>0.99999899999999997</v>
      </c>
      <c r="Y342" s="50">
        <v>0</v>
      </c>
      <c r="AA342" s="3">
        <v>342</v>
      </c>
      <c r="AD342" s="98" t="str">
        <f>REPLACE(INDEX(GroupVertices[Group], MATCH(Vertices[[#This Row],[Vertex]],GroupVertices[Vertex],0)),1,1,"")</f>
        <v>155</v>
      </c>
      <c r="AE342" s="2"/>
      <c r="AI342" s="3"/>
    </row>
    <row r="343" spans="1:35" x14ac:dyDescent="0.25">
      <c r="A343" s="1" t="s">
        <v>515</v>
      </c>
      <c r="G343" s="51" t="s">
        <v>52</v>
      </c>
      <c r="M343">
        <v>6162.4853515625</v>
      </c>
      <c r="N343">
        <v>2712.9638671875</v>
      </c>
      <c r="R343" s="49">
        <v>1</v>
      </c>
      <c r="U343" s="50">
        <v>0</v>
      </c>
      <c r="V343" s="50">
        <v>1</v>
      </c>
      <c r="W343" s="50">
        <v>0</v>
      </c>
      <c r="X343" s="50">
        <v>0.99999899999999997</v>
      </c>
      <c r="Y343" s="50">
        <v>0</v>
      </c>
      <c r="AA343" s="3">
        <v>343</v>
      </c>
      <c r="AD343" s="98" t="str">
        <f>REPLACE(INDEX(GroupVertices[Group], MATCH(Vertices[[#This Row],[Vertex]],GroupVertices[Vertex],0)),1,1,"")</f>
        <v>162</v>
      </c>
      <c r="AE343" s="2"/>
      <c r="AI343" s="3"/>
    </row>
    <row r="344" spans="1:35" x14ac:dyDescent="0.25">
      <c r="A344" s="1" t="s">
        <v>516</v>
      </c>
      <c r="G344" s="51" t="s">
        <v>52</v>
      </c>
      <c r="M344">
        <v>6162.4853515625</v>
      </c>
      <c r="N344">
        <v>2874.71240234375</v>
      </c>
      <c r="R344" s="49">
        <v>1</v>
      </c>
      <c r="U344" s="50">
        <v>0</v>
      </c>
      <c r="V344" s="50">
        <v>1</v>
      </c>
      <c r="W344" s="50">
        <v>0</v>
      </c>
      <c r="X344" s="50">
        <v>0.99999899999999997</v>
      </c>
      <c r="Y344" s="50">
        <v>0</v>
      </c>
      <c r="AA344" s="3">
        <v>344</v>
      </c>
      <c r="AD344" s="98" t="str">
        <f>REPLACE(INDEX(GroupVertices[Group], MATCH(Vertices[[#This Row],[Vertex]],GroupVertices[Vertex],0)),1,1,"")</f>
        <v>162</v>
      </c>
      <c r="AE344" s="2"/>
      <c r="AI344" s="3"/>
    </row>
    <row r="345" spans="1:35" x14ac:dyDescent="0.25">
      <c r="A345" s="1" t="s">
        <v>517</v>
      </c>
      <c r="G345" s="51" t="s">
        <v>52</v>
      </c>
      <c r="M345">
        <v>7779.970703125</v>
      </c>
      <c r="N345">
        <v>2043.9132080078125</v>
      </c>
      <c r="R345" s="49">
        <v>0</v>
      </c>
      <c r="U345" s="50">
        <v>0</v>
      </c>
      <c r="V345" s="50">
        <v>0</v>
      </c>
      <c r="W345" s="50">
        <v>0</v>
      </c>
      <c r="X345" s="50">
        <v>0</v>
      </c>
      <c r="Y345" s="50">
        <v>0</v>
      </c>
      <c r="AA345" s="3">
        <v>345</v>
      </c>
      <c r="AD345" s="98" t="str">
        <f>REPLACE(INDEX(GroupVertices[Group], MATCH(Vertices[[#This Row],[Vertex]],GroupVertices[Vertex],0)),1,1,"")</f>
        <v>231</v>
      </c>
      <c r="AE345" s="2"/>
      <c r="AI345" s="3"/>
    </row>
    <row r="346" spans="1:35" x14ac:dyDescent="0.25">
      <c r="A346" s="1" t="s">
        <v>518</v>
      </c>
      <c r="G346" s="51" t="s">
        <v>52</v>
      </c>
      <c r="M346">
        <v>2513.115966796875</v>
      </c>
      <c r="N346">
        <v>5322.27001953125</v>
      </c>
      <c r="R346" s="49">
        <v>4</v>
      </c>
      <c r="U346" s="50">
        <v>0</v>
      </c>
      <c r="V346" s="50">
        <v>0.25</v>
      </c>
      <c r="W346" s="50">
        <v>0</v>
      </c>
      <c r="X346" s="50">
        <v>0.99999899999999997</v>
      </c>
      <c r="Y346" s="50">
        <v>1</v>
      </c>
      <c r="AA346" s="3">
        <v>346</v>
      </c>
      <c r="AD346" s="98" t="str">
        <f>REPLACE(INDEX(GroupVertices[Group], MATCH(Vertices[[#This Row],[Vertex]],GroupVertices[Vertex],0)),1,1,"")</f>
        <v>24</v>
      </c>
      <c r="AE346" s="2"/>
      <c r="AI346" s="3"/>
    </row>
    <row r="347" spans="1:35" x14ac:dyDescent="0.25">
      <c r="A347" s="1" t="s">
        <v>519</v>
      </c>
      <c r="G347" s="51" t="s">
        <v>52</v>
      </c>
      <c r="M347">
        <v>2687.3095703125</v>
      </c>
      <c r="N347">
        <v>5646.50048828125</v>
      </c>
      <c r="R347" s="49">
        <v>4</v>
      </c>
      <c r="U347" s="50">
        <v>0</v>
      </c>
      <c r="V347" s="50">
        <v>0.25</v>
      </c>
      <c r="W347" s="50">
        <v>0</v>
      </c>
      <c r="X347" s="50">
        <v>0.99999899999999997</v>
      </c>
      <c r="Y347" s="50">
        <v>1</v>
      </c>
      <c r="AA347" s="3">
        <v>347</v>
      </c>
      <c r="AD347" s="98" t="str">
        <f>REPLACE(INDEX(GroupVertices[Group], MATCH(Vertices[[#This Row],[Vertex]],GroupVertices[Vertex],0)),1,1,"")</f>
        <v>24</v>
      </c>
      <c r="AE347" s="2"/>
      <c r="AI347" s="3"/>
    </row>
    <row r="348" spans="1:35" x14ac:dyDescent="0.25">
      <c r="A348" s="1" t="s">
        <v>520</v>
      </c>
      <c r="G348" s="51" t="s">
        <v>52</v>
      </c>
      <c r="M348">
        <v>3018.850830078125</v>
      </c>
      <c r="N348">
        <v>5183.41455078125</v>
      </c>
      <c r="R348" s="49">
        <v>4</v>
      </c>
      <c r="U348" s="50">
        <v>0</v>
      </c>
      <c r="V348" s="50">
        <v>0.25</v>
      </c>
      <c r="W348" s="50">
        <v>0</v>
      </c>
      <c r="X348" s="50">
        <v>0.99999899999999997</v>
      </c>
      <c r="Y348" s="50">
        <v>1</v>
      </c>
      <c r="AA348" s="3">
        <v>348</v>
      </c>
      <c r="AD348" s="98" t="str">
        <f>REPLACE(INDEX(GroupVertices[Group], MATCH(Vertices[[#This Row],[Vertex]],GroupVertices[Vertex],0)),1,1,"")</f>
        <v>24</v>
      </c>
      <c r="AE348" s="2"/>
      <c r="AI348" s="3"/>
    </row>
    <row r="349" spans="1:35" x14ac:dyDescent="0.25">
      <c r="A349" s="1" t="s">
        <v>521</v>
      </c>
      <c r="G349" s="51" t="s">
        <v>52</v>
      </c>
      <c r="M349">
        <v>3047.821533203125</v>
      </c>
      <c r="N349">
        <v>5512.29736328125</v>
      </c>
      <c r="R349" s="49">
        <v>4</v>
      </c>
      <c r="U349" s="50">
        <v>0</v>
      </c>
      <c r="V349" s="50">
        <v>0.25</v>
      </c>
      <c r="W349" s="50">
        <v>0</v>
      </c>
      <c r="X349" s="50">
        <v>0.99999899999999997</v>
      </c>
      <c r="Y349" s="50">
        <v>1</v>
      </c>
      <c r="AA349" s="3">
        <v>349</v>
      </c>
      <c r="AD349" s="98" t="str">
        <f>REPLACE(INDEX(GroupVertices[Group], MATCH(Vertices[[#This Row],[Vertex]],GroupVertices[Vertex],0)),1,1,"")</f>
        <v>24</v>
      </c>
      <c r="AE349" s="2"/>
      <c r="AI349" s="3"/>
    </row>
    <row r="350" spans="1:35" x14ac:dyDescent="0.25">
      <c r="A350" s="1" t="s">
        <v>522</v>
      </c>
      <c r="G350" s="51" t="s">
        <v>52</v>
      </c>
      <c r="M350">
        <v>2720.350830078125</v>
      </c>
      <c r="N350">
        <v>5014.2109375</v>
      </c>
      <c r="R350" s="49">
        <v>4</v>
      </c>
      <c r="U350" s="50">
        <v>0</v>
      </c>
      <c r="V350" s="50">
        <v>0.25</v>
      </c>
      <c r="W350" s="50">
        <v>0</v>
      </c>
      <c r="X350" s="50">
        <v>0.99999899999999997</v>
      </c>
      <c r="Y350" s="50">
        <v>1</v>
      </c>
      <c r="AA350" s="3">
        <v>350</v>
      </c>
      <c r="AD350" s="98" t="str">
        <f>REPLACE(INDEX(GroupVertices[Group], MATCH(Vertices[[#This Row],[Vertex]],GroupVertices[Vertex],0)),1,1,"")</f>
        <v>24</v>
      </c>
      <c r="AE350" s="2"/>
      <c r="AI350" s="3"/>
    </row>
    <row r="351" spans="1:35" x14ac:dyDescent="0.25">
      <c r="A351" s="1" t="s">
        <v>523</v>
      </c>
      <c r="G351" s="51" t="s">
        <v>52</v>
      </c>
      <c r="M351">
        <v>7479.19873046875</v>
      </c>
      <c r="N351">
        <v>4698.0595703125</v>
      </c>
      <c r="R351" s="49">
        <v>1</v>
      </c>
      <c r="U351" s="50">
        <v>0</v>
      </c>
      <c r="V351" s="50">
        <v>1</v>
      </c>
      <c r="W351" s="50">
        <v>0</v>
      </c>
      <c r="X351" s="50">
        <v>0.99999899999999997</v>
      </c>
      <c r="Y351" s="50">
        <v>0</v>
      </c>
      <c r="AA351" s="3">
        <v>351</v>
      </c>
      <c r="AD351" s="98" t="str">
        <f>REPLACE(INDEX(GroupVertices[Group], MATCH(Vertices[[#This Row],[Vertex]],GroupVertices[Vertex],0)),1,1,"")</f>
        <v>163</v>
      </c>
      <c r="AE351" s="2"/>
      <c r="AI351" s="3"/>
    </row>
    <row r="352" spans="1:35" x14ac:dyDescent="0.25">
      <c r="A352" s="1" t="s">
        <v>524</v>
      </c>
      <c r="G352" s="51" t="s">
        <v>52</v>
      </c>
      <c r="M352">
        <v>7479.19873046875</v>
      </c>
      <c r="N352">
        <v>4859.80810546875</v>
      </c>
      <c r="R352" s="49">
        <v>1</v>
      </c>
      <c r="U352" s="50">
        <v>0</v>
      </c>
      <c r="V352" s="50">
        <v>1</v>
      </c>
      <c r="W352" s="50">
        <v>0</v>
      </c>
      <c r="X352" s="50">
        <v>0.99999899999999997</v>
      </c>
      <c r="Y352" s="50">
        <v>0</v>
      </c>
      <c r="AA352" s="3">
        <v>352</v>
      </c>
      <c r="AD352" s="98" t="str">
        <f>REPLACE(INDEX(GroupVertices[Group], MATCH(Vertices[[#This Row],[Vertex]],GroupVertices[Vertex],0)),1,1,"")</f>
        <v>163</v>
      </c>
      <c r="AE352" s="2"/>
      <c r="AI352" s="3"/>
    </row>
    <row r="353" spans="1:35" x14ac:dyDescent="0.25">
      <c r="A353" s="1" t="s">
        <v>525</v>
      </c>
      <c r="G353" s="51" t="s">
        <v>52</v>
      </c>
      <c r="M353">
        <v>4548.341796875</v>
      </c>
      <c r="N353">
        <v>5106.10693359375</v>
      </c>
      <c r="R353" s="49">
        <v>2</v>
      </c>
      <c r="U353" s="50">
        <v>0</v>
      </c>
      <c r="V353" s="50">
        <v>0.5</v>
      </c>
      <c r="W353" s="50">
        <v>0</v>
      </c>
      <c r="X353" s="50">
        <v>0.99999899999999997</v>
      </c>
      <c r="Y353" s="50">
        <v>1</v>
      </c>
      <c r="AA353" s="3">
        <v>353</v>
      </c>
      <c r="AD353" s="98" t="str">
        <f>REPLACE(INDEX(GroupVertices[Group], MATCH(Vertices[[#This Row],[Vertex]],GroupVertices[Vertex],0)),1,1,"")</f>
        <v>117</v>
      </c>
      <c r="AE353" s="2"/>
      <c r="AI353" s="3"/>
    </row>
    <row r="354" spans="1:35" x14ac:dyDescent="0.25">
      <c r="A354" s="1" t="s">
        <v>526</v>
      </c>
      <c r="G354" s="51" t="s">
        <v>52</v>
      </c>
      <c r="M354">
        <v>4548.341796875</v>
      </c>
      <c r="N354">
        <v>5319.32080078125</v>
      </c>
      <c r="R354" s="49">
        <v>2</v>
      </c>
      <c r="U354" s="50">
        <v>0</v>
      </c>
      <c r="V354" s="50">
        <v>0.5</v>
      </c>
      <c r="W354" s="50">
        <v>0</v>
      </c>
      <c r="X354" s="50">
        <v>0.99999899999999997</v>
      </c>
      <c r="Y354" s="50">
        <v>1</v>
      </c>
      <c r="AA354" s="3">
        <v>354</v>
      </c>
      <c r="AD354" s="98" t="str">
        <f>REPLACE(INDEX(GroupVertices[Group], MATCH(Vertices[[#This Row],[Vertex]],GroupVertices[Vertex],0)),1,1,"")</f>
        <v>117</v>
      </c>
      <c r="AE354" s="2"/>
      <c r="AI354" s="3"/>
    </row>
    <row r="355" spans="1:35" x14ac:dyDescent="0.25">
      <c r="A355" s="1" t="s">
        <v>527</v>
      </c>
      <c r="G355" s="51" t="s">
        <v>52</v>
      </c>
      <c r="M355">
        <v>4742.1728515625</v>
      </c>
      <c r="N355">
        <v>5319.32080078125</v>
      </c>
      <c r="R355" s="49">
        <v>2</v>
      </c>
      <c r="U355" s="50">
        <v>0</v>
      </c>
      <c r="V355" s="50">
        <v>0.5</v>
      </c>
      <c r="W355" s="50">
        <v>0</v>
      </c>
      <c r="X355" s="50">
        <v>0.99999899999999997</v>
      </c>
      <c r="Y355" s="50">
        <v>1</v>
      </c>
      <c r="AA355" s="3">
        <v>355</v>
      </c>
      <c r="AD355" s="98" t="str">
        <f>REPLACE(INDEX(GroupVertices[Group], MATCH(Vertices[[#This Row],[Vertex]],GroupVertices[Vertex],0)),1,1,"")</f>
        <v>117</v>
      </c>
      <c r="AE355" s="2"/>
      <c r="AI355" s="3"/>
    </row>
    <row r="356" spans="1:35" x14ac:dyDescent="0.25">
      <c r="A356" s="1" t="s">
        <v>528</v>
      </c>
      <c r="G356" s="51" t="s">
        <v>52</v>
      </c>
      <c r="M356">
        <v>7920.3310546875</v>
      </c>
      <c r="N356">
        <v>4698.0595703125</v>
      </c>
      <c r="R356" s="49">
        <v>1</v>
      </c>
      <c r="U356" s="50">
        <v>0</v>
      </c>
      <c r="V356" s="50">
        <v>1</v>
      </c>
      <c r="W356" s="50">
        <v>0</v>
      </c>
      <c r="X356" s="50">
        <v>0.99999899999999997</v>
      </c>
      <c r="Y356" s="50">
        <v>0</v>
      </c>
      <c r="AA356" s="3">
        <v>356</v>
      </c>
      <c r="AD356" s="98" t="str">
        <f>REPLACE(INDEX(GroupVertices[Group], MATCH(Vertices[[#This Row],[Vertex]],GroupVertices[Vertex],0)),1,1,"")</f>
        <v>164</v>
      </c>
      <c r="AE356" s="2"/>
      <c r="AI356" s="3"/>
    </row>
    <row r="357" spans="1:35" x14ac:dyDescent="0.25">
      <c r="A357" s="1" t="s">
        <v>529</v>
      </c>
      <c r="G357" s="51" t="s">
        <v>52</v>
      </c>
      <c r="M357">
        <v>7920.3310546875</v>
      </c>
      <c r="N357">
        <v>4859.80810546875</v>
      </c>
      <c r="R357" s="49">
        <v>1</v>
      </c>
      <c r="U357" s="50">
        <v>0</v>
      </c>
      <c r="V357" s="50">
        <v>1</v>
      </c>
      <c r="W357" s="50">
        <v>0</v>
      </c>
      <c r="X357" s="50">
        <v>0.99999899999999997</v>
      </c>
      <c r="Y357" s="50">
        <v>0</v>
      </c>
      <c r="AA357" s="3">
        <v>357</v>
      </c>
      <c r="AD357" s="98" t="str">
        <f>REPLACE(INDEX(GroupVertices[Group], MATCH(Vertices[[#This Row],[Vertex]],GroupVertices[Vertex],0)),1,1,"")</f>
        <v>164</v>
      </c>
      <c r="AE357" s="2"/>
      <c r="AI357" s="3"/>
    </row>
    <row r="358" spans="1:35" x14ac:dyDescent="0.25">
      <c r="A358" s="1" t="s">
        <v>530</v>
      </c>
      <c r="G358" s="51" t="s">
        <v>52</v>
      </c>
      <c r="M358">
        <v>2513.11474609375</v>
      </c>
      <c r="N358">
        <v>6875.11376953125</v>
      </c>
      <c r="R358" s="49">
        <v>2</v>
      </c>
      <c r="U358" s="50">
        <v>0</v>
      </c>
      <c r="V358" s="50">
        <v>0.16666700000000001</v>
      </c>
      <c r="W358" s="50">
        <v>0</v>
      </c>
      <c r="X358" s="50">
        <v>0.85087699999999999</v>
      </c>
      <c r="Y358" s="50">
        <v>1</v>
      </c>
      <c r="AA358" s="3">
        <v>358</v>
      </c>
      <c r="AD358" s="98" t="str">
        <f>REPLACE(INDEX(GroupVertices[Group], MATCH(Vertices[[#This Row],[Vertex]],GroupVertices[Vertex],0)),1,1,"")</f>
        <v>25</v>
      </c>
      <c r="AE358" s="2"/>
      <c r="AI358" s="3"/>
    </row>
    <row r="359" spans="1:35" x14ac:dyDescent="0.25">
      <c r="A359" s="1" t="s">
        <v>531</v>
      </c>
      <c r="G359" s="51" t="s">
        <v>52</v>
      </c>
      <c r="M359">
        <v>3047.81982421875</v>
      </c>
      <c r="N359">
        <v>7071.81640625</v>
      </c>
      <c r="R359" s="49">
        <v>4</v>
      </c>
      <c r="U359" s="50">
        <v>4</v>
      </c>
      <c r="V359" s="50">
        <v>0.25</v>
      </c>
      <c r="W359" s="50">
        <v>0</v>
      </c>
      <c r="X359" s="50">
        <v>1.59649</v>
      </c>
      <c r="Y359" s="50">
        <v>0.33333333333333331</v>
      </c>
      <c r="AA359" s="3">
        <v>359</v>
      </c>
      <c r="AD359" s="98" t="str">
        <f>REPLACE(INDEX(GroupVertices[Group], MATCH(Vertices[[#This Row],[Vertex]],GroupVertices[Vertex],0)),1,1,"")</f>
        <v>25</v>
      </c>
      <c r="AE359" s="2"/>
      <c r="AI359" s="3"/>
    </row>
    <row r="360" spans="1:35" x14ac:dyDescent="0.25">
      <c r="A360" s="1" t="s">
        <v>532</v>
      </c>
      <c r="G360" s="51" t="s">
        <v>52</v>
      </c>
      <c r="M360">
        <v>2739.823974609375</v>
      </c>
      <c r="N360">
        <v>6616.98876953125</v>
      </c>
      <c r="R360" s="49">
        <v>2</v>
      </c>
      <c r="U360" s="50">
        <v>0</v>
      </c>
      <c r="V360" s="50">
        <v>0.16666700000000001</v>
      </c>
      <c r="W360" s="50">
        <v>0</v>
      </c>
      <c r="X360" s="50">
        <v>0.85087699999999999</v>
      </c>
      <c r="Y360" s="50">
        <v>1</v>
      </c>
      <c r="AA360" s="3">
        <v>360</v>
      </c>
      <c r="AD360" s="98" t="str">
        <f>REPLACE(INDEX(GroupVertices[Group], MATCH(Vertices[[#This Row],[Vertex]],GroupVertices[Vertex],0)),1,1,"")</f>
        <v>25</v>
      </c>
      <c r="AE360" s="2"/>
      <c r="AI360" s="3"/>
    </row>
    <row r="361" spans="1:35" x14ac:dyDescent="0.25">
      <c r="A361" s="1" t="s">
        <v>533</v>
      </c>
      <c r="G361" s="51" t="s">
        <v>52</v>
      </c>
      <c r="M361">
        <v>2513.115234375</v>
      </c>
      <c r="N361">
        <v>2834.6669921875</v>
      </c>
      <c r="R361" s="49">
        <v>2</v>
      </c>
      <c r="U361" s="50">
        <v>0</v>
      </c>
      <c r="V361" s="50">
        <v>0.16666700000000001</v>
      </c>
      <c r="W361" s="50">
        <v>0</v>
      </c>
      <c r="X361" s="50">
        <v>0.67154999999999998</v>
      </c>
      <c r="Y361" s="50">
        <v>1</v>
      </c>
      <c r="AA361" s="3">
        <v>361</v>
      </c>
      <c r="AD361" s="98" t="str">
        <f>REPLACE(INDEX(GroupVertices[Group], MATCH(Vertices[[#This Row],[Vertex]],GroupVertices[Vertex],0)),1,1,"")</f>
        <v>27</v>
      </c>
      <c r="AE361" s="2"/>
      <c r="AI361" s="3"/>
    </row>
    <row r="362" spans="1:35" x14ac:dyDescent="0.25">
      <c r="A362" s="1" t="s">
        <v>534</v>
      </c>
      <c r="G362" s="51" t="s">
        <v>52</v>
      </c>
      <c r="M362">
        <v>2998.568115234375</v>
      </c>
      <c r="N362">
        <v>2723.864990234375</v>
      </c>
      <c r="R362" s="49">
        <v>4</v>
      </c>
      <c r="U362" s="50">
        <v>1</v>
      </c>
      <c r="V362" s="50">
        <v>0.25</v>
      </c>
      <c r="W362" s="50">
        <v>0</v>
      </c>
      <c r="X362" s="50">
        <v>1.227177</v>
      </c>
      <c r="Y362" s="50">
        <v>0.66666666666666663</v>
      </c>
      <c r="AA362" s="3">
        <v>362</v>
      </c>
      <c r="AD362" s="98" t="str">
        <f>REPLACE(INDEX(GroupVertices[Group], MATCH(Vertices[[#This Row],[Vertex]],GroupVertices[Vertex],0)),1,1,"")</f>
        <v>27</v>
      </c>
      <c r="AE362" s="2"/>
      <c r="AI362" s="3"/>
    </row>
    <row r="363" spans="1:35" x14ac:dyDescent="0.25">
      <c r="A363" s="1" t="s">
        <v>535</v>
      </c>
      <c r="G363" s="51" t="s">
        <v>52</v>
      </c>
      <c r="M363">
        <v>2739.087890625</v>
      </c>
      <c r="N363">
        <v>2587.984619140625</v>
      </c>
      <c r="R363" s="49">
        <v>4</v>
      </c>
      <c r="U363" s="50">
        <v>1</v>
      </c>
      <c r="V363" s="50">
        <v>0.25</v>
      </c>
      <c r="W363" s="50">
        <v>0</v>
      </c>
      <c r="X363" s="50">
        <v>1.227177</v>
      </c>
      <c r="Y363" s="50">
        <v>0.66666666666666663</v>
      </c>
      <c r="AA363" s="3">
        <v>363</v>
      </c>
      <c r="AD363" s="98" t="str">
        <f>REPLACE(INDEX(GroupVertices[Group], MATCH(Vertices[[#This Row],[Vertex]],GroupVertices[Vertex],0)),1,1,"")</f>
        <v>27</v>
      </c>
      <c r="AE363" s="2"/>
      <c r="AI363" s="3"/>
    </row>
    <row r="364" spans="1:35" x14ac:dyDescent="0.25">
      <c r="A364" s="1" t="s">
        <v>536</v>
      </c>
      <c r="G364" s="51" t="s">
        <v>52</v>
      </c>
      <c r="M364">
        <v>3589.213134765625</v>
      </c>
      <c r="N364">
        <v>301.4404296875</v>
      </c>
      <c r="R364" s="49">
        <v>1</v>
      </c>
      <c r="U364" s="50">
        <v>0</v>
      </c>
      <c r="V364" s="50">
        <v>0.2</v>
      </c>
      <c r="W364" s="50">
        <v>0</v>
      </c>
      <c r="X364" s="50">
        <v>0.693693</v>
      </c>
      <c r="Y364" s="50">
        <v>0</v>
      </c>
      <c r="AA364" s="3">
        <v>364</v>
      </c>
      <c r="AD364" s="98" t="str">
        <f>REPLACE(INDEX(GroupVertices[Group], MATCH(Vertices[[#This Row],[Vertex]],GroupVertices[Vertex],0)),1,1,"")</f>
        <v>48</v>
      </c>
      <c r="AE364" s="2"/>
      <c r="AI364" s="3"/>
    </row>
    <row r="365" spans="1:35" x14ac:dyDescent="0.25">
      <c r="A365" s="1" t="s">
        <v>537</v>
      </c>
      <c r="G365" s="51" t="s">
        <v>52</v>
      </c>
      <c r="M365">
        <v>3335.22802734375</v>
      </c>
      <c r="N365">
        <v>301.4404296875</v>
      </c>
      <c r="R365" s="49">
        <v>3</v>
      </c>
      <c r="U365" s="50">
        <v>3</v>
      </c>
      <c r="V365" s="50">
        <v>0.33333299999999999</v>
      </c>
      <c r="W365" s="50">
        <v>0</v>
      </c>
      <c r="X365" s="50">
        <v>1.9189179999999999</v>
      </c>
      <c r="Y365" s="50">
        <v>0</v>
      </c>
      <c r="AA365" s="3">
        <v>365</v>
      </c>
      <c r="AD365" s="98" t="str">
        <f>REPLACE(INDEX(GroupVertices[Group], MATCH(Vertices[[#This Row],[Vertex]],GroupVertices[Vertex],0)),1,1,"")</f>
        <v>48</v>
      </c>
      <c r="AE365" s="2"/>
      <c r="AI365" s="3"/>
    </row>
    <row r="366" spans="1:35" x14ac:dyDescent="0.25">
      <c r="A366" s="1" t="s">
        <v>538</v>
      </c>
      <c r="G366" s="51" t="s">
        <v>52</v>
      </c>
      <c r="M366">
        <v>3248.9658203125</v>
      </c>
      <c r="N366">
        <v>4190.76806640625</v>
      </c>
      <c r="R366" s="49">
        <v>3</v>
      </c>
      <c r="U366" s="50">
        <v>2</v>
      </c>
      <c r="V366" s="50">
        <v>0.33333299999999999</v>
      </c>
      <c r="W366" s="50">
        <v>0</v>
      </c>
      <c r="X366" s="50">
        <v>1.4669430000000001</v>
      </c>
      <c r="Y366" s="50">
        <v>0.33333333333333331</v>
      </c>
      <c r="AA366" s="3">
        <v>366</v>
      </c>
      <c r="AD366" s="98" t="str">
        <f>REPLACE(INDEX(GroupVertices[Group], MATCH(Vertices[[#This Row],[Vertex]],GroupVertices[Vertex],0)),1,1,"")</f>
        <v>68</v>
      </c>
      <c r="AE366" s="2"/>
      <c r="AI366" s="3"/>
    </row>
    <row r="367" spans="1:35" x14ac:dyDescent="0.25">
      <c r="A367" s="1" t="s">
        <v>539</v>
      </c>
      <c r="G367" s="51" t="s">
        <v>52</v>
      </c>
      <c r="M367">
        <v>3208.22998046875</v>
      </c>
      <c r="N367">
        <v>4690.716796875</v>
      </c>
      <c r="R367" s="49">
        <v>2</v>
      </c>
      <c r="U367" s="50">
        <v>0</v>
      </c>
      <c r="V367" s="50">
        <v>0.25</v>
      </c>
      <c r="W367" s="50">
        <v>0</v>
      </c>
      <c r="X367" s="50">
        <v>0.983711</v>
      </c>
      <c r="Y367" s="50">
        <v>1</v>
      </c>
      <c r="AA367" s="3">
        <v>367</v>
      </c>
      <c r="AD367" s="98" t="str">
        <f>REPLACE(INDEX(GroupVertices[Group], MATCH(Vertices[[#This Row],[Vertex]],GroupVertices[Vertex],0)),1,1,"")</f>
        <v>68</v>
      </c>
      <c r="AE367" s="2"/>
      <c r="AI367" s="3"/>
    </row>
    <row r="368" spans="1:35" x14ac:dyDescent="0.25">
      <c r="A368" s="1" t="s">
        <v>540</v>
      </c>
      <c r="G368" s="51" t="s">
        <v>52</v>
      </c>
      <c r="M368">
        <v>3628.4638671875</v>
      </c>
      <c r="N368">
        <v>4246.5888671875</v>
      </c>
      <c r="R368" s="49">
        <v>2</v>
      </c>
      <c r="U368" s="50">
        <v>0</v>
      </c>
      <c r="V368" s="50">
        <v>0.25</v>
      </c>
      <c r="W368" s="50">
        <v>0</v>
      </c>
      <c r="X368" s="50">
        <v>0.983711</v>
      </c>
      <c r="Y368" s="50">
        <v>1</v>
      </c>
      <c r="AA368" s="3">
        <v>368</v>
      </c>
      <c r="AD368" s="98" t="str">
        <f>REPLACE(INDEX(GroupVertices[Group], MATCH(Vertices[[#This Row],[Vertex]],GroupVertices[Vertex],0)),1,1,"")</f>
        <v>68</v>
      </c>
      <c r="AE368" s="2"/>
      <c r="AI368" s="3"/>
    </row>
    <row r="369" spans="1:35" x14ac:dyDescent="0.25">
      <c r="A369" s="1" t="s">
        <v>541</v>
      </c>
      <c r="G369" s="51" t="s">
        <v>52</v>
      </c>
      <c r="M369">
        <v>3716.19921875</v>
      </c>
      <c r="N369">
        <v>4582.15576171875</v>
      </c>
      <c r="R369" s="49">
        <v>1</v>
      </c>
      <c r="U369" s="50">
        <v>0</v>
      </c>
      <c r="V369" s="50">
        <v>0.2</v>
      </c>
      <c r="W369" s="50">
        <v>0</v>
      </c>
      <c r="X369" s="50">
        <v>0.56563399999999997</v>
      </c>
      <c r="Y369" s="50">
        <v>0</v>
      </c>
      <c r="AA369" s="3">
        <v>369</v>
      </c>
      <c r="AD369" s="98" t="str">
        <f>REPLACE(INDEX(GroupVertices[Group], MATCH(Vertices[[#This Row],[Vertex]],GroupVertices[Vertex],0)),1,1,"")</f>
        <v>68</v>
      </c>
      <c r="AE369" s="2"/>
      <c r="AI369" s="3"/>
    </row>
    <row r="370" spans="1:35" x14ac:dyDescent="0.25">
      <c r="A370" s="1" t="s">
        <v>542</v>
      </c>
      <c r="G370" s="51" t="s">
        <v>52</v>
      </c>
      <c r="M370">
        <v>3220.131103515625</v>
      </c>
      <c r="N370">
        <v>5528.86328125</v>
      </c>
      <c r="R370" s="49">
        <v>2</v>
      </c>
      <c r="U370" s="50">
        <v>0</v>
      </c>
      <c r="V370" s="50">
        <v>0.25</v>
      </c>
      <c r="W370" s="50">
        <v>0</v>
      </c>
      <c r="X370" s="50">
        <v>0.81914799999999999</v>
      </c>
      <c r="Y370" s="50">
        <v>1</v>
      </c>
      <c r="AA370" s="3">
        <v>370</v>
      </c>
      <c r="AD370" s="98" t="str">
        <f>REPLACE(INDEX(GroupVertices[Group], MATCH(Vertices[[#This Row],[Vertex]],GroupVertices[Vertex],0)),1,1,"")</f>
        <v>74</v>
      </c>
      <c r="AE370" s="2"/>
      <c r="AI370" s="3"/>
    </row>
    <row r="371" spans="1:35" x14ac:dyDescent="0.25">
      <c r="A371" s="1" t="s">
        <v>543</v>
      </c>
      <c r="G371" s="51" t="s">
        <v>52</v>
      </c>
      <c r="M371">
        <v>3208.232177734375</v>
      </c>
      <c r="N371">
        <v>6028.814453125</v>
      </c>
      <c r="R371" s="49">
        <v>3</v>
      </c>
      <c r="U371" s="50">
        <v>0.5</v>
      </c>
      <c r="V371" s="50">
        <v>0.33333299999999999</v>
      </c>
      <c r="W371" s="50">
        <v>0</v>
      </c>
      <c r="X371" s="50">
        <v>1.18085</v>
      </c>
      <c r="Y371" s="50">
        <v>0.66666666666666663</v>
      </c>
      <c r="AA371" s="3">
        <v>371</v>
      </c>
      <c r="AD371" s="98" t="str">
        <f>REPLACE(INDEX(GroupVertices[Group], MATCH(Vertices[[#This Row],[Vertex]],GroupVertices[Vertex],0)),1,1,"")</f>
        <v>74</v>
      </c>
      <c r="AE371" s="2"/>
      <c r="AI371" s="3"/>
    </row>
    <row r="372" spans="1:35" x14ac:dyDescent="0.25">
      <c r="A372" s="1" t="s">
        <v>544</v>
      </c>
      <c r="G372" s="51" t="s">
        <v>52</v>
      </c>
      <c r="M372">
        <v>3716.203857421875</v>
      </c>
      <c r="N372">
        <v>5968.36376953125</v>
      </c>
      <c r="R372" s="49">
        <v>3</v>
      </c>
      <c r="U372" s="50">
        <v>0.5</v>
      </c>
      <c r="V372" s="50">
        <v>0.33333299999999999</v>
      </c>
      <c r="W372" s="50">
        <v>0</v>
      </c>
      <c r="X372" s="50">
        <v>1.18085</v>
      </c>
      <c r="Y372" s="50">
        <v>0.66666666666666663</v>
      </c>
      <c r="AA372" s="3">
        <v>372</v>
      </c>
      <c r="AD372" s="98" t="str">
        <f>REPLACE(INDEX(GroupVertices[Group], MATCH(Vertices[[#This Row],[Vertex]],GroupVertices[Vertex],0)),1,1,"")</f>
        <v>74</v>
      </c>
      <c r="AE372" s="2"/>
      <c r="AI372" s="3"/>
    </row>
    <row r="373" spans="1:35" x14ac:dyDescent="0.25">
      <c r="A373" s="1" t="s">
        <v>545</v>
      </c>
      <c r="G373" s="51" t="s">
        <v>52</v>
      </c>
      <c r="M373">
        <v>7078.1689453125</v>
      </c>
      <c r="N373">
        <v>2679.879150390625</v>
      </c>
      <c r="R373" s="49">
        <v>1</v>
      </c>
      <c r="U373" s="50">
        <v>0</v>
      </c>
      <c r="V373" s="50">
        <v>1</v>
      </c>
      <c r="W373" s="50">
        <v>0</v>
      </c>
      <c r="X373" s="50">
        <v>0.99999899999999997</v>
      </c>
      <c r="Y373" s="50">
        <v>0</v>
      </c>
      <c r="AA373" s="3">
        <v>373</v>
      </c>
      <c r="AD373" s="98" t="str">
        <f>REPLACE(INDEX(GroupVertices[Group], MATCH(Vertices[[#This Row],[Vertex]],GroupVertices[Vertex],0)),1,1,"")</f>
        <v>159</v>
      </c>
      <c r="AE373" s="2"/>
      <c r="AI373" s="3"/>
    </row>
    <row r="374" spans="1:35" x14ac:dyDescent="0.25">
      <c r="A374" s="1" t="s">
        <v>546</v>
      </c>
      <c r="G374" s="51" t="s">
        <v>52</v>
      </c>
      <c r="M374">
        <v>7078.1689453125</v>
      </c>
      <c r="N374">
        <v>2834.275390625</v>
      </c>
      <c r="R374" s="49">
        <v>1</v>
      </c>
      <c r="U374" s="50">
        <v>0</v>
      </c>
      <c r="V374" s="50">
        <v>1</v>
      </c>
      <c r="W374" s="50">
        <v>0</v>
      </c>
      <c r="X374" s="50">
        <v>0.99999899999999997</v>
      </c>
      <c r="Y374" s="50">
        <v>0</v>
      </c>
      <c r="AA374" s="3">
        <v>374</v>
      </c>
      <c r="AD374" s="98" t="str">
        <f>REPLACE(INDEX(GroupVertices[Group], MATCH(Vertices[[#This Row],[Vertex]],GroupVertices[Vertex],0)),1,1,"")</f>
        <v>159</v>
      </c>
      <c r="AE374" s="2"/>
      <c r="AI374" s="3"/>
    </row>
    <row r="375" spans="1:35" x14ac:dyDescent="0.25">
      <c r="A375" s="1" t="s">
        <v>547</v>
      </c>
      <c r="G375" s="51" t="s">
        <v>52</v>
      </c>
      <c r="M375">
        <v>342.12985229492188</v>
      </c>
      <c r="N375">
        <v>3143.080078125</v>
      </c>
      <c r="R375" s="49">
        <v>2</v>
      </c>
      <c r="U375" s="50">
        <v>0</v>
      </c>
      <c r="V375" s="50">
        <v>1.0416999999999999E-2</v>
      </c>
      <c r="W375" s="50">
        <v>0</v>
      </c>
      <c r="X375" s="50">
        <v>0.65828200000000003</v>
      </c>
      <c r="Y375" s="50">
        <v>1</v>
      </c>
      <c r="AA375" s="3">
        <v>375</v>
      </c>
      <c r="AD375" s="98" t="str">
        <f>REPLACE(INDEX(GroupVertices[Group], MATCH(Vertices[[#This Row],[Vertex]],GroupVertices[Vertex],0)),1,1,"")</f>
        <v>2</v>
      </c>
      <c r="AE375" s="2"/>
      <c r="AI375" s="3"/>
    </row>
    <row r="376" spans="1:35" x14ac:dyDescent="0.25">
      <c r="A376" s="1" t="s">
        <v>548</v>
      </c>
      <c r="G376" s="51" t="s">
        <v>52</v>
      </c>
      <c r="M376">
        <v>492.96109008789063</v>
      </c>
      <c r="N376">
        <v>2052.79736328125</v>
      </c>
      <c r="R376" s="49">
        <v>5</v>
      </c>
      <c r="U376" s="50">
        <v>81.5</v>
      </c>
      <c r="V376" s="50">
        <v>1.4706E-2</v>
      </c>
      <c r="W376" s="50">
        <v>0</v>
      </c>
      <c r="X376" s="50">
        <v>1.4083079999999999</v>
      </c>
      <c r="Y376" s="50">
        <v>0.3</v>
      </c>
      <c r="AA376" s="3">
        <v>376</v>
      </c>
      <c r="AD376" s="98" t="str">
        <f>REPLACE(INDEX(GroupVertices[Group], MATCH(Vertices[[#This Row],[Vertex]],GroupVertices[Vertex],0)),1,1,"")</f>
        <v>2</v>
      </c>
      <c r="AE376" s="2"/>
      <c r="AI376" s="3"/>
    </row>
    <row r="377" spans="1:35" x14ac:dyDescent="0.25">
      <c r="A377" s="1" t="s">
        <v>549</v>
      </c>
      <c r="G377" s="51" t="s">
        <v>52</v>
      </c>
      <c r="M377">
        <v>684.363037109375</v>
      </c>
      <c r="N377">
        <v>2539.525146484375</v>
      </c>
      <c r="R377" s="49">
        <v>3</v>
      </c>
      <c r="U377" s="50">
        <v>0.5</v>
      </c>
      <c r="V377" s="50">
        <v>1.0526000000000001E-2</v>
      </c>
      <c r="W377" s="50">
        <v>0</v>
      </c>
      <c r="X377" s="50">
        <v>0.94895200000000002</v>
      </c>
      <c r="Y377" s="50">
        <v>0.66666666666666663</v>
      </c>
      <c r="AA377" s="3">
        <v>377</v>
      </c>
      <c r="AD377" s="98" t="str">
        <f>REPLACE(INDEX(GroupVertices[Group], MATCH(Vertices[[#This Row],[Vertex]],GroupVertices[Vertex],0)),1,1,"")</f>
        <v>2</v>
      </c>
      <c r="AE377" s="2"/>
      <c r="AI377" s="3"/>
    </row>
    <row r="378" spans="1:35" x14ac:dyDescent="0.25">
      <c r="A378" s="1" t="s">
        <v>550</v>
      </c>
      <c r="G378" s="51" t="s">
        <v>52</v>
      </c>
      <c r="M378">
        <v>2086.12060546875</v>
      </c>
      <c r="N378">
        <v>8881.4658203125</v>
      </c>
      <c r="R378" s="49">
        <v>4</v>
      </c>
      <c r="U378" s="50">
        <v>0</v>
      </c>
      <c r="V378" s="50">
        <v>0.125</v>
      </c>
      <c r="W378" s="50">
        <v>0</v>
      </c>
      <c r="X378" s="50">
        <v>0.84307600000000005</v>
      </c>
      <c r="Y378" s="50">
        <v>1</v>
      </c>
      <c r="AA378" s="3">
        <v>378</v>
      </c>
      <c r="AD378" s="98" t="str">
        <f>REPLACE(INDEX(GroupVertices[Group], MATCH(Vertices[[#This Row],[Vertex]],GroupVertices[Vertex],0)),1,1,"")</f>
        <v>15</v>
      </c>
      <c r="AE378" s="2"/>
      <c r="AI378" s="3"/>
    </row>
    <row r="379" spans="1:35" x14ac:dyDescent="0.25">
      <c r="A379" s="1" t="s">
        <v>551</v>
      </c>
      <c r="G379" s="51" t="s">
        <v>52</v>
      </c>
      <c r="M379">
        <v>2229.5341796875</v>
      </c>
      <c r="N379">
        <v>8249.900390625</v>
      </c>
      <c r="R379" s="49">
        <v>4</v>
      </c>
      <c r="U379" s="50">
        <v>0</v>
      </c>
      <c r="V379" s="50">
        <v>0.125</v>
      </c>
      <c r="W379" s="50">
        <v>0</v>
      </c>
      <c r="X379" s="50">
        <v>0.84307600000000005</v>
      </c>
      <c r="Y379" s="50">
        <v>1</v>
      </c>
      <c r="AA379" s="3">
        <v>379</v>
      </c>
      <c r="AD379" s="98" t="str">
        <f>REPLACE(INDEX(GroupVertices[Group], MATCH(Vertices[[#This Row],[Vertex]],GroupVertices[Vertex],0)),1,1,"")</f>
        <v>15</v>
      </c>
      <c r="AE379" s="2"/>
      <c r="AI379" s="3"/>
    </row>
    <row r="380" spans="1:35" x14ac:dyDescent="0.25">
      <c r="A380" s="1" t="s">
        <v>552</v>
      </c>
      <c r="G380" s="51" t="s">
        <v>52</v>
      </c>
      <c r="M380">
        <v>849.68743896484375</v>
      </c>
      <c r="N380">
        <v>4779.96337890625</v>
      </c>
      <c r="R380" s="49">
        <v>2</v>
      </c>
      <c r="U380" s="50">
        <v>0</v>
      </c>
      <c r="V380" s="50">
        <v>2.1320000000000002E-3</v>
      </c>
      <c r="W380" s="50">
        <v>0</v>
      </c>
      <c r="X380" s="50">
        <v>0.74488699999999997</v>
      </c>
      <c r="Y380" s="50">
        <v>1</v>
      </c>
      <c r="AA380" s="3">
        <v>380</v>
      </c>
      <c r="AD380" s="98" t="str">
        <f>REPLACE(INDEX(GroupVertices[Group], MATCH(Vertices[[#This Row],[Vertex]],GroupVertices[Vertex],0)),1,1,"")</f>
        <v>1</v>
      </c>
      <c r="AE380" s="2"/>
      <c r="AI380" s="3"/>
    </row>
    <row r="381" spans="1:35" x14ac:dyDescent="0.25">
      <c r="A381" s="1" t="s">
        <v>553</v>
      </c>
      <c r="G381" s="51" t="s">
        <v>52</v>
      </c>
      <c r="M381">
        <v>627.2178955078125</v>
      </c>
      <c r="N381">
        <v>5228.92822265625</v>
      </c>
      <c r="R381" s="49">
        <v>5</v>
      </c>
      <c r="U381" s="50">
        <v>208.5</v>
      </c>
      <c r="V381" s="50">
        <v>2.5969999999999999E-3</v>
      </c>
      <c r="W381" s="50">
        <v>0</v>
      </c>
      <c r="X381" s="50">
        <v>1.6371180000000001</v>
      </c>
      <c r="Y381" s="50">
        <v>0.3</v>
      </c>
      <c r="AA381" s="3">
        <v>381</v>
      </c>
      <c r="AD381" s="98" t="str">
        <f>REPLACE(INDEX(GroupVertices[Group], MATCH(Vertices[[#This Row],[Vertex]],GroupVertices[Vertex],0)),1,1,"")</f>
        <v>1</v>
      </c>
      <c r="AE381" s="2"/>
      <c r="AI381" s="3"/>
    </row>
    <row r="382" spans="1:35" x14ac:dyDescent="0.25">
      <c r="A382" s="1" t="s">
        <v>554</v>
      </c>
      <c r="G382" s="51" t="s">
        <v>52</v>
      </c>
      <c r="M382">
        <v>1008.76025390625</v>
      </c>
      <c r="N382">
        <v>6515.94921875</v>
      </c>
      <c r="R382" s="49">
        <v>2</v>
      </c>
      <c r="U382" s="50">
        <v>0</v>
      </c>
      <c r="V382" s="50">
        <v>2.1320000000000002E-3</v>
      </c>
      <c r="W382" s="50">
        <v>0</v>
      </c>
      <c r="X382" s="50">
        <v>0.74488699999999997</v>
      </c>
      <c r="Y382" s="50">
        <v>1</v>
      </c>
      <c r="AA382" s="3">
        <v>382</v>
      </c>
      <c r="AD382" s="98" t="str">
        <f>REPLACE(INDEX(GroupVertices[Group], MATCH(Vertices[[#This Row],[Vertex]],GroupVertices[Vertex],0)),1,1,"")</f>
        <v>1</v>
      </c>
      <c r="AE382" s="2"/>
      <c r="AI382" s="3"/>
    </row>
    <row r="383" spans="1:35" x14ac:dyDescent="0.25">
      <c r="A383" s="1" t="s">
        <v>555</v>
      </c>
      <c r="G383" s="51" t="s">
        <v>52</v>
      </c>
      <c r="M383">
        <v>8822.6474609375</v>
      </c>
      <c r="N383">
        <v>3172.476806640625</v>
      </c>
      <c r="R383" s="49">
        <v>1</v>
      </c>
      <c r="U383" s="50">
        <v>0</v>
      </c>
      <c r="V383" s="50">
        <v>1</v>
      </c>
      <c r="W383" s="50">
        <v>0</v>
      </c>
      <c r="X383" s="50">
        <v>0.99999899999999997</v>
      </c>
      <c r="Y383" s="50">
        <v>0</v>
      </c>
      <c r="AA383" s="3">
        <v>383</v>
      </c>
      <c r="AD383" s="98" t="str">
        <f>REPLACE(INDEX(GroupVertices[Group], MATCH(Vertices[[#This Row],[Vertex]],GroupVertices[Vertex],0)),1,1,"")</f>
        <v>160</v>
      </c>
      <c r="AE383" s="2"/>
      <c r="AI383" s="3"/>
    </row>
    <row r="384" spans="1:35" x14ac:dyDescent="0.25">
      <c r="A384" s="1" t="s">
        <v>556</v>
      </c>
      <c r="G384" s="51" t="s">
        <v>52</v>
      </c>
      <c r="M384">
        <v>8822.6474609375</v>
      </c>
      <c r="N384">
        <v>3341.57763671875</v>
      </c>
      <c r="R384" s="49">
        <v>1</v>
      </c>
      <c r="U384" s="50">
        <v>0</v>
      </c>
      <c r="V384" s="50">
        <v>1</v>
      </c>
      <c r="W384" s="50">
        <v>0</v>
      </c>
      <c r="X384" s="50">
        <v>0.99999899999999997</v>
      </c>
      <c r="Y384" s="50">
        <v>0</v>
      </c>
      <c r="AA384" s="3">
        <v>384</v>
      </c>
      <c r="AD384" s="98" t="str">
        <f>REPLACE(INDEX(GroupVertices[Group], MATCH(Vertices[[#This Row],[Vertex]],GroupVertices[Vertex],0)),1,1,"")</f>
        <v>160</v>
      </c>
      <c r="AE384" s="2"/>
      <c r="AI384" s="3"/>
    </row>
    <row r="385" spans="1:35" x14ac:dyDescent="0.25">
      <c r="A385" s="1" t="s">
        <v>557</v>
      </c>
      <c r="G385" s="51" t="s">
        <v>52</v>
      </c>
      <c r="M385">
        <v>7779.970703125</v>
      </c>
      <c r="N385">
        <v>1691.00732421875</v>
      </c>
      <c r="R385" s="49">
        <v>0</v>
      </c>
      <c r="U385" s="50">
        <v>0</v>
      </c>
      <c r="V385" s="50">
        <v>0</v>
      </c>
      <c r="W385" s="50">
        <v>0</v>
      </c>
      <c r="X385" s="50">
        <v>0</v>
      </c>
      <c r="Y385" s="50">
        <v>0</v>
      </c>
      <c r="AA385" s="3">
        <v>385</v>
      </c>
      <c r="AD385" s="98" t="str">
        <f>REPLACE(INDEX(GroupVertices[Group], MATCH(Vertices[[#This Row],[Vertex]],GroupVertices[Vertex],0)),1,1,"")</f>
        <v>230</v>
      </c>
      <c r="AE385" s="2"/>
      <c r="AI385" s="3"/>
    </row>
    <row r="386" spans="1:35" x14ac:dyDescent="0.25">
      <c r="A386" s="1" t="s">
        <v>558</v>
      </c>
      <c r="G386" s="51" t="s">
        <v>52</v>
      </c>
      <c r="M386">
        <v>7779.970703125</v>
      </c>
      <c r="N386">
        <v>1330.749267578125</v>
      </c>
      <c r="R386" s="49">
        <v>0</v>
      </c>
      <c r="U386" s="50">
        <v>0</v>
      </c>
      <c r="V386" s="50">
        <v>0</v>
      </c>
      <c r="W386" s="50">
        <v>0</v>
      </c>
      <c r="X386" s="50">
        <v>0</v>
      </c>
      <c r="Y386" s="50">
        <v>0</v>
      </c>
      <c r="AA386" s="3">
        <v>386</v>
      </c>
      <c r="AD386" s="98" t="str">
        <f>REPLACE(INDEX(GroupVertices[Group], MATCH(Vertices[[#This Row],[Vertex]],GroupVertices[Vertex],0)),1,1,"")</f>
        <v>233</v>
      </c>
      <c r="AE386" s="2"/>
      <c r="AI386" s="3"/>
    </row>
    <row r="387" spans="1:35" x14ac:dyDescent="0.25">
      <c r="A387" s="1" t="s">
        <v>559</v>
      </c>
      <c r="G387" s="51" t="s">
        <v>52</v>
      </c>
      <c r="M387">
        <v>318.33462524414063</v>
      </c>
      <c r="N387">
        <v>7770.32568359375</v>
      </c>
      <c r="R387" s="49">
        <v>2</v>
      </c>
      <c r="U387" s="50">
        <v>0</v>
      </c>
      <c r="V387" s="50">
        <v>2.336E-3</v>
      </c>
      <c r="W387" s="50">
        <v>0</v>
      </c>
      <c r="X387" s="50">
        <v>0.70093399999999995</v>
      </c>
      <c r="Y387" s="50">
        <v>1</v>
      </c>
      <c r="AA387" s="3">
        <v>387</v>
      </c>
      <c r="AD387" s="98" t="str">
        <f>REPLACE(INDEX(GroupVertices[Group], MATCH(Vertices[[#This Row],[Vertex]],GroupVertices[Vertex],0)),1,1,"")</f>
        <v>1</v>
      </c>
      <c r="AE387" s="2"/>
      <c r="AI387" s="3"/>
    </row>
    <row r="388" spans="1:35" x14ac:dyDescent="0.25">
      <c r="A388" s="1" t="s">
        <v>560</v>
      </c>
      <c r="G388" s="51" t="s">
        <v>52</v>
      </c>
      <c r="M388">
        <v>844.8243408203125</v>
      </c>
      <c r="N388">
        <v>9215.3564453125</v>
      </c>
      <c r="R388" s="49">
        <v>2</v>
      </c>
      <c r="U388" s="50">
        <v>0</v>
      </c>
      <c r="V388" s="50">
        <v>2.336E-3</v>
      </c>
      <c r="W388" s="50">
        <v>0</v>
      </c>
      <c r="X388" s="50">
        <v>0.70093399999999995</v>
      </c>
      <c r="Y388" s="50">
        <v>1</v>
      </c>
      <c r="AA388" s="3">
        <v>388</v>
      </c>
      <c r="AD388" s="98" t="str">
        <f>REPLACE(INDEX(GroupVertices[Group], MATCH(Vertices[[#This Row],[Vertex]],GroupVertices[Vertex],0)),1,1,"")</f>
        <v>1</v>
      </c>
      <c r="AE388" s="2"/>
      <c r="AI388" s="3"/>
    </row>
    <row r="389" spans="1:35" x14ac:dyDescent="0.25">
      <c r="A389" s="1" t="s">
        <v>561</v>
      </c>
      <c r="G389" s="51" t="s">
        <v>52</v>
      </c>
      <c r="M389">
        <v>695.35894775390625</v>
      </c>
      <c r="N389">
        <v>7678.57666015625</v>
      </c>
      <c r="R389" s="49">
        <v>11</v>
      </c>
      <c r="U389" s="50">
        <v>1143</v>
      </c>
      <c r="V389" s="50">
        <v>2.9069999999999999E-3</v>
      </c>
      <c r="W389" s="50">
        <v>0</v>
      </c>
      <c r="X389" s="50">
        <v>3.2746010000000001</v>
      </c>
      <c r="Y389" s="50">
        <v>0.12727272727272726</v>
      </c>
      <c r="AA389" s="3">
        <v>389</v>
      </c>
      <c r="AD389" s="98" t="str">
        <f>REPLACE(INDEX(GroupVertices[Group], MATCH(Vertices[[#This Row],[Vertex]],GroupVertices[Vertex],0)),1,1,"")</f>
        <v>1</v>
      </c>
      <c r="AE389" s="2"/>
      <c r="AI389" s="3"/>
    </row>
    <row r="390" spans="1:35" x14ac:dyDescent="0.25">
      <c r="A390" s="1" t="s">
        <v>562</v>
      </c>
      <c r="G390" s="51" t="s">
        <v>52</v>
      </c>
      <c r="M390">
        <v>1146.0001220703125</v>
      </c>
      <c r="N390">
        <v>6473.0947265625</v>
      </c>
      <c r="R390" s="49">
        <v>5</v>
      </c>
      <c r="U390" s="50">
        <v>168</v>
      </c>
      <c r="V390" s="50">
        <v>2.7929999999999999E-3</v>
      </c>
      <c r="W390" s="50">
        <v>0</v>
      </c>
      <c r="X390" s="50">
        <v>1.515128</v>
      </c>
      <c r="Y390" s="50">
        <v>0.4</v>
      </c>
      <c r="AA390" s="3">
        <v>390</v>
      </c>
      <c r="AD390" s="98" t="str">
        <f>REPLACE(INDEX(GroupVertices[Group], MATCH(Vertices[[#This Row],[Vertex]],GroupVertices[Vertex],0)),1,1,"")</f>
        <v>1</v>
      </c>
      <c r="AE390" s="2"/>
      <c r="AI390" s="3"/>
    </row>
    <row r="391" spans="1:35" x14ac:dyDescent="0.25">
      <c r="A391" s="1" t="s">
        <v>563</v>
      </c>
      <c r="G391" s="51" t="s">
        <v>52</v>
      </c>
      <c r="M391">
        <v>1283.196044921875</v>
      </c>
      <c r="N391">
        <v>7052.32421875</v>
      </c>
      <c r="R391" s="49">
        <v>2</v>
      </c>
      <c r="U391" s="50">
        <v>0</v>
      </c>
      <c r="V391" s="50">
        <v>2.2620000000000001E-3</v>
      </c>
      <c r="W391" s="50">
        <v>0</v>
      </c>
      <c r="X391" s="50">
        <v>0.70882000000000001</v>
      </c>
      <c r="Y391" s="50">
        <v>1</v>
      </c>
      <c r="AA391" s="3">
        <v>391</v>
      </c>
      <c r="AD391" s="98" t="str">
        <f>REPLACE(INDEX(GroupVertices[Group], MATCH(Vertices[[#This Row],[Vertex]],GroupVertices[Vertex],0)),1,1,"")</f>
        <v>1</v>
      </c>
      <c r="AE391" s="2"/>
      <c r="AI391" s="3"/>
    </row>
    <row r="392" spans="1:35" x14ac:dyDescent="0.25">
      <c r="A392" s="1" t="s">
        <v>564</v>
      </c>
      <c r="G392" s="51" t="s">
        <v>52</v>
      </c>
      <c r="M392">
        <v>192.48820495605469</v>
      </c>
      <c r="N392">
        <v>6827.7431640625</v>
      </c>
      <c r="R392" s="49">
        <v>3</v>
      </c>
      <c r="U392" s="50">
        <v>0</v>
      </c>
      <c r="V392" s="50">
        <v>2.7780000000000001E-3</v>
      </c>
      <c r="W392" s="50">
        <v>0</v>
      </c>
      <c r="X392" s="50">
        <v>0.91184600000000005</v>
      </c>
      <c r="Y392" s="50">
        <v>1</v>
      </c>
      <c r="AA392" s="3">
        <v>392</v>
      </c>
      <c r="AD392" s="98" t="str">
        <f>REPLACE(INDEX(GroupVertices[Group], MATCH(Vertices[[#This Row],[Vertex]],GroupVertices[Vertex],0)),1,1,"")</f>
        <v>1</v>
      </c>
      <c r="AE392" s="2"/>
      <c r="AI392" s="3"/>
    </row>
    <row r="393" spans="1:35" x14ac:dyDescent="0.25">
      <c r="A393" s="1" t="s">
        <v>565</v>
      </c>
      <c r="G393" s="51" t="s">
        <v>52</v>
      </c>
      <c r="M393">
        <v>672.8272705078125</v>
      </c>
      <c r="N393">
        <v>5357.24755859375</v>
      </c>
      <c r="R393" s="49">
        <v>2</v>
      </c>
      <c r="U393" s="50">
        <v>0</v>
      </c>
      <c r="V393" s="50">
        <v>2.2620000000000001E-3</v>
      </c>
      <c r="W393" s="50">
        <v>0</v>
      </c>
      <c r="X393" s="50">
        <v>0.70882000000000001</v>
      </c>
      <c r="Y393" s="50">
        <v>1</v>
      </c>
      <c r="AA393" s="3">
        <v>393</v>
      </c>
      <c r="AD393" s="98" t="str">
        <f>REPLACE(INDEX(GroupVertices[Group], MATCH(Vertices[[#This Row],[Vertex]],GroupVertices[Vertex],0)),1,1,"")</f>
        <v>1</v>
      </c>
      <c r="AE393" s="2"/>
      <c r="AI393" s="3"/>
    </row>
    <row r="394" spans="1:35" x14ac:dyDescent="0.25">
      <c r="A394" s="1" t="s">
        <v>566</v>
      </c>
      <c r="G394" s="51" t="s">
        <v>52</v>
      </c>
      <c r="M394">
        <v>9257.095703125</v>
      </c>
      <c r="N394">
        <v>3172.476806640625</v>
      </c>
      <c r="R394" s="49">
        <v>1</v>
      </c>
      <c r="U394" s="50">
        <v>0</v>
      </c>
      <c r="V394" s="50">
        <v>1</v>
      </c>
      <c r="W394" s="50">
        <v>0</v>
      </c>
      <c r="X394" s="50">
        <v>0.99999899999999997</v>
      </c>
      <c r="Y394" s="50">
        <v>0</v>
      </c>
      <c r="AA394" s="3">
        <v>394</v>
      </c>
      <c r="AD394" s="98" t="str">
        <f>REPLACE(INDEX(GroupVertices[Group], MATCH(Vertices[[#This Row],[Vertex]],GroupVertices[Vertex],0)),1,1,"")</f>
        <v>161</v>
      </c>
      <c r="AE394" s="2"/>
      <c r="AI394" s="3"/>
    </row>
    <row r="395" spans="1:35" x14ac:dyDescent="0.25">
      <c r="A395" s="1" t="s">
        <v>567</v>
      </c>
      <c r="G395" s="51" t="s">
        <v>52</v>
      </c>
      <c r="M395">
        <v>9257.095703125</v>
      </c>
      <c r="N395">
        <v>3341.57763671875</v>
      </c>
      <c r="R395" s="49">
        <v>1</v>
      </c>
      <c r="U395" s="50">
        <v>0</v>
      </c>
      <c r="V395" s="50">
        <v>1</v>
      </c>
      <c r="W395" s="50">
        <v>0</v>
      </c>
      <c r="X395" s="50">
        <v>0.99999899999999997</v>
      </c>
      <c r="Y395" s="50">
        <v>0</v>
      </c>
      <c r="AA395" s="3">
        <v>395</v>
      </c>
      <c r="AD395" s="98" t="str">
        <f>REPLACE(INDEX(GroupVertices[Group], MATCH(Vertices[[#This Row],[Vertex]],GroupVertices[Vertex],0)),1,1,"")</f>
        <v>161</v>
      </c>
      <c r="AE395" s="2"/>
      <c r="AI395" s="3"/>
    </row>
    <row r="396" spans="1:35" x14ac:dyDescent="0.25">
      <c r="A396" s="1" t="s">
        <v>568</v>
      </c>
      <c r="G396" s="51" t="s">
        <v>52</v>
      </c>
      <c r="M396">
        <v>7779.970703125</v>
      </c>
      <c r="N396">
        <v>970.49114990234375</v>
      </c>
      <c r="R396" s="49">
        <v>0</v>
      </c>
      <c r="U396" s="50">
        <v>0</v>
      </c>
      <c r="V396" s="50">
        <v>0</v>
      </c>
      <c r="W396" s="50">
        <v>0</v>
      </c>
      <c r="X396" s="50">
        <v>0</v>
      </c>
      <c r="Y396" s="50">
        <v>0</v>
      </c>
      <c r="AA396" s="3">
        <v>396</v>
      </c>
      <c r="AD396" s="98" t="str">
        <f>REPLACE(INDEX(GroupVertices[Group], MATCH(Vertices[[#This Row],[Vertex]],GroupVertices[Vertex],0)),1,1,"")</f>
        <v>236</v>
      </c>
      <c r="AE396" s="2"/>
      <c r="AI396" s="3"/>
    </row>
    <row r="397" spans="1:35" x14ac:dyDescent="0.25">
      <c r="A397" s="1" t="s">
        <v>569</v>
      </c>
      <c r="G397" s="51" t="s">
        <v>52</v>
      </c>
      <c r="M397">
        <v>3836.663818359375</v>
      </c>
      <c r="N397">
        <v>9674.8330078125</v>
      </c>
      <c r="R397" s="49">
        <v>3</v>
      </c>
      <c r="U397" s="50">
        <v>0</v>
      </c>
      <c r="V397" s="50">
        <v>6.6667000000000004E-2</v>
      </c>
      <c r="W397" s="50">
        <v>0</v>
      </c>
      <c r="X397" s="50">
        <v>1.0103610000000001</v>
      </c>
      <c r="Y397" s="50">
        <v>1</v>
      </c>
      <c r="AA397" s="3">
        <v>397</v>
      </c>
      <c r="AD397" s="98" t="str">
        <f>REPLACE(INDEX(GroupVertices[Group], MATCH(Vertices[[#This Row],[Vertex]],GroupVertices[Vertex],0)),1,1,"")</f>
        <v>5</v>
      </c>
      <c r="AE397" s="2"/>
      <c r="AI397" s="3"/>
    </row>
    <row r="398" spans="1:35" x14ac:dyDescent="0.25">
      <c r="A398" s="1" t="s">
        <v>570</v>
      </c>
      <c r="G398" s="51" t="s">
        <v>52</v>
      </c>
      <c r="M398">
        <v>3634.320068359375</v>
      </c>
      <c r="N398">
        <v>9057.91796875</v>
      </c>
      <c r="R398" s="49">
        <v>3</v>
      </c>
      <c r="U398" s="50">
        <v>0</v>
      </c>
      <c r="V398" s="50">
        <v>6.6667000000000004E-2</v>
      </c>
      <c r="W398" s="50">
        <v>0</v>
      </c>
      <c r="X398" s="50">
        <v>1.0103610000000001</v>
      </c>
      <c r="Y398" s="50">
        <v>1</v>
      </c>
      <c r="AA398" s="3">
        <v>398</v>
      </c>
      <c r="AD398" s="98" t="str">
        <f>REPLACE(INDEX(GroupVertices[Group], MATCH(Vertices[[#This Row],[Vertex]],GroupVertices[Vertex],0)),1,1,"")</f>
        <v>5</v>
      </c>
      <c r="AE398" s="2"/>
      <c r="AI398" s="3"/>
    </row>
    <row r="399" spans="1:35" x14ac:dyDescent="0.25">
      <c r="A399" s="1" t="s">
        <v>571</v>
      </c>
      <c r="G399" s="51" t="s">
        <v>52</v>
      </c>
      <c r="M399">
        <v>3177.659423828125</v>
      </c>
      <c r="N399">
        <v>9343.4560546875</v>
      </c>
      <c r="R399" s="49">
        <v>3</v>
      </c>
      <c r="U399" s="50">
        <v>0</v>
      </c>
      <c r="V399" s="50">
        <v>6.6667000000000004E-2</v>
      </c>
      <c r="W399" s="50">
        <v>0</v>
      </c>
      <c r="X399" s="50">
        <v>1.0103610000000001</v>
      </c>
      <c r="Y399" s="50">
        <v>1</v>
      </c>
      <c r="AA399" s="3">
        <v>399</v>
      </c>
      <c r="AD399" s="98" t="str">
        <f>REPLACE(INDEX(GroupVertices[Group], MATCH(Vertices[[#This Row],[Vertex]],GroupVertices[Vertex],0)),1,1,"")</f>
        <v>5</v>
      </c>
      <c r="AE399" s="2"/>
      <c r="AI399" s="3"/>
    </row>
    <row r="400" spans="1:35" x14ac:dyDescent="0.25">
      <c r="A400" s="1" t="s">
        <v>572</v>
      </c>
      <c r="G400" s="51" t="s">
        <v>52</v>
      </c>
      <c r="M400">
        <v>7779.970703125</v>
      </c>
      <c r="N400">
        <v>617.58526611328125</v>
      </c>
      <c r="R400" s="49">
        <v>0</v>
      </c>
      <c r="U400" s="50">
        <v>0</v>
      </c>
      <c r="V400" s="50">
        <v>0</v>
      </c>
      <c r="W400" s="50">
        <v>0</v>
      </c>
      <c r="X400" s="50">
        <v>0</v>
      </c>
      <c r="Y400" s="50">
        <v>0</v>
      </c>
      <c r="AA400" s="3">
        <v>400</v>
      </c>
      <c r="AD400" s="98" t="str">
        <f>REPLACE(INDEX(GroupVertices[Group], MATCH(Vertices[[#This Row],[Vertex]],GroupVertices[Vertex],0)),1,1,"")</f>
        <v>235</v>
      </c>
      <c r="AE400" s="2"/>
      <c r="AI400" s="3"/>
    </row>
    <row r="401" spans="1:35" x14ac:dyDescent="0.25">
      <c r="A401" s="1" t="s">
        <v>573</v>
      </c>
      <c r="G401" s="51" t="s">
        <v>52</v>
      </c>
      <c r="M401">
        <v>7876.88623046875</v>
      </c>
      <c r="N401">
        <v>5708.98779296875</v>
      </c>
      <c r="R401" s="49">
        <v>2</v>
      </c>
      <c r="U401" s="50">
        <v>0</v>
      </c>
      <c r="V401" s="50">
        <v>0.5</v>
      </c>
      <c r="W401" s="50">
        <v>0</v>
      </c>
      <c r="X401" s="50">
        <v>0.99999899999999997</v>
      </c>
      <c r="Y401" s="50">
        <v>1</v>
      </c>
      <c r="AA401" s="3">
        <v>401</v>
      </c>
      <c r="AD401" s="98" t="str">
        <f>REPLACE(INDEX(GroupVertices[Group], MATCH(Vertices[[#This Row],[Vertex]],GroupVertices[Vertex],0)),1,1,"")</f>
        <v>79</v>
      </c>
      <c r="AE401" s="2"/>
      <c r="AI401" s="3"/>
    </row>
    <row r="402" spans="1:35" x14ac:dyDescent="0.25">
      <c r="A402" s="1" t="s">
        <v>574</v>
      </c>
      <c r="G402" s="51" t="s">
        <v>52</v>
      </c>
      <c r="M402">
        <v>7876.88623046875</v>
      </c>
      <c r="N402">
        <v>5922.20166015625</v>
      </c>
      <c r="R402" s="49">
        <v>2</v>
      </c>
      <c r="U402" s="50">
        <v>0</v>
      </c>
      <c r="V402" s="50">
        <v>0.5</v>
      </c>
      <c r="W402" s="50">
        <v>0</v>
      </c>
      <c r="X402" s="50">
        <v>0.99999899999999997</v>
      </c>
      <c r="Y402" s="50">
        <v>1</v>
      </c>
      <c r="AA402" s="3">
        <v>402</v>
      </c>
      <c r="AD402" s="98" t="str">
        <f>REPLACE(INDEX(GroupVertices[Group], MATCH(Vertices[[#This Row],[Vertex]],GroupVertices[Vertex],0)),1,1,"")</f>
        <v>79</v>
      </c>
      <c r="AE402" s="2"/>
      <c r="AI402" s="3"/>
    </row>
    <row r="403" spans="1:35" x14ac:dyDescent="0.25">
      <c r="A403" s="1" t="s">
        <v>575</v>
      </c>
      <c r="G403" s="51" t="s">
        <v>52</v>
      </c>
      <c r="M403">
        <v>8070.716796875</v>
      </c>
      <c r="N403">
        <v>5922.20166015625</v>
      </c>
      <c r="R403" s="49">
        <v>2</v>
      </c>
      <c r="U403" s="50">
        <v>0</v>
      </c>
      <c r="V403" s="50">
        <v>0.5</v>
      </c>
      <c r="W403" s="50">
        <v>0</v>
      </c>
      <c r="X403" s="50">
        <v>0.99999899999999997</v>
      </c>
      <c r="Y403" s="50">
        <v>1</v>
      </c>
      <c r="AA403" s="3">
        <v>403</v>
      </c>
      <c r="AD403" s="98" t="str">
        <f>REPLACE(INDEX(GroupVertices[Group], MATCH(Vertices[[#This Row],[Vertex]],GroupVertices[Vertex],0)),1,1,"")</f>
        <v>79</v>
      </c>
      <c r="AE403" s="2"/>
      <c r="AI403" s="3"/>
    </row>
    <row r="404" spans="1:35" x14ac:dyDescent="0.25">
      <c r="A404" s="1" t="s">
        <v>576</v>
      </c>
      <c r="G404" s="51" t="s">
        <v>52</v>
      </c>
      <c r="M404">
        <v>5707.9853515625</v>
      </c>
      <c r="N404">
        <v>2723.9921875</v>
      </c>
      <c r="R404" s="49">
        <v>1</v>
      </c>
      <c r="U404" s="50">
        <v>0</v>
      </c>
      <c r="V404" s="50">
        <v>1</v>
      </c>
      <c r="W404" s="50">
        <v>0</v>
      </c>
      <c r="X404" s="50">
        <v>0.99999899999999997</v>
      </c>
      <c r="Y404" s="50">
        <v>0</v>
      </c>
      <c r="AA404" s="3">
        <v>404</v>
      </c>
      <c r="AD404" s="98" t="str">
        <f>REPLACE(INDEX(GroupVertices[Group], MATCH(Vertices[[#This Row],[Vertex]],GroupVertices[Vertex],0)),1,1,"")</f>
        <v>192</v>
      </c>
      <c r="AE404" s="2"/>
      <c r="AI404" s="3"/>
    </row>
    <row r="405" spans="1:35" x14ac:dyDescent="0.25">
      <c r="A405" s="1" t="s">
        <v>577</v>
      </c>
      <c r="G405" s="51" t="s">
        <v>52</v>
      </c>
      <c r="M405">
        <v>5707.9853515625</v>
      </c>
      <c r="N405">
        <v>2878.388671875</v>
      </c>
      <c r="R405" s="49">
        <v>1</v>
      </c>
      <c r="U405" s="50">
        <v>0</v>
      </c>
      <c r="V405" s="50">
        <v>1</v>
      </c>
      <c r="W405" s="50">
        <v>0</v>
      </c>
      <c r="X405" s="50">
        <v>0.99999899999999997</v>
      </c>
      <c r="Y405" s="50">
        <v>0</v>
      </c>
      <c r="AA405" s="3">
        <v>405</v>
      </c>
      <c r="AD405" s="98" t="str">
        <f>REPLACE(INDEX(GroupVertices[Group], MATCH(Vertices[[#This Row],[Vertex]],GroupVertices[Vertex],0)),1,1,"")</f>
        <v>192</v>
      </c>
      <c r="AE405" s="2"/>
      <c r="AI405" s="3"/>
    </row>
    <row r="406" spans="1:35" x14ac:dyDescent="0.25">
      <c r="A406" s="1" t="s">
        <v>578</v>
      </c>
      <c r="G406" s="51" t="s">
        <v>52</v>
      </c>
      <c r="M406">
        <v>2730.423583984375</v>
      </c>
      <c r="N406">
        <v>3220.27392578125</v>
      </c>
      <c r="R406" s="49">
        <v>3</v>
      </c>
      <c r="U406" s="50">
        <v>0</v>
      </c>
      <c r="V406" s="50">
        <v>0.2</v>
      </c>
      <c r="W406" s="50">
        <v>0</v>
      </c>
      <c r="X406" s="50">
        <v>0.93704699999999996</v>
      </c>
      <c r="Y406" s="50">
        <v>1</v>
      </c>
      <c r="AA406" s="3">
        <v>406</v>
      </c>
      <c r="AD406" s="98" t="str">
        <f>REPLACE(INDEX(GroupVertices[Group], MATCH(Vertices[[#This Row],[Vertex]],GroupVertices[Vertex],0)),1,1,"")</f>
        <v>27</v>
      </c>
      <c r="AE406" s="2"/>
      <c r="AI406" s="3"/>
    </row>
    <row r="407" spans="1:35" x14ac:dyDescent="0.25">
      <c r="A407" s="1" t="s">
        <v>579</v>
      </c>
      <c r="G407" s="51" t="s">
        <v>52</v>
      </c>
      <c r="M407">
        <v>3047.820556640625</v>
      </c>
      <c r="N407">
        <v>3035.4736328125</v>
      </c>
      <c r="R407" s="49">
        <v>3</v>
      </c>
      <c r="U407" s="50">
        <v>0</v>
      </c>
      <c r="V407" s="50">
        <v>0.2</v>
      </c>
      <c r="W407" s="50">
        <v>0</v>
      </c>
      <c r="X407" s="50">
        <v>0.93704699999999996</v>
      </c>
      <c r="Y407" s="50">
        <v>1</v>
      </c>
      <c r="AA407" s="3">
        <v>407</v>
      </c>
      <c r="AD407" s="98" t="str">
        <f>REPLACE(INDEX(GroupVertices[Group], MATCH(Vertices[[#This Row],[Vertex]],GroupVertices[Vertex],0)),1,1,"")</f>
        <v>27</v>
      </c>
      <c r="AE407" s="2"/>
      <c r="AI407" s="3"/>
    </row>
    <row r="408" spans="1:35" x14ac:dyDescent="0.25">
      <c r="A408" s="1" t="s">
        <v>580</v>
      </c>
      <c r="G408" s="51" t="s">
        <v>52</v>
      </c>
      <c r="M408">
        <v>5657.85693359375</v>
      </c>
      <c r="N408">
        <v>5708.98779296875</v>
      </c>
      <c r="R408" s="49">
        <v>2</v>
      </c>
      <c r="U408" s="50">
        <v>0</v>
      </c>
      <c r="V408" s="50">
        <v>0.5</v>
      </c>
      <c r="W408" s="50">
        <v>0</v>
      </c>
      <c r="X408" s="50">
        <v>0.99999899999999997</v>
      </c>
      <c r="Y408" s="50">
        <v>1</v>
      </c>
      <c r="AA408" s="3">
        <v>408</v>
      </c>
      <c r="AD408" s="98" t="str">
        <f>REPLACE(INDEX(GroupVertices[Group], MATCH(Vertices[[#This Row],[Vertex]],GroupVertices[Vertex],0)),1,1,"")</f>
        <v>77</v>
      </c>
      <c r="AE408" s="2"/>
      <c r="AI408" s="3"/>
    </row>
    <row r="409" spans="1:35" x14ac:dyDescent="0.25">
      <c r="A409" s="1" t="s">
        <v>581</v>
      </c>
      <c r="G409" s="51" t="s">
        <v>52</v>
      </c>
      <c r="M409">
        <v>5657.85693359375</v>
      </c>
      <c r="N409">
        <v>5922.20166015625</v>
      </c>
      <c r="R409" s="49">
        <v>2</v>
      </c>
      <c r="U409" s="50">
        <v>0</v>
      </c>
      <c r="V409" s="50">
        <v>0.5</v>
      </c>
      <c r="W409" s="50">
        <v>0</v>
      </c>
      <c r="X409" s="50">
        <v>0.99999899999999997</v>
      </c>
      <c r="Y409" s="50">
        <v>1</v>
      </c>
      <c r="AA409" s="3">
        <v>409</v>
      </c>
      <c r="AD409" s="98" t="str">
        <f>REPLACE(INDEX(GroupVertices[Group], MATCH(Vertices[[#This Row],[Vertex]],GroupVertices[Vertex],0)),1,1,"")</f>
        <v>77</v>
      </c>
      <c r="AE409" s="2"/>
      <c r="AI409" s="3"/>
    </row>
    <row r="410" spans="1:35" x14ac:dyDescent="0.25">
      <c r="A410" s="1" t="s">
        <v>582</v>
      </c>
      <c r="G410" s="51" t="s">
        <v>52</v>
      </c>
      <c r="M410">
        <v>5851.68701171875</v>
      </c>
      <c r="N410">
        <v>5922.20166015625</v>
      </c>
      <c r="R410" s="49">
        <v>2</v>
      </c>
      <c r="U410" s="50">
        <v>0</v>
      </c>
      <c r="V410" s="50">
        <v>0.5</v>
      </c>
      <c r="W410" s="50">
        <v>0</v>
      </c>
      <c r="X410" s="50">
        <v>0.99999899999999997</v>
      </c>
      <c r="Y410" s="50">
        <v>1</v>
      </c>
      <c r="AA410" s="3">
        <v>410</v>
      </c>
      <c r="AD410" s="98" t="str">
        <f>REPLACE(INDEX(GroupVertices[Group], MATCH(Vertices[[#This Row],[Vertex]],GroupVertices[Vertex],0)),1,1,"")</f>
        <v>77</v>
      </c>
      <c r="AE410" s="2"/>
      <c r="AI410" s="3"/>
    </row>
    <row r="411" spans="1:35" x14ac:dyDescent="0.25">
      <c r="A411" s="1" t="s">
        <v>583</v>
      </c>
      <c r="G411" s="51" t="s">
        <v>52</v>
      </c>
      <c r="M411">
        <v>868.16485595703125</v>
      </c>
      <c r="N411">
        <v>9822.546875</v>
      </c>
      <c r="R411" s="49">
        <v>2</v>
      </c>
      <c r="U411" s="50">
        <v>0</v>
      </c>
      <c r="V411" s="50">
        <v>1.9689999999999998E-3</v>
      </c>
      <c r="W411" s="50">
        <v>0</v>
      </c>
      <c r="X411" s="50">
        <v>0.75485899999999995</v>
      </c>
      <c r="Y411" s="50">
        <v>1</v>
      </c>
      <c r="AA411" s="3">
        <v>411</v>
      </c>
      <c r="AD411" s="98" t="str">
        <f>REPLACE(INDEX(GroupVertices[Group], MATCH(Vertices[[#This Row],[Vertex]],GroupVertices[Vertex],0)),1,1,"")</f>
        <v>1</v>
      </c>
      <c r="AE411" s="2"/>
      <c r="AI411" s="3"/>
    </row>
    <row r="412" spans="1:35" x14ac:dyDescent="0.25">
      <c r="A412" s="1" t="s">
        <v>584</v>
      </c>
      <c r="G412" s="51" t="s">
        <v>52</v>
      </c>
      <c r="M412">
        <v>303.85906982421875</v>
      </c>
      <c r="N412">
        <v>8627.3642578125</v>
      </c>
      <c r="R412" s="49">
        <v>2</v>
      </c>
      <c r="U412" s="50">
        <v>0</v>
      </c>
      <c r="V412" s="50">
        <v>1.9689999999999998E-3</v>
      </c>
      <c r="W412" s="50">
        <v>0</v>
      </c>
      <c r="X412" s="50">
        <v>0.75485899999999995</v>
      </c>
      <c r="Y412" s="50">
        <v>1</v>
      </c>
      <c r="AA412" s="3">
        <v>412</v>
      </c>
      <c r="AD412" s="98" t="str">
        <f>REPLACE(INDEX(GroupVertices[Group], MATCH(Vertices[[#This Row],[Vertex]],GroupVertices[Vertex],0)),1,1,"")</f>
        <v>1</v>
      </c>
      <c r="AE412" s="2"/>
      <c r="AI412" s="3"/>
    </row>
    <row r="413" spans="1:35" x14ac:dyDescent="0.25">
      <c r="A413" s="1" t="s">
        <v>585</v>
      </c>
      <c r="G413" s="51" t="s">
        <v>52</v>
      </c>
      <c r="M413">
        <v>204.50724792480469</v>
      </c>
      <c r="N413">
        <v>7963.88330078125</v>
      </c>
      <c r="R413" s="49">
        <v>4</v>
      </c>
      <c r="U413" s="50">
        <v>168</v>
      </c>
      <c r="V413" s="50">
        <v>2.3579999999999999E-3</v>
      </c>
      <c r="W413" s="50">
        <v>0</v>
      </c>
      <c r="X413" s="50">
        <v>1.336676</v>
      </c>
      <c r="Y413" s="50">
        <v>0.33333333333333331</v>
      </c>
      <c r="AA413" s="3">
        <v>413</v>
      </c>
      <c r="AD413" s="98" t="str">
        <f>REPLACE(INDEX(GroupVertices[Group], MATCH(Vertices[[#This Row],[Vertex]],GroupVertices[Vertex],0)),1,1,"")</f>
        <v>1</v>
      </c>
      <c r="AE413" s="2"/>
      <c r="AI413" s="3"/>
    </row>
    <row r="414" spans="1:35" x14ac:dyDescent="0.25">
      <c r="A414" s="1" t="s">
        <v>586</v>
      </c>
      <c r="G414" s="51" t="s">
        <v>52</v>
      </c>
      <c r="M414">
        <v>2513.115478515625</v>
      </c>
      <c r="N414">
        <v>6086.06884765625</v>
      </c>
      <c r="R414" s="49">
        <v>2</v>
      </c>
      <c r="U414" s="50">
        <v>0</v>
      </c>
      <c r="V414" s="50">
        <v>0.16666700000000001</v>
      </c>
      <c r="W414" s="50">
        <v>0</v>
      </c>
      <c r="X414" s="50">
        <v>0.85087699999999999</v>
      </c>
      <c r="Y414" s="50">
        <v>1</v>
      </c>
      <c r="AA414" s="3">
        <v>414</v>
      </c>
      <c r="AD414" s="98" t="str">
        <f>REPLACE(INDEX(GroupVertices[Group], MATCH(Vertices[[#This Row],[Vertex]],GroupVertices[Vertex],0)),1,1,"")</f>
        <v>26</v>
      </c>
      <c r="AE414" s="2"/>
      <c r="AI414" s="3"/>
    </row>
    <row r="415" spans="1:35" x14ac:dyDescent="0.25">
      <c r="A415" s="1" t="s">
        <v>587</v>
      </c>
      <c r="G415" s="51" t="s">
        <v>52</v>
      </c>
      <c r="M415">
        <v>3047.8212890625</v>
      </c>
      <c r="N415">
        <v>6260.45361328125</v>
      </c>
      <c r="R415" s="49">
        <v>2</v>
      </c>
      <c r="U415" s="50">
        <v>0</v>
      </c>
      <c r="V415" s="50">
        <v>0.16666700000000001</v>
      </c>
      <c r="W415" s="50">
        <v>0</v>
      </c>
      <c r="X415" s="50">
        <v>0.85087699999999999</v>
      </c>
      <c r="Y415" s="50">
        <v>1</v>
      </c>
      <c r="AA415" s="3">
        <v>415</v>
      </c>
      <c r="AD415" s="98" t="str">
        <f>REPLACE(INDEX(GroupVertices[Group], MATCH(Vertices[[#This Row],[Vertex]],GroupVertices[Vertex],0)),1,1,"")</f>
        <v>26</v>
      </c>
      <c r="AE415" s="2"/>
      <c r="AI415" s="3"/>
    </row>
    <row r="416" spans="1:35" x14ac:dyDescent="0.25">
      <c r="A416" s="1" t="s">
        <v>588</v>
      </c>
      <c r="G416" s="51" t="s">
        <v>52</v>
      </c>
      <c r="M416">
        <v>2712.6845703125</v>
      </c>
      <c r="N416">
        <v>5822.951171875</v>
      </c>
      <c r="R416" s="49">
        <v>4</v>
      </c>
      <c r="U416" s="50">
        <v>4</v>
      </c>
      <c r="V416" s="50">
        <v>0.25</v>
      </c>
      <c r="W416" s="50">
        <v>0</v>
      </c>
      <c r="X416" s="50">
        <v>1.59649</v>
      </c>
      <c r="Y416" s="50">
        <v>0.33333333333333331</v>
      </c>
      <c r="AA416" s="3">
        <v>416</v>
      </c>
      <c r="AD416" s="98" t="str">
        <f>REPLACE(INDEX(GroupVertices[Group], MATCH(Vertices[[#This Row],[Vertex]],GroupVertices[Vertex],0)),1,1,"")</f>
        <v>26</v>
      </c>
      <c r="AE416" s="2"/>
      <c r="AI416" s="3"/>
    </row>
    <row r="417" spans="1:35" x14ac:dyDescent="0.25">
      <c r="A417" s="1" t="s">
        <v>589</v>
      </c>
      <c r="G417" s="51" t="s">
        <v>52</v>
      </c>
      <c r="M417">
        <v>5707.9853515625</v>
      </c>
      <c r="N417">
        <v>2227.71826171875</v>
      </c>
      <c r="R417" s="49">
        <v>1</v>
      </c>
      <c r="U417" s="50">
        <v>0</v>
      </c>
      <c r="V417" s="50">
        <v>1</v>
      </c>
      <c r="W417" s="50">
        <v>0</v>
      </c>
      <c r="X417" s="50">
        <v>0.99999899999999997</v>
      </c>
      <c r="Y417" s="50">
        <v>0</v>
      </c>
      <c r="AA417" s="3">
        <v>417</v>
      </c>
      <c r="AD417" s="98" t="str">
        <f>REPLACE(INDEX(GroupVertices[Group], MATCH(Vertices[[#This Row],[Vertex]],GroupVertices[Vertex],0)),1,1,"")</f>
        <v>193</v>
      </c>
      <c r="AE417" s="2"/>
      <c r="AI417" s="3"/>
    </row>
    <row r="418" spans="1:35" x14ac:dyDescent="0.25">
      <c r="A418" s="1" t="s">
        <v>590</v>
      </c>
      <c r="G418" s="51" t="s">
        <v>52</v>
      </c>
      <c r="M418">
        <v>5707.9853515625</v>
      </c>
      <c r="N418">
        <v>2389.466796875</v>
      </c>
      <c r="R418" s="49">
        <v>1</v>
      </c>
      <c r="U418" s="50">
        <v>0</v>
      </c>
      <c r="V418" s="50">
        <v>1</v>
      </c>
      <c r="W418" s="50">
        <v>0</v>
      </c>
      <c r="X418" s="50">
        <v>0.99999899999999997</v>
      </c>
      <c r="Y418" s="50">
        <v>0</v>
      </c>
      <c r="AA418" s="3">
        <v>418</v>
      </c>
      <c r="AD418" s="98" t="str">
        <f>REPLACE(INDEX(GroupVertices[Group], MATCH(Vertices[[#This Row],[Vertex]],GroupVertices[Vertex],0)),1,1,"")</f>
        <v>193</v>
      </c>
      <c r="AE418" s="2"/>
      <c r="AI418" s="3"/>
    </row>
    <row r="419" spans="1:35" x14ac:dyDescent="0.25">
      <c r="A419" s="1" t="s">
        <v>591</v>
      </c>
      <c r="G419" s="51" t="s">
        <v>52</v>
      </c>
      <c r="M419">
        <v>2722.8232421875</v>
      </c>
      <c r="N419">
        <v>7249.27783203125</v>
      </c>
      <c r="R419" s="49">
        <v>2</v>
      </c>
      <c r="U419" s="50">
        <v>0</v>
      </c>
      <c r="V419" s="50">
        <v>0.16666700000000001</v>
      </c>
      <c r="W419" s="50">
        <v>0</v>
      </c>
      <c r="X419" s="50">
        <v>0.85087699999999999</v>
      </c>
      <c r="Y419" s="50">
        <v>1</v>
      </c>
      <c r="AA419" s="3">
        <v>419</v>
      </c>
      <c r="AD419" s="98" t="str">
        <f>REPLACE(INDEX(GroupVertices[Group], MATCH(Vertices[[#This Row],[Vertex]],GroupVertices[Vertex],0)),1,1,"")</f>
        <v>25</v>
      </c>
      <c r="AE419" s="2"/>
      <c r="AI419" s="3"/>
    </row>
    <row r="420" spans="1:35" x14ac:dyDescent="0.25">
      <c r="A420" s="1" t="s">
        <v>592</v>
      </c>
      <c r="G420" s="51" t="s">
        <v>52</v>
      </c>
      <c r="M420">
        <v>3024.53955078125</v>
      </c>
      <c r="N420">
        <v>6797.00732421875</v>
      </c>
      <c r="R420" s="49">
        <v>2</v>
      </c>
      <c r="U420" s="50">
        <v>0</v>
      </c>
      <c r="V420" s="50">
        <v>0.16666700000000001</v>
      </c>
      <c r="W420" s="50">
        <v>0</v>
      </c>
      <c r="X420" s="50">
        <v>0.85087699999999999</v>
      </c>
      <c r="Y420" s="50">
        <v>1</v>
      </c>
      <c r="AA420" s="3">
        <v>420</v>
      </c>
      <c r="AD420" s="98" t="str">
        <f>REPLACE(INDEX(GroupVertices[Group], MATCH(Vertices[[#This Row],[Vertex]],GroupVertices[Vertex],0)),1,1,"")</f>
        <v>25</v>
      </c>
      <c r="AE420" s="2"/>
      <c r="AI420" s="3"/>
    </row>
    <row r="421" spans="1:35" x14ac:dyDescent="0.25">
      <c r="A421" s="1" t="s">
        <v>593</v>
      </c>
      <c r="G421" s="51" t="s">
        <v>52</v>
      </c>
      <c r="M421">
        <v>5707.9853515625</v>
      </c>
      <c r="N421">
        <v>3709.18798828125</v>
      </c>
      <c r="R421" s="49">
        <v>1</v>
      </c>
      <c r="U421" s="50">
        <v>0</v>
      </c>
      <c r="V421" s="50">
        <v>1</v>
      </c>
      <c r="W421" s="50">
        <v>0</v>
      </c>
      <c r="X421" s="50">
        <v>0.99999899999999997</v>
      </c>
      <c r="Y421" s="50">
        <v>0</v>
      </c>
      <c r="AA421" s="3">
        <v>421</v>
      </c>
      <c r="AD421" s="98" t="str">
        <f>REPLACE(INDEX(GroupVertices[Group], MATCH(Vertices[[#This Row],[Vertex]],GroupVertices[Vertex],0)),1,1,"")</f>
        <v>194</v>
      </c>
      <c r="AE421" s="2"/>
      <c r="AI421" s="3"/>
    </row>
    <row r="422" spans="1:35" x14ac:dyDescent="0.25">
      <c r="A422" s="1" t="s">
        <v>594</v>
      </c>
      <c r="G422" s="51" t="s">
        <v>52</v>
      </c>
      <c r="M422">
        <v>5707.9853515625</v>
      </c>
      <c r="N422">
        <v>3863.584228515625</v>
      </c>
      <c r="R422" s="49">
        <v>1</v>
      </c>
      <c r="U422" s="50">
        <v>0</v>
      </c>
      <c r="V422" s="50">
        <v>1</v>
      </c>
      <c r="W422" s="50">
        <v>0</v>
      </c>
      <c r="X422" s="50">
        <v>0.99999899999999997</v>
      </c>
      <c r="Y422" s="50">
        <v>0</v>
      </c>
      <c r="AA422" s="3">
        <v>422</v>
      </c>
      <c r="AD422" s="98" t="str">
        <f>REPLACE(INDEX(GroupVertices[Group], MATCH(Vertices[[#This Row],[Vertex]],GroupVertices[Vertex],0)),1,1,"")</f>
        <v>194</v>
      </c>
      <c r="AE422" s="2"/>
      <c r="AI422" s="3"/>
    </row>
    <row r="423" spans="1:35" x14ac:dyDescent="0.25">
      <c r="A423" s="1" t="s">
        <v>595</v>
      </c>
      <c r="G423" s="51" t="s">
        <v>52</v>
      </c>
      <c r="M423">
        <v>2995.318603515625</v>
      </c>
      <c r="N423">
        <v>317.02798461914063</v>
      </c>
      <c r="R423" s="49">
        <v>3</v>
      </c>
      <c r="U423" s="50">
        <v>0.5</v>
      </c>
      <c r="V423" s="50">
        <v>0.2</v>
      </c>
      <c r="W423" s="50">
        <v>0</v>
      </c>
      <c r="X423" s="50">
        <v>1.206609</v>
      </c>
      <c r="Y423" s="50">
        <v>0.66666666666666663</v>
      </c>
      <c r="AA423" s="3">
        <v>423</v>
      </c>
      <c r="AD423" s="98" t="str">
        <f>REPLACE(INDEX(GroupVertices[Group], MATCH(Vertices[[#This Row],[Vertex]],GroupVertices[Vertex],0)),1,1,"")</f>
        <v>30</v>
      </c>
      <c r="AE423" s="2"/>
      <c r="AI423" s="3"/>
    </row>
    <row r="424" spans="1:35" x14ac:dyDescent="0.25">
      <c r="A424" s="1" t="s">
        <v>596</v>
      </c>
      <c r="G424" s="51" t="s">
        <v>52</v>
      </c>
      <c r="M424">
        <v>2679.014892578125</v>
      </c>
      <c r="N424">
        <v>808.76055908203125</v>
      </c>
      <c r="R424" s="49">
        <v>2</v>
      </c>
      <c r="U424" s="50">
        <v>0</v>
      </c>
      <c r="V424" s="50">
        <v>0.16666700000000001</v>
      </c>
      <c r="W424" s="50">
        <v>0</v>
      </c>
      <c r="X424" s="50">
        <v>0.83701700000000001</v>
      </c>
      <c r="Y424" s="50">
        <v>1</v>
      </c>
      <c r="AA424" s="3">
        <v>424</v>
      </c>
      <c r="AD424" s="98" t="str">
        <f>REPLACE(INDEX(GroupVertices[Group], MATCH(Vertices[[#This Row],[Vertex]],GroupVertices[Vertex],0)),1,1,"")</f>
        <v>30</v>
      </c>
      <c r="AE424" s="2"/>
      <c r="AI424" s="3"/>
    </row>
    <row r="425" spans="1:35" x14ac:dyDescent="0.25">
      <c r="A425" s="1" t="s">
        <v>597</v>
      </c>
      <c r="G425" s="51" t="s">
        <v>52</v>
      </c>
      <c r="M425">
        <v>3047.818115234375</v>
      </c>
      <c r="N425">
        <v>603.27130126953125</v>
      </c>
      <c r="R425" s="49">
        <v>2</v>
      </c>
      <c r="U425" s="50">
        <v>0</v>
      </c>
      <c r="V425" s="50">
        <v>0.16666700000000001</v>
      </c>
      <c r="W425" s="50">
        <v>0</v>
      </c>
      <c r="X425" s="50">
        <v>0.83701700000000001</v>
      </c>
      <c r="Y425" s="50">
        <v>1</v>
      </c>
      <c r="AA425" s="3">
        <v>425</v>
      </c>
      <c r="AD425" s="98" t="str">
        <f>REPLACE(INDEX(GroupVertices[Group], MATCH(Vertices[[#This Row],[Vertex]],GroupVertices[Vertex],0)),1,1,"")</f>
        <v>30</v>
      </c>
      <c r="AE425" s="2"/>
      <c r="AI425" s="3"/>
    </row>
    <row r="426" spans="1:35" x14ac:dyDescent="0.25">
      <c r="A426" s="1" t="s">
        <v>598</v>
      </c>
      <c r="G426" s="51" t="s">
        <v>52</v>
      </c>
      <c r="M426">
        <v>6209.27197265625</v>
      </c>
      <c r="N426">
        <v>5708.98779296875</v>
      </c>
      <c r="R426" s="49">
        <v>2</v>
      </c>
      <c r="U426" s="50">
        <v>0</v>
      </c>
      <c r="V426" s="50">
        <v>0.5</v>
      </c>
      <c r="W426" s="50">
        <v>0</v>
      </c>
      <c r="X426" s="50">
        <v>0.99999899999999997</v>
      </c>
      <c r="Y426" s="50">
        <v>1</v>
      </c>
      <c r="AA426" s="3">
        <v>426</v>
      </c>
      <c r="AD426" s="98" t="str">
        <f>REPLACE(INDEX(GroupVertices[Group], MATCH(Vertices[[#This Row],[Vertex]],GroupVertices[Vertex],0)),1,1,"")</f>
        <v>76</v>
      </c>
      <c r="AE426" s="2"/>
      <c r="AI426" s="3"/>
    </row>
    <row r="427" spans="1:35" x14ac:dyDescent="0.25">
      <c r="A427" s="1" t="s">
        <v>599</v>
      </c>
      <c r="G427" s="51" t="s">
        <v>52</v>
      </c>
      <c r="M427">
        <v>6209.27197265625</v>
      </c>
      <c r="N427">
        <v>5922.20166015625</v>
      </c>
      <c r="R427" s="49">
        <v>2</v>
      </c>
      <c r="U427" s="50">
        <v>0</v>
      </c>
      <c r="V427" s="50">
        <v>0.5</v>
      </c>
      <c r="W427" s="50">
        <v>0</v>
      </c>
      <c r="X427" s="50">
        <v>0.99999899999999997</v>
      </c>
      <c r="Y427" s="50">
        <v>1</v>
      </c>
      <c r="AA427" s="3">
        <v>427</v>
      </c>
      <c r="AD427" s="98" t="str">
        <f>REPLACE(INDEX(GroupVertices[Group], MATCH(Vertices[[#This Row],[Vertex]],GroupVertices[Vertex],0)),1,1,"")</f>
        <v>76</v>
      </c>
      <c r="AE427" s="2"/>
      <c r="AI427" s="3"/>
    </row>
    <row r="428" spans="1:35" x14ac:dyDescent="0.25">
      <c r="A428" s="1" t="s">
        <v>600</v>
      </c>
      <c r="G428" s="51" t="s">
        <v>52</v>
      </c>
      <c r="M428">
        <v>6409.78662109375</v>
      </c>
      <c r="N428">
        <v>5922.20166015625</v>
      </c>
      <c r="R428" s="49">
        <v>2</v>
      </c>
      <c r="U428" s="50">
        <v>0</v>
      </c>
      <c r="V428" s="50">
        <v>0.5</v>
      </c>
      <c r="W428" s="50">
        <v>0</v>
      </c>
      <c r="X428" s="50">
        <v>0.99999899999999997</v>
      </c>
      <c r="Y428" s="50">
        <v>1</v>
      </c>
      <c r="AA428" s="3">
        <v>428</v>
      </c>
      <c r="AD428" s="98" t="str">
        <f>REPLACE(INDEX(GroupVertices[Group], MATCH(Vertices[[#This Row],[Vertex]],GroupVertices[Vertex],0)),1,1,"")</f>
        <v>76</v>
      </c>
      <c r="AE428" s="2"/>
      <c r="AI428" s="3"/>
    </row>
    <row r="429" spans="1:35" x14ac:dyDescent="0.25">
      <c r="A429" s="1" t="s">
        <v>601</v>
      </c>
      <c r="G429" s="51" t="s">
        <v>52</v>
      </c>
      <c r="M429">
        <v>3980.216796875</v>
      </c>
      <c r="N429">
        <v>3999.60009765625</v>
      </c>
      <c r="R429" s="49">
        <v>1</v>
      </c>
      <c r="U429" s="50">
        <v>0</v>
      </c>
      <c r="V429" s="50">
        <v>0.33333299999999999</v>
      </c>
      <c r="W429" s="50">
        <v>0</v>
      </c>
      <c r="X429" s="50">
        <v>0.77027000000000001</v>
      </c>
      <c r="Y429" s="50">
        <v>0</v>
      </c>
      <c r="AA429" s="3">
        <v>429</v>
      </c>
      <c r="AD429" s="98" t="str">
        <f>REPLACE(INDEX(GroupVertices[Group], MATCH(Vertices[[#This Row],[Vertex]],GroupVertices[Vertex],0)),1,1,"")</f>
        <v>111</v>
      </c>
      <c r="AE429" s="2"/>
      <c r="AI429" s="3"/>
    </row>
    <row r="430" spans="1:35" x14ac:dyDescent="0.25">
      <c r="A430" s="1" t="s">
        <v>602</v>
      </c>
      <c r="G430" s="51" t="s">
        <v>52</v>
      </c>
      <c r="M430">
        <v>9257.095703125</v>
      </c>
      <c r="N430">
        <v>4198.109375</v>
      </c>
      <c r="R430" s="49">
        <v>1</v>
      </c>
      <c r="U430" s="50">
        <v>0</v>
      </c>
      <c r="V430" s="50">
        <v>1</v>
      </c>
      <c r="W430" s="50">
        <v>0</v>
      </c>
      <c r="X430" s="50">
        <v>0.99999899999999997</v>
      </c>
      <c r="Y430" s="50">
        <v>0</v>
      </c>
      <c r="AA430" s="3">
        <v>430</v>
      </c>
      <c r="AD430" s="98" t="str">
        <f>REPLACE(INDEX(GroupVertices[Group], MATCH(Vertices[[#This Row],[Vertex]],GroupVertices[Vertex],0)),1,1,"")</f>
        <v>189</v>
      </c>
      <c r="AE430" s="2"/>
      <c r="AI430" s="3"/>
    </row>
    <row r="431" spans="1:35" x14ac:dyDescent="0.25">
      <c r="A431" s="1" t="s">
        <v>603</v>
      </c>
      <c r="G431" s="51" t="s">
        <v>52</v>
      </c>
      <c r="M431">
        <v>9257.095703125</v>
      </c>
      <c r="N431">
        <v>4359.85791015625</v>
      </c>
      <c r="R431" s="49">
        <v>1</v>
      </c>
      <c r="U431" s="50">
        <v>0</v>
      </c>
      <c r="V431" s="50">
        <v>1</v>
      </c>
      <c r="W431" s="50">
        <v>0</v>
      </c>
      <c r="X431" s="50">
        <v>0.99999899999999997</v>
      </c>
      <c r="Y431" s="50">
        <v>0</v>
      </c>
      <c r="AA431" s="3">
        <v>431</v>
      </c>
      <c r="AD431" s="98" t="str">
        <f>REPLACE(INDEX(GroupVertices[Group], MATCH(Vertices[[#This Row],[Vertex]],GroupVertices[Vertex],0)),1,1,"")</f>
        <v>189</v>
      </c>
      <c r="AE431" s="2"/>
      <c r="AI431" s="3"/>
    </row>
    <row r="432" spans="1:35" x14ac:dyDescent="0.25">
      <c r="A432" s="1" t="s">
        <v>604</v>
      </c>
      <c r="G432" s="51" t="s">
        <v>52</v>
      </c>
      <c r="M432">
        <v>2513.1142578125</v>
      </c>
      <c r="N432">
        <v>3704.784912109375</v>
      </c>
      <c r="R432" s="49">
        <v>4</v>
      </c>
      <c r="U432" s="50">
        <v>0</v>
      </c>
      <c r="V432" s="50">
        <v>0.25</v>
      </c>
      <c r="W432" s="50">
        <v>0</v>
      </c>
      <c r="X432" s="50">
        <v>0.99999899999999997</v>
      </c>
      <c r="Y432" s="50">
        <v>1</v>
      </c>
      <c r="AA432" s="3">
        <v>432</v>
      </c>
      <c r="AD432" s="98" t="str">
        <f>REPLACE(INDEX(GroupVertices[Group], MATCH(Vertices[[#This Row],[Vertex]],GroupVertices[Vertex],0)),1,1,"")</f>
        <v>23</v>
      </c>
      <c r="AE432" s="2"/>
      <c r="AI432" s="3"/>
    </row>
    <row r="433" spans="1:35" x14ac:dyDescent="0.25">
      <c r="A433" s="1" t="s">
        <v>605</v>
      </c>
      <c r="G433" s="51" t="s">
        <v>52</v>
      </c>
      <c r="M433">
        <v>2687.30810546875</v>
      </c>
      <c r="N433">
        <v>4029.01513671875</v>
      </c>
      <c r="R433" s="49">
        <v>4</v>
      </c>
      <c r="U433" s="50">
        <v>0</v>
      </c>
      <c r="V433" s="50">
        <v>0.25</v>
      </c>
      <c r="W433" s="50">
        <v>0</v>
      </c>
      <c r="X433" s="50">
        <v>0.99999899999999997</v>
      </c>
      <c r="Y433" s="50">
        <v>1</v>
      </c>
      <c r="AA433" s="3">
        <v>433</v>
      </c>
      <c r="AD433" s="98" t="str">
        <f>REPLACE(INDEX(GroupVertices[Group], MATCH(Vertices[[#This Row],[Vertex]],GroupVertices[Vertex],0)),1,1,"")</f>
        <v>23</v>
      </c>
      <c r="AE433" s="2"/>
      <c r="AI433" s="3"/>
    </row>
    <row r="434" spans="1:35" x14ac:dyDescent="0.25">
      <c r="A434" s="1" t="s">
        <v>606</v>
      </c>
      <c r="G434" s="51" t="s">
        <v>52</v>
      </c>
      <c r="M434">
        <v>3018.849365234375</v>
      </c>
      <c r="N434">
        <v>3565.928955078125</v>
      </c>
      <c r="R434" s="49">
        <v>4</v>
      </c>
      <c r="U434" s="50">
        <v>0</v>
      </c>
      <c r="V434" s="50">
        <v>0.25</v>
      </c>
      <c r="W434" s="50">
        <v>0</v>
      </c>
      <c r="X434" s="50">
        <v>0.99999899999999997</v>
      </c>
      <c r="Y434" s="50">
        <v>1</v>
      </c>
      <c r="AA434" s="3">
        <v>434</v>
      </c>
      <c r="AD434" s="98" t="str">
        <f>REPLACE(INDEX(GroupVertices[Group], MATCH(Vertices[[#This Row],[Vertex]],GroupVertices[Vertex],0)),1,1,"")</f>
        <v>23</v>
      </c>
      <c r="AE434" s="2"/>
      <c r="AI434" s="3"/>
    </row>
    <row r="435" spans="1:35" x14ac:dyDescent="0.25">
      <c r="A435" s="1" t="s">
        <v>607</v>
      </c>
      <c r="G435" s="51" t="s">
        <v>52</v>
      </c>
      <c r="M435">
        <v>3047.81982421875</v>
      </c>
      <c r="N435">
        <v>3894.81201171875</v>
      </c>
      <c r="R435" s="49">
        <v>4</v>
      </c>
      <c r="U435" s="50">
        <v>0</v>
      </c>
      <c r="V435" s="50">
        <v>0.25</v>
      </c>
      <c r="W435" s="50">
        <v>0</v>
      </c>
      <c r="X435" s="50">
        <v>0.99999899999999997</v>
      </c>
      <c r="Y435" s="50">
        <v>1</v>
      </c>
      <c r="AA435" s="3">
        <v>435</v>
      </c>
      <c r="AD435" s="98" t="str">
        <f>REPLACE(INDEX(GroupVertices[Group], MATCH(Vertices[[#This Row],[Vertex]],GroupVertices[Vertex],0)),1,1,"")</f>
        <v>23</v>
      </c>
      <c r="AE435" s="2"/>
      <c r="AI435" s="3"/>
    </row>
    <row r="436" spans="1:35" x14ac:dyDescent="0.25">
      <c r="A436" s="1" t="s">
        <v>608</v>
      </c>
      <c r="G436" s="51" t="s">
        <v>52</v>
      </c>
      <c r="M436">
        <v>2720.349365234375</v>
      </c>
      <c r="N436">
        <v>3396.725830078125</v>
      </c>
      <c r="R436" s="49">
        <v>4</v>
      </c>
      <c r="U436" s="50">
        <v>0</v>
      </c>
      <c r="V436" s="50">
        <v>0.25</v>
      </c>
      <c r="W436" s="50">
        <v>0</v>
      </c>
      <c r="X436" s="50">
        <v>0.99999899999999997</v>
      </c>
      <c r="Y436" s="50">
        <v>1</v>
      </c>
      <c r="AA436" s="3">
        <v>436</v>
      </c>
      <c r="AD436" s="98" t="str">
        <f>REPLACE(INDEX(GroupVertices[Group], MATCH(Vertices[[#This Row],[Vertex]],GroupVertices[Vertex],0)),1,1,"")</f>
        <v>23</v>
      </c>
      <c r="AE436" s="2"/>
      <c r="AI436" s="3"/>
    </row>
    <row r="437" spans="1:35" x14ac:dyDescent="0.25">
      <c r="A437" s="1" t="s">
        <v>609</v>
      </c>
      <c r="G437" s="51" t="s">
        <v>52</v>
      </c>
      <c r="M437">
        <v>4649.005859375</v>
      </c>
      <c r="N437">
        <v>8881.4658203125</v>
      </c>
      <c r="R437" s="49">
        <v>1</v>
      </c>
      <c r="U437" s="50">
        <v>0</v>
      </c>
      <c r="V437" s="50">
        <v>0.14285700000000001</v>
      </c>
      <c r="W437" s="50">
        <v>0</v>
      </c>
      <c r="X437" s="50">
        <v>0.65540500000000002</v>
      </c>
      <c r="Y437" s="50">
        <v>0</v>
      </c>
      <c r="AA437" s="3">
        <v>437</v>
      </c>
      <c r="AD437" s="98" t="str">
        <f>REPLACE(INDEX(GroupVertices[Group], MATCH(Vertices[[#This Row],[Vertex]],GroupVertices[Vertex],0)),1,1,"")</f>
        <v>34</v>
      </c>
      <c r="AE437" s="2"/>
      <c r="AI437" s="3"/>
    </row>
    <row r="438" spans="1:35" x14ac:dyDescent="0.25">
      <c r="A438" s="1" t="s">
        <v>610</v>
      </c>
      <c r="G438" s="51" t="s">
        <v>52</v>
      </c>
      <c r="M438">
        <v>9698.2275390625</v>
      </c>
      <c r="N438">
        <v>4198.109375</v>
      </c>
      <c r="R438" s="49">
        <v>1</v>
      </c>
      <c r="U438" s="50">
        <v>0</v>
      </c>
      <c r="V438" s="50">
        <v>1</v>
      </c>
      <c r="W438" s="50">
        <v>0</v>
      </c>
      <c r="X438" s="50">
        <v>0.99999899999999997</v>
      </c>
      <c r="Y438" s="50">
        <v>0</v>
      </c>
      <c r="AA438" s="3">
        <v>438</v>
      </c>
      <c r="AD438" s="98" t="str">
        <f>REPLACE(INDEX(GroupVertices[Group], MATCH(Vertices[[#This Row],[Vertex]],GroupVertices[Vertex],0)),1,1,"")</f>
        <v>190</v>
      </c>
      <c r="AE438" s="2"/>
      <c r="AI438" s="3"/>
    </row>
    <row r="439" spans="1:35" x14ac:dyDescent="0.25">
      <c r="A439" s="1" t="s">
        <v>611</v>
      </c>
      <c r="G439" s="51" t="s">
        <v>52</v>
      </c>
      <c r="M439">
        <v>9698.2275390625</v>
      </c>
      <c r="N439">
        <v>4359.85791015625</v>
      </c>
      <c r="R439" s="49">
        <v>1</v>
      </c>
      <c r="U439" s="50">
        <v>0</v>
      </c>
      <c r="V439" s="50">
        <v>1</v>
      </c>
      <c r="W439" s="50">
        <v>0</v>
      </c>
      <c r="X439" s="50">
        <v>0.99999899999999997</v>
      </c>
      <c r="Y439" s="50">
        <v>0</v>
      </c>
      <c r="AA439" s="3">
        <v>439</v>
      </c>
      <c r="AD439" s="98" t="str">
        <f>REPLACE(INDEX(GroupVertices[Group], MATCH(Vertices[[#This Row],[Vertex]],GroupVertices[Vertex],0)),1,1,"")</f>
        <v>190</v>
      </c>
      <c r="AE439" s="2"/>
      <c r="AI439" s="3"/>
    </row>
    <row r="440" spans="1:35" x14ac:dyDescent="0.25">
      <c r="A440" s="1" t="s">
        <v>612</v>
      </c>
      <c r="G440" s="51" t="s">
        <v>52</v>
      </c>
      <c r="M440">
        <v>6596.93359375</v>
      </c>
      <c r="N440">
        <v>4198.109375</v>
      </c>
      <c r="R440" s="49">
        <v>1</v>
      </c>
      <c r="U440" s="50">
        <v>0</v>
      </c>
      <c r="V440" s="50">
        <v>1</v>
      </c>
      <c r="W440" s="50">
        <v>0</v>
      </c>
      <c r="X440" s="50">
        <v>0.99999899999999997</v>
      </c>
      <c r="Y440" s="50">
        <v>0</v>
      </c>
      <c r="AA440" s="3">
        <v>440</v>
      </c>
      <c r="AD440" s="98" t="str">
        <f>REPLACE(INDEX(GroupVertices[Group], MATCH(Vertices[[#This Row],[Vertex]],GroupVertices[Vertex],0)),1,1,"")</f>
        <v>191</v>
      </c>
      <c r="AE440" s="2"/>
      <c r="AI440" s="3"/>
    </row>
    <row r="441" spans="1:35" x14ac:dyDescent="0.25">
      <c r="A441" s="1" t="s">
        <v>613</v>
      </c>
      <c r="G441" s="51" t="s">
        <v>52</v>
      </c>
      <c r="M441">
        <v>6596.93359375</v>
      </c>
      <c r="N441">
        <v>4359.85791015625</v>
      </c>
      <c r="R441" s="49">
        <v>1</v>
      </c>
      <c r="U441" s="50">
        <v>0</v>
      </c>
      <c r="V441" s="50">
        <v>1</v>
      </c>
      <c r="W441" s="50">
        <v>0</v>
      </c>
      <c r="X441" s="50">
        <v>0.99999899999999997</v>
      </c>
      <c r="Y441" s="50">
        <v>0</v>
      </c>
      <c r="AA441" s="3">
        <v>441</v>
      </c>
      <c r="AD441" s="98" t="str">
        <f>REPLACE(INDEX(GroupVertices[Group], MATCH(Vertices[[#This Row],[Vertex]],GroupVertices[Vertex],0)),1,1,"")</f>
        <v>191</v>
      </c>
      <c r="AE441" s="2"/>
      <c r="AI441" s="3"/>
    </row>
    <row r="442" spans="1:35" x14ac:dyDescent="0.25">
      <c r="A442" s="1" t="s">
        <v>614</v>
      </c>
      <c r="G442" s="51" t="s">
        <v>52</v>
      </c>
      <c r="M442">
        <v>3208.232177734375</v>
      </c>
      <c r="N442">
        <v>7748.78173828125</v>
      </c>
      <c r="R442" s="49">
        <v>2</v>
      </c>
      <c r="U442" s="50">
        <v>0</v>
      </c>
      <c r="V442" s="50">
        <v>0.16666700000000001</v>
      </c>
      <c r="W442" s="50">
        <v>0</v>
      </c>
      <c r="X442" s="50">
        <v>0.85087699999999999</v>
      </c>
      <c r="Y442" s="50">
        <v>1</v>
      </c>
      <c r="AA442" s="3">
        <v>442</v>
      </c>
      <c r="AD442" s="98" t="str">
        <f>REPLACE(INDEX(GroupVertices[Group], MATCH(Vertices[[#This Row],[Vertex]],GroupVertices[Vertex],0)),1,1,"")</f>
        <v>28</v>
      </c>
      <c r="AE442" s="2"/>
      <c r="AI442" s="3"/>
    </row>
    <row r="443" spans="1:35" x14ac:dyDescent="0.25">
      <c r="A443" s="1" t="s">
        <v>615</v>
      </c>
      <c r="G443" s="51" t="s">
        <v>52</v>
      </c>
      <c r="M443">
        <v>3382.134765625</v>
      </c>
      <c r="N443">
        <v>8058.01904296875</v>
      </c>
      <c r="R443" s="49">
        <v>2</v>
      </c>
      <c r="U443" s="50">
        <v>0</v>
      </c>
      <c r="V443" s="50">
        <v>0.16666700000000001</v>
      </c>
      <c r="W443" s="50">
        <v>0</v>
      </c>
      <c r="X443" s="50">
        <v>0.85087699999999999</v>
      </c>
      <c r="Y443" s="50">
        <v>1</v>
      </c>
      <c r="AA443" s="3">
        <v>443</v>
      </c>
      <c r="AD443" s="98" t="str">
        <f>REPLACE(INDEX(GroupVertices[Group], MATCH(Vertices[[#This Row],[Vertex]],GroupVertices[Vertex],0)),1,1,"")</f>
        <v>28</v>
      </c>
      <c r="AE443" s="2"/>
      <c r="AI443" s="3"/>
    </row>
    <row r="444" spans="1:35" x14ac:dyDescent="0.25">
      <c r="A444" s="1" t="s">
        <v>616</v>
      </c>
      <c r="G444" s="51" t="s">
        <v>52</v>
      </c>
      <c r="M444">
        <v>3455.824951171875</v>
      </c>
      <c r="N444">
        <v>7543.36474609375</v>
      </c>
      <c r="R444" s="49">
        <v>4</v>
      </c>
      <c r="U444" s="50">
        <v>4</v>
      </c>
      <c r="V444" s="50">
        <v>0.25</v>
      </c>
      <c r="W444" s="50">
        <v>0</v>
      </c>
      <c r="X444" s="50">
        <v>1.59649</v>
      </c>
      <c r="Y444" s="50">
        <v>0.33333333333333331</v>
      </c>
      <c r="AA444" s="3">
        <v>444</v>
      </c>
      <c r="AD444" s="98" t="str">
        <f>REPLACE(INDEX(GroupVertices[Group], MATCH(Vertices[[#This Row],[Vertex]],GroupVertices[Vertex],0)),1,1,"")</f>
        <v>28</v>
      </c>
      <c r="AE444" s="2"/>
      <c r="AI444" s="3"/>
    </row>
    <row r="445" spans="1:35" x14ac:dyDescent="0.25">
      <c r="A445" s="1" t="s">
        <v>617</v>
      </c>
      <c r="G445" s="51" t="s">
        <v>52</v>
      </c>
      <c r="M445">
        <v>5694.61767578125</v>
      </c>
      <c r="N445">
        <v>5194.33349609375</v>
      </c>
      <c r="R445" s="49">
        <v>2</v>
      </c>
      <c r="U445" s="50">
        <v>0</v>
      </c>
      <c r="V445" s="50">
        <v>0.5</v>
      </c>
      <c r="W445" s="50">
        <v>0</v>
      </c>
      <c r="X445" s="50">
        <v>0.99999899999999997</v>
      </c>
      <c r="Y445" s="50">
        <v>1</v>
      </c>
      <c r="AA445" s="3">
        <v>445</v>
      </c>
      <c r="AD445" s="98" t="str">
        <f>REPLACE(INDEX(GroupVertices[Group], MATCH(Vertices[[#This Row],[Vertex]],GroupVertices[Vertex],0)),1,1,"")</f>
        <v>90</v>
      </c>
      <c r="AE445" s="2"/>
      <c r="AI445" s="3"/>
    </row>
    <row r="446" spans="1:35" x14ac:dyDescent="0.25">
      <c r="A446" s="1" t="s">
        <v>618</v>
      </c>
      <c r="G446" s="51" t="s">
        <v>52</v>
      </c>
      <c r="M446">
        <v>5694.61767578125</v>
      </c>
      <c r="N446">
        <v>5348.72998046875</v>
      </c>
      <c r="R446" s="49">
        <v>2</v>
      </c>
      <c r="U446" s="50">
        <v>0</v>
      </c>
      <c r="V446" s="50">
        <v>0.5</v>
      </c>
      <c r="W446" s="50">
        <v>0</v>
      </c>
      <c r="X446" s="50">
        <v>0.99999899999999997</v>
      </c>
      <c r="Y446" s="50">
        <v>1</v>
      </c>
      <c r="AA446" s="3">
        <v>446</v>
      </c>
      <c r="AD446" s="98" t="str">
        <f>REPLACE(INDEX(GroupVertices[Group], MATCH(Vertices[[#This Row],[Vertex]],GroupVertices[Vertex],0)),1,1,"")</f>
        <v>90</v>
      </c>
      <c r="AE446" s="2"/>
      <c r="AI446" s="3"/>
    </row>
    <row r="447" spans="1:35" x14ac:dyDescent="0.25">
      <c r="A447" s="1" t="s">
        <v>619</v>
      </c>
      <c r="G447" s="51" t="s">
        <v>52</v>
      </c>
      <c r="M447">
        <v>5961.970703125</v>
      </c>
      <c r="N447">
        <v>5348.72998046875</v>
      </c>
      <c r="R447" s="49">
        <v>2</v>
      </c>
      <c r="U447" s="50">
        <v>0</v>
      </c>
      <c r="V447" s="50">
        <v>0.5</v>
      </c>
      <c r="W447" s="50">
        <v>0</v>
      </c>
      <c r="X447" s="50">
        <v>0.99999899999999997</v>
      </c>
      <c r="Y447" s="50">
        <v>1</v>
      </c>
      <c r="AA447" s="3">
        <v>447</v>
      </c>
      <c r="AD447" s="98" t="str">
        <f>REPLACE(INDEX(GroupVertices[Group], MATCH(Vertices[[#This Row],[Vertex]],GroupVertices[Vertex],0)),1,1,"")</f>
        <v>90</v>
      </c>
      <c r="AE447" s="2"/>
      <c r="AI447" s="3"/>
    </row>
    <row r="448" spans="1:35" x14ac:dyDescent="0.25">
      <c r="A448" s="1" t="s">
        <v>620</v>
      </c>
      <c r="G448" s="51" t="s">
        <v>52</v>
      </c>
      <c r="M448">
        <v>7779.970703125</v>
      </c>
      <c r="N448">
        <v>264.67941284179688</v>
      </c>
      <c r="R448" s="49">
        <v>0</v>
      </c>
      <c r="U448" s="50">
        <v>0</v>
      </c>
      <c r="V448" s="50">
        <v>0</v>
      </c>
      <c r="W448" s="50">
        <v>0</v>
      </c>
      <c r="X448" s="50">
        <v>0</v>
      </c>
      <c r="Y448" s="50">
        <v>0</v>
      </c>
      <c r="AA448" s="3">
        <v>448</v>
      </c>
      <c r="AD448" s="98" t="str">
        <f>REPLACE(INDEX(GroupVertices[Group], MATCH(Vertices[[#This Row],[Vertex]],GroupVertices[Vertex],0)),1,1,"")</f>
        <v>234</v>
      </c>
      <c r="AE448" s="2"/>
      <c r="AI448" s="3"/>
    </row>
    <row r="449" spans="1:35" x14ac:dyDescent="0.25">
      <c r="A449" s="1" t="s">
        <v>621</v>
      </c>
      <c r="G449" s="51" t="s">
        <v>52</v>
      </c>
      <c r="M449">
        <v>372.3187255859375</v>
      </c>
      <c r="N449">
        <v>7232.60302734375</v>
      </c>
      <c r="R449" s="49">
        <v>4</v>
      </c>
      <c r="U449" s="50">
        <v>169</v>
      </c>
      <c r="V449" s="50">
        <v>2.882E-3</v>
      </c>
      <c r="W449" s="50">
        <v>0</v>
      </c>
      <c r="X449" s="50">
        <v>1.495803</v>
      </c>
      <c r="Y449" s="50">
        <v>0.16666666666666666</v>
      </c>
      <c r="AA449" s="3">
        <v>449</v>
      </c>
      <c r="AD449" s="98" t="str">
        <f>REPLACE(INDEX(GroupVertices[Group], MATCH(Vertices[[#This Row],[Vertex]],GroupVertices[Vertex],0)),1,1,"")</f>
        <v>1</v>
      </c>
      <c r="AE449" s="2"/>
      <c r="AI449" s="3"/>
    </row>
    <row r="450" spans="1:35" x14ac:dyDescent="0.25">
      <c r="A450" s="1" t="s">
        <v>622</v>
      </c>
      <c r="G450" s="51" t="s">
        <v>52</v>
      </c>
      <c r="M450">
        <v>1038.01953125</v>
      </c>
      <c r="N450">
        <v>5157.9970703125</v>
      </c>
      <c r="R450" s="49">
        <v>1</v>
      </c>
      <c r="U450" s="50">
        <v>0</v>
      </c>
      <c r="V450" s="50">
        <v>2.3149999999999998E-3</v>
      </c>
      <c r="W450" s="50">
        <v>0</v>
      </c>
      <c r="X450" s="50">
        <v>0.467858</v>
      </c>
      <c r="Y450" s="50">
        <v>0</v>
      </c>
      <c r="AA450" s="3">
        <v>450</v>
      </c>
      <c r="AD450" s="98" t="str">
        <f>REPLACE(INDEX(GroupVertices[Group], MATCH(Vertices[[#This Row],[Vertex]],GroupVertices[Vertex],0)),1,1,"")</f>
        <v>1</v>
      </c>
      <c r="AE450" s="2"/>
      <c r="AI450" s="3"/>
    </row>
    <row r="451" spans="1:35" x14ac:dyDescent="0.25">
      <c r="A451" s="1" t="s">
        <v>623</v>
      </c>
      <c r="G451" s="51" t="s">
        <v>52</v>
      </c>
      <c r="M451">
        <v>1372.1788330078125</v>
      </c>
      <c r="N451">
        <v>8260.81640625</v>
      </c>
      <c r="R451" s="49">
        <v>2</v>
      </c>
      <c r="U451" s="50">
        <v>0</v>
      </c>
      <c r="V451" s="50">
        <v>2.8649999999999999E-3</v>
      </c>
      <c r="W451" s="50">
        <v>0</v>
      </c>
      <c r="X451" s="50">
        <v>0.71459799999999996</v>
      </c>
      <c r="Y451" s="50">
        <v>1</v>
      </c>
      <c r="AA451" s="3">
        <v>451</v>
      </c>
      <c r="AD451" s="98" t="str">
        <f>REPLACE(INDEX(GroupVertices[Group], MATCH(Vertices[[#This Row],[Vertex]],GroupVertices[Vertex],0)),1,1,"")</f>
        <v>1</v>
      </c>
      <c r="AE451" s="2"/>
      <c r="AI451" s="3"/>
    </row>
    <row r="452" spans="1:35" x14ac:dyDescent="0.25">
      <c r="A452" s="1" t="s">
        <v>624</v>
      </c>
      <c r="G452" s="51" t="s">
        <v>52</v>
      </c>
      <c r="M452">
        <v>597.27777099609375</v>
      </c>
      <c r="N452">
        <v>5747.9462890625</v>
      </c>
      <c r="R452" s="49">
        <v>14</v>
      </c>
      <c r="U452" s="50">
        <v>2500</v>
      </c>
      <c r="V452" s="50">
        <v>3.7450000000000001E-3</v>
      </c>
      <c r="W452" s="50">
        <v>0</v>
      </c>
      <c r="X452" s="50">
        <v>4.0639570000000003</v>
      </c>
      <c r="Y452" s="50">
        <v>9.8901098901098897E-2</v>
      </c>
      <c r="AA452" s="3">
        <v>452</v>
      </c>
      <c r="AD452" s="98" t="str">
        <f>REPLACE(INDEX(GroupVertices[Group], MATCH(Vertices[[#This Row],[Vertex]],GroupVertices[Vertex],0)),1,1,"")</f>
        <v>1</v>
      </c>
      <c r="AE452" s="2"/>
      <c r="AI452" s="3"/>
    </row>
    <row r="453" spans="1:35" x14ac:dyDescent="0.25">
      <c r="A453" s="1" t="s">
        <v>625</v>
      </c>
      <c r="G453" s="51" t="s">
        <v>52</v>
      </c>
      <c r="M453">
        <v>1450.77978515625</v>
      </c>
      <c r="N453">
        <v>9286.763671875</v>
      </c>
      <c r="R453" s="49">
        <v>1</v>
      </c>
      <c r="U453" s="50">
        <v>0</v>
      </c>
      <c r="V453" s="50">
        <v>2.3149999999999998E-3</v>
      </c>
      <c r="W453" s="50">
        <v>0</v>
      </c>
      <c r="X453" s="50">
        <v>0.467858</v>
      </c>
      <c r="Y453" s="50">
        <v>0</v>
      </c>
      <c r="AA453" s="3">
        <v>453</v>
      </c>
      <c r="AD453" s="98" t="str">
        <f>REPLACE(INDEX(GroupVertices[Group], MATCH(Vertices[[#This Row],[Vertex]],GroupVertices[Vertex],0)),1,1,"")</f>
        <v>1</v>
      </c>
      <c r="AE453" s="2"/>
      <c r="AI453" s="3"/>
    </row>
    <row r="454" spans="1:35" x14ac:dyDescent="0.25">
      <c r="A454" s="1" t="s">
        <v>626</v>
      </c>
      <c r="G454" s="51" t="s">
        <v>52</v>
      </c>
      <c r="M454">
        <v>5099.75732421875</v>
      </c>
      <c r="N454">
        <v>2694.58349609375</v>
      </c>
      <c r="R454" s="49">
        <v>2</v>
      </c>
      <c r="U454" s="50">
        <v>0</v>
      </c>
      <c r="V454" s="50">
        <v>0.5</v>
      </c>
      <c r="W454" s="50">
        <v>0</v>
      </c>
      <c r="X454" s="50">
        <v>0.99999899999999997</v>
      </c>
      <c r="Y454" s="50">
        <v>1</v>
      </c>
      <c r="AA454" s="3">
        <v>454</v>
      </c>
      <c r="AD454" s="98" t="str">
        <f>REPLACE(INDEX(GroupVertices[Group], MATCH(Vertices[[#This Row],[Vertex]],GroupVertices[Vertex],0)),1,1,"")</f>
        <v>89</v>
      </c>
      <c r="AE454" s="2"/>
      <c r="AI454" s="3"/>
    </row>
    <row r="455" spans="1:35" x14ac:dyDescent="0.25">
      <c r="A455" s="1" t="s">
        <v>627</v>
      </c>
      <c r="G455" s="51" t="s">
        <v>52</v>
      </c>
      <c r="M455">
        <v>5099.75732421875</v>
      </c>
      <c r="N455">
        <v>2907.79736328125</v>
      </c>
      <c r="R455" s="49">
        <v>2</v>
      </c>
      <c r="U455" s="50">
        <v>0</v>
      </c>
      <c r="V455" s="50">
        <v>0.5</v>
      </c>
      <c r="W455" s="50">
        <v>0</v>
      </c>
      <c r="X455" s="50">
        <v>0.99999899999999997</v>
      </c>
      <c r="Y455" s="50">
        <v>1</v>
      </c>
      <c r="AA455" s="3">
        <v>455</v>
      </c>
      <c r="AD455" s="98" t="str">
        <f>REPLACE(INDEX(GroupVertices[Group], MATCH(Vertices[[#This Row],[Vertex]],GroupVertices[Vertex],0)),1,1,"")</f>
        <v>89</v>
      </c>
      <c r="AE455" s="2"/>
      <c r="AI455" s="3"/>
    </row>
    <row r="456" spans="1:35" x14ac:dyDescent="0.25">
      <c r="A456" s="1" t="s">
        <v>628</v>
      </c>
      <c r="G456" s="51" t="s">
        <v>52</v>
      </c>
      <c r="M456">
        <v>5300.27197265625</v>
      </c>
      <c r="N456">
        <v>2907.79736328125</v>
      </c>
      <c r="R456" s="49">
        <v>2</v>
      </c>
      <c r="U456" s="50">
        <v>0</v>
      </c>
      <c r="V456" s="50">
        <v>0.5</v>
      </c>
      <c r="W456" s="50">
        <v>0</v>
      </c>
      <c r="X456" s="50">
        <v>0.99999899999999997</v>
      </c>
      <c r="Y456" s="50">
        <v>1</v>
      </c>
      <c r="AA456" s="3">
        <v>456</v>
      </c>
      <c r="AD456" s="98" t="str">
        <f>REPLACE(INDEX(GroupVertices[Group], MATCH(Vertices[[#This Row],[Vertex]],GroupVertices[Vertex],0)),1,1,"")</f>
        <v>89</v>
      </c>
      <c r="AE456" s="2"/>
      <c r="AI456" s="3"/>
    </row>
    <row r="457" spans="1:35" x14ac:dyDescent="0.25">
      <c r="A457" s="1" t="s">
        <v>629</v>
      </c>
      <c r="G457" s="51" t="s">
        <v>52</v>
      </c>
      <c r="M457">
        <v>6155.80126953125</v>
      </c>
      <c r="N457">
        <v>4198.109375</v>
      </c>
      <c r="R457" s="49">
        <v>1</v>
      </c>
      <c r="U457" s="50">
        <v>0</v>
      </c>
      <c r="V457" s="50">
        <v>1</v>
      </c>
      <c r="W457" s="50">
        <v>0</v>
      </c>
      <c r="X457" s="50">
        <v>0.99999899999999997</v>
      </c>
      <c r="Y457" s="50">
        <v>0</v>
      </c>
      <c r="AA457" s="3">
        <v>457</v>
      </c>
      <c r="AD457" s="98" t="str">
        <f>REPLACE(INDEX(GroupVertices[Group], MATCH(Vertices[[#This Row],[Vertex]],GroupVertices[Vertex],0)),1,1,"")</f>
        <v>198</v>
      </c>
      <c r="AE457" s="2"/>
      <c r="AI457" s="3"/>
    </row>
    <row r="458" spans="1:35" x14ac:dyDescent="0.25">
      <c r="A458" s="1" t="s">
        <v>630</v>
      </c>
      <c r="G458" s="51" t="s">
        <v>52</v>
      </c>
      <c r="M458">
        <v>6155.80126953125</v>
      </c>
      <c r="N458">
        <v>4359.85791015625</v>
      </c>
      <c r="R458" s="49">
        <v>1</v>
      </c>
      <c r="U458" s="50">
        <v>0</v>
      </c>
      <c r="V458" s="50">
        <v>1</v>
      </c>
      <c r="W458" s="50">
        <v>0</v>
      </c>
      <c r="X458" s="50">
        <v>0.99999899999999997</v>
      </c>
      <c r="Y458" s="50">
        <v>0</v>
      </c>
      <c r="AA458" s="3">
        <v>458</v>
      </c>
      <c r="AD458" s="98" t="str">
        <f>REPLACE(INDEX(GroupVertices[Group], MATCH(Vertices[[#This Row],[Vertex]],GroupVertices[Vertex],0)),1,1,"")</f>
        <v>198</v>
      </c>
      <c r="AE458" s="2"/>
      <c r="AI458" s="3"/>
    </row>
    <row r="459" spans="1:35" x14ac:dyDescent="0.25">
      <c r="A459" s="1" t="s">
        <v>631</v>
      </c>
      <c r="G459" s="51" t="s">
        <v>52</v>
      </c>
      <c r="M459">
        <v>1438.3255615234375</v>
      </c>
      <c r="N459">
        <v>5786.7939453125</v>
      </c>
      <c r="R459" s="49">
        <v>2</v>
      </c>
      <c r="U459" s="50">
        <v>0</v>
      </c>
      <c r="V459" s="50">
        <v>2.0279999999999999E-3</v>
      </c>
      <c r="W459" s="50">
        <v>0</v>
      </c>
      <c r="X459" s="50">
        <v>0.70430000000000004</v>
      </c>
      <c r="Y459" s="50">
        <v>1</v>
      </c>
      <c r="AA459" s="3">
        <v>459</v>
      </c>
      <c r="AD459" s="98" t="str">
        <f>REPLACE(INDEX(GroupVertices[Group], MATCH(Vertices[[#This Row],[Vertex]],GroupVertices[Vertex],0)),1,1,"")</f>
        <v>1</v>
      </c>
      <c r="AE459" s="2"/>
      <c r="AI459" s="3"/>
    </row>
    <row r="460" spans="1:35" x14ac:dyDescent="0.25">
      <c r="A460" s="1" t="s">
        <v>632</v>
      </c>
      <c r="G460" s="51" t="s">
        <v>52</v>
      </c>
      <c r="M460">
        <v>1508.36474609375</v>
      </c>
      <c r="N460">
        <v>6542.193359375</v>
      </c>
      <c r="R460" s="49">
        <v>2</v>
      </c>
      <c r="U460" s="50">
        <v>0</v>
      </c>
      <c r="V460" s="50">
        <v>2.0279999999999999E-3</v>
      </c>
      <c r="W460" s="50">
        <v>0</v>
      </c>
      <c r="X460" s="50">
        <v>0.70430000000000004</v>
      </c>
      <c r="Y460" s="50">
        <v>1</v>
      </c>
      <c r="AA460" s="3">
        <v>460</v>
      </c>
      <c r="AD460" s="98" t="str">
        <f>REPLACE(INDEX(GroupVertices[Group], MATCH(Vertices[[#This Row],[Vertex]],GroupVertices[Vertex],0)),1,1,"")</f>
        <v>1</v>
      </c>
      <c r="AE460" s="2"/>
      <c r="AI460" s="3"/>
    </row>
    <row r="461" spans="1:35" x14ac:dyDescent="0.25">
      <c r="A461" s="1" t="s">
        <v>633</v>
      </c>
      <c r="G461" s="51" t="s">
        <v>52</v>
      </c>
      <c r="M461">
        <v>5099.75732421875</v>
      </c>
      <c r="N461">
        <v>2091.70263671875</v>
      </c>
      <c r="R461" s="49">
        <v>2</v>
      </c>
      <c r="U461" s="50">
        <v>0</v>
      </c>
      <c r="V461" s="50">
        <v>0.5</v>
      </c>
      <c r="W461" s="50">
        <v>0</v>
      </c>
      <c r="X461" s="50">
        <v>0.99999899999999997</v>
      </c>
      <c r="Y461" s="50">
        <v>1</v>
      </c>
      <c r="AA461" s="3">
        <v>461</v>
      </c>
      <c r="AD461" s="98" t="str">
        <f>REPLACE(INDEX(GroupVertices[Group], MATCH(Vertices[[#This Row],[Vertex]],GroupVertices[Vertex],0)),1,1,"")</f>
        <v>88</v>
      </c>
      <c r="AE461" s="2"/>
      <c r="AI461" s="3"/>
    </row>
    <row r="462" spans="1:35" x14ac:dyDescent="0.25">
      <c r="A462" s="1" t="s">
        <v>634</v>
      </c>
      <c r="G462" s="51" t="s">
        <v>52</v>
      </c>
      <c r="M462">
        <v>5099.75732421875</v>
      </c>
      <c r="N462">
        <v>2304.91650390625</v>
      </c>
      <c r="R462" s="49">
        <v>2</v>
      </c>
      <c r="U462" s="50">
        <v>0</v>
      </c>
      <c r="V462" s="50">
        <v>0.5</v>
      </c>
      <c r="W462" s="50">
        <v>0</v>
      </c>
      <c r="X462" s="50">
        <v>0.99999899999999997</v>
      </c>
      <c r="Y462" s="50">
        <v>1</v>
      </c>
      <c r="AA462" s="3">
        <v>462</v>
      </c>
      <c r="AD462" s="98" t="str">
        <f>REPLACE(INDEX(GroupVertices[Group], MATCH(Vertices[[#This Row],[Vertex]],GroupVertices[Vertex],0)),1,1,"")</f>
        <v>88</v>
      </c>
      <c r="AE462" s="2"/>
      <c r="AI462" s="3"/>
    </row>
    <row r="463" spans="1:35" x14ac:dyDescent="0.25">
      <c r="A463" s="1" t="s">
        <v>635</v>
      </c>
      <c r="G463" s="51" t="s">
        <v>52</v>
      </c>
      <c r="M463">
        <v>5300.27197265625</v>
      </c>
      <c r="N463">
        <v>2304.91650390625</v>
      </c>
      <c r="R463" s="49">
        <v>2</v>
      </c>
      <c r="U463" s="50">
        <v>0</v>
      </c>
      <c r="V463" s="50">
        <v>0.5</v>
      </c>
      <c r="W463" s="50">
        <v>0</v>
      </c>
      <c r="X463" s="50">
        <v>0.99999899999999997</v>
      </c>
      <c r="Y463" s="50">
        <v>1</v>
      </c>
      <c r="AA463" s="3">
        <v>463</v>
      </c>
      <c r="AD463" s="98" t="str">
        <f>REPLACE(INDEX(GroupVertices[Group], MATCH(Vertices[[#This Row],[Vertex]],GroupVertices[Vertex],0)),1,1,"")</f>
        <v>88</v>
      </c>
      <c r="AE463" s="2"/>
      <c r="AI463" s="3"/>
    </row>
    <row r="464" spans="1:35" x14ac:dyDescent="0.25">
      <c r="A464" s="1" t="s">
        <v>636</v>
      </c>
      <c r="G464" s="51" t="s">
        <v>52</v>
      </c>
      <c r="M464">
        <v>5636.36572265625</v>
      </c>
      <c r="N464">
        <v>9822.546875</v>
      </c>
      <c r="R464" s="49">
        <v>1</v>
      </c>
      <c r="U464" s="50">
        <v>0</v>
      </c>
      <c r="V464" s="50">
        <v>6.6667000000000004E-2</v>
      </c>
      <c r="W464" s="50">
        <v>0</v>
      </c>
      <c r="X464" s="50">
        <v>0.28760799999999997</v>
      </c>
      <c r="Y464" s="50">
        <v>0</v>
      </c>
      <c r="AA464" s="3">
        <v>464</v>
      </c>
      <c r="AD464" s="98" t="str">
        <f>REPLACE(INDEX(GroupVertices[Group], MATCH(Vertices[[#This Row],[Vertex]],GroupVertices[Vertex],0)),1,1,"")</f>
        <v>6</v>
      </c>
      <c r="AE464" s="2"/>
      <c r="AI464" s="3"/>
    </row>
    <row r="465" spans="1:35" x14ac:dyDescent="0.25">
      <c r="A465" s="1" t="s">
        <v>637</v>
      </c>
      <c r="G465" s="51" t="s">
        <v>52</v>
      </c>
      <c r="M465">
        <v>5707.9853515625</v>
      </c>
      <c r="N465">
        <v>1242.5228271484375</v>
      </c>
      <c r="R465" s="49">
        <v>1</v>
      </c>
      <c r="U465" s="50">
        <v>0</v>
      </c>
      <c r="V465" s="50">
        <v>1</v>
      </c>
      <c r="W465" s="50">
        <v>0</v>
      </c>
      <c r="X465" s="50">
        <v>0.99999899999999997</v>
      </c>
      <c r="Y465" s="50">
        <v>0</v>
      </c>
      <c r="AA465" s="3">
        <v>465</v>
      </c>
      <c r="AD465" s="98" t="str">
        <f>REPLACE(INDEX(GroupVertices[Group], MATCH(Vertices[[#This Row],[Vertex]],GroupVertices[Vertex],0)),1,1,"")</f>
        <v>199</v>
      </c>
      <c r="AE465" s="2"/>
      <c r="AI465" s="3"/>
    </row>
    <row r="466" spans="1:35" x14ac:dyDescent="0.25">
      <c r="A466" s="1" t="s">
        <v>638</v>
      </c>
      <c r="G466" s="51" t="s">
        <v>52</v>
      </c>
      <c r="M466">
        <v>5707.9853515625</v>
      </c>
      <c r="N466">
        <v>1404.2713623046875</v>
      </c>
      <c r="R466" s="49">
        <v>1</v>
      </c>
      <c r="U466" s="50">
        <v>0</v>
      </c>
      <c r="V466" s="50">
        <v>1</v>
      </c>
      <c r="W466" s="50">
        <v>0</v>
      </c>
      <c r="X466" s="50">
        <v>0.99999899999999997</v>
      </c>
      <c r="Y466" s="50">
        <v>0</v>
      </c>
      <c r="AA466" s="3">
        <v>466</v>
      </c>
      <c r="AD466" s="98" t="str">
        <f>REPLACE(INDEX(GroupVertices[Group], MATCH(Vertices[[#This Row],[Vertex]],GroupVertices[Vertex],0)),1,1,"")</f>
        <v>199</v>
      </c>
      <c r="AE466" s="2"/>
      <c r="AI466" s="3"/>
    </row>
    <row r="467" spans="1:35" x14ac:dyDescent="0.25">
      <c r="A467" s="1" t="s">
        <v>639</v>
      </c>
      <c r="G467" s="51" t="s">
        <v>52</v>
      </c>
      <c r="M467">
        <v>8192.9765625</v>
      </c>
      <c r="N467">
        <v>6808.14990234375</v>
      </c>
      <c r="R467" s="49">
        <v>3</v>
      </c>
      <c r="U467" s="50">
        <v>2</v>
      </c>
      <c r="V467" s="50">
        <v>0.33333299999999999</v>
      </c>
      <c r="W467" s="50">
        <v>0</v>
      </c>
      <c r="X467" s="50">
        <v>1.4669430000000001</v>
      </c>
      <c r="Y467" s="50">
        <v>0.33333333333333331</v>
      </c>
      <c r="AA467" s="3">
        <v>467</v>
      </c>
      <c r="AD467" s="98" t="str">
        <f>REPLACE(INDEX(GroupVertices[Group], MATCH(Vertices[[#This Row],[Vertex]],GroupVertices[Vertex],0)),1,1,"")</f>
        <v>56</v>
      </c>
      <c r="AE467" s="2"/>
      <c r="AI467" s="3"/>
    </row>
    <row r="468" spans="1:35" x14ac:dyDescent="0.25">
      <c r="A468" s="1" t="s">
        <v>640</v>
      </c>
      <c r="G468" s="51" t="s">
        <v>52</v>
      </c>
      <c r="M468">
        <v>8154.220703125</v>
      </c>
      <c r="N468">
        <v>7366.9169921875</v>
      </c>
      <c r="R468" s="49">
        <v>1</v>
      </c>
      <c r="U468" s="50">
        <v>0</v>
      </c>
      <c r="V468" s="50">
        <v>0.2</v>
      </c>
      <c r="W468" s="50">
        <v>0</v>
      </c>
      <c r="X468" s="50">
        <v>0.56563399999999997</v>
      </c>
      <c r="Y468" s="50">
        <v>0</v>
      </c>
      <c r="AA468" s="3">
        <v>468</v>
      </c>
      <c r="AD468" s="98" t="str">
        <f>REPLACE(INDEX(GroupVertices[Group], MATCH(Vertices[[#This Row],[Vertex]],GroupVertices[Vertex],0)),1,1,"")</f>
        <v>56</v>
      </c>
      <c r="AE468" s="2"/>
      <c r="AI468" s="3"/>
    </row>
    <row r="469" spans="1:35" x14ac:dyDescent="0.25">
      <c r="A469" s="1" t="s">
        <v>641</v>
      </c>
      <c r="G469" s="51" t="s">
        <v>52</v>
      </c>
      <c r="M469">
        <v>8526.7978515625</v>
      </c>
      <c r="N469">
        <v>6900.3310546875</v>
      </c>
      <c r="R469" s="49">
        <v>2</v>
      </c>
      <c r="U469" s="50">
        <v>0</v>
      </c>
      <c r="V469" s="50">
        <v>0.25</v>
      </c>
      <c r="W469" s="50">
        <v>0</v>
      </c>
      <c r="X469" s="50">
        <v>0.983711</v>
      </c>
      <c r="Y469" s="50">
        <v>1</v>
      </c>
      <c r="AA469" s="3">
        <v>469</v>
      </c>
      <c r="AD469" s="98" t="str">
        <f>REPLACE(INDEX(GroupVertices[Group], MATCH(Vertices[[#This Row],[Vertex]],GroupVertices[Vertex],0)),1,1,"")</f>
        <v>56</v>
      </c>
      <c r="AE469" s="2"/>
      <c r="AI469" s="3"/>
    </row>
    <row r="470" spans="1:35" x14ac:dyDescent="0.25">
      <c r="A470" s="1" t="s">
        <v>642</v>
      </c>
      <c r="G470" s="51" t="s">
        <v>52</v>
      </c>
      <c r="M470">
        <v>8608.7197265625</v>
      </c>
      <c r="N470">
        <v>7222.693359375</v>
      </c>
      <c r="R470" s="49">
        <v>2</v>
      </c>
      <c r="U470" s="50">
        <v>0</v>
      </c>
      <c r="V470" s="50">
        <v>0.25</v>
      </c>
      <c r="W470" s="50">
        <v>0</v>
      </c>
      <c r="X470" s="50">
        <v>0.983711</v>
      </c>
      <c r="Y470" s="50">
        <v>1</v>
      </c>
      <c r="AA470" s="3">
        <v>470</v>
      </c>
      <c r="AD470" s="98" t="str">
        <f>REPLACE(INDEX(GroupVertices[Group], MATCH(Vertices[[#This Row],[Vertex]],GroupVertices[Vertex],0)),1,1,"")</f>
        <v>56</v>
      </c>
      <c r="AE470" s="2"/>
      <c r="AI470" s="3"/>
    </row>
    <row r="471" spans="1:35" x14ac:dyDescent="0.25">
      <c r="A471" s="1" t="s">
        <v>643</v>
      </c>
      <c r="G471" s="51" t="s">
        <v>52</v>
      </c>
      <c r="M471">
        <v>4478.15087890625</v>
      </c>
      <c r="N471">
        <v>7366.9140625</v>
      </c>
      <c r="R471" s="49">
        <v>2</v>
      </c>
      <c r="U471" s="50">
        <v>0</v>
      </c>
      <c r="V471" s="50">
        <v>0.25</v>
      </c>
      <c r="W471" s="50">
        <v>0</v>
      </c>
      <c r="X471" s="50">
        <v>0.983711</v>
      </c>
      <c r="Y471" s="50">
        <v>1</v>
      </c>
      <c r="AA471" s="3">
        <v>471</v>
      </c>
      <c r="AD471" s="98" t="str">
        <f>REPLACE(INDEX(GroupVertices[Group], MATCH(Vertices[[#This Row],[Vertex]],GroupVertices[Vertex],0)),1,1,"")</f>
        <v>46</v>
      </c>
      <c r="AE471" s="2"/>
      <c r="AI471" s="3"/>
    </row>
    <row r="472" spans="1:35" x14ac:dyDescent="0.25">
      <c r="A472" s="1" t="s">
        <v>644</v>
      </c>
      <c r="G472" s="51" t="s">
        <v>52</v>
      </c>
      <c r="M472">
        <v>4894.26806640625</v>
      </c>
      <c r="N472">
        <v>6942.892578125</v>
      </c>
      <c r="R472" s="49">
        <v>2</v>
      </c>
      <c r="U472" s="50">
        <v>0</v>
      </c>
      <c r="V472" s="50">
        <v>0.25</v>
      </c>
      <c r="W472" s="50">
        <v>0</v>
      </c>
      <c r="X472" s="50">
        <v>0.983711</v>
      </c>
      <c r="Y472" s="50">
        <v>1</v>
      </c>
      <c r="AA472" s="3">
        <v>472</v>
      </c>
      <c r="AD472" s="98" t="str">
        <f>REPLACE(INDEX(GroupVertices[Group], MATCH(Vertices[[#This Row],[Vertex]],GroupVertices[Vertex],0)),1,1,"")</f>
        <v>46</v>
      </c>
      <c r="AE472" s="2"/>
      <c r="AI472" s="3"/>
    </row>
    <row r="473" spans="1:35" x14ac:dyDescent="0.25">
      <c r="A473" s="1" t="s">
        <v>645</v>
      </c>
      <c r="G473" s="51" t="s">
        <v>52</v>
      </c>
      <c r="M473">
        <v>8180.98779296875</v>
      </c>
      <c r="N473">
        <v>9398.98828125</v>
      </c>
      <c r="R473" s="49">
        <v>2</v>
      </c>
      <c r="U473" s="50">
        <v>0</v>
      </c>
      <c r="V473" s="50">
        <v>7.1429000000000006E-2</v>
      </c>
      <c r="W473" s="50">
        <v>0</v>
      </c>
      <c r="X473" s="50">
        <v>0.72873200000000005</v>
      </c>
      <c r="Y473" s="50">
        <v>1</v>
      </c>
      <c r="AA473" s="3">
        <v>473</v>
      </c>
      <c r="AD473" s="98" t="str">
        <f>REPLACE(INDEX(GroupVertices[Group], MATCH(Vertices[[#This Row],[Vertex]],GroupVertices[Vertex],0)),1,1,"")</f>
        <v>8</v>
      </c>
      <c r="AE473" s="2"/>
      <c r="AI473" s="3"/>
    </row>
    <row r="474" spans="1:35" x14ac:dyDescent="0.25">
      <c r="A474" s="1" t="s">
        <v>646</v>
      </c>
      <c r="G474" s="51" t="s">
        <v>52</v>
      </c>
      <c r="M474">
        <v>7544.75341796875</v>
      </c>
      <c r="N474">
        <v>9552.7744140625</v>
      </c>
      <c r="R474" s="49">
        <v>5</v>
      </c>
      <c r="U474" s="50">
        <v>10</v>
      </c>
      <c r="V474" s="50">
        <v>0.111111</v>
      </c>
      <c r="W474" s="50">
        <v>0</v>
      </c>
      <c r="X474" s="50">
        <v>1.582476</v>
      </c>
      <c r="Y474" s="50">
        <v>0.4</v>
      </c>
      <c r="AA474" s="3">
        <v>474</v>
      </c>
      <c r="AD474" s="98" t="str">
        <f>REPLACE(INDEX(GroupVertices[Group], MATCH(Vertices[[#This Row],[Vertex]],GroupVertices[Vertex],0)),1,1,"")</f>
        <v>8</v>
      </c>
      <c r="AE474" s="2"/>
      <c r="AI474" s="3"/>
    </row>
    <row r="475" spans="1:35" x14ac:dyDescent="0.25">
      <c r="A475" s="1" t="s">
        <v>647</v>
      </c>
      <c r="G475" s="51" t="s">
        <v>52</v>
      </c>
      <c r="M475">
        <v>7595.65283203125</v>
      </c>
      <c r="N475">
        <v>9057.91796875</v>
      </c>
      <c r="R475" s="49">
        <v>2</v>
      </c>
      <c r="U475" s="50">
        <v>0</v>
      </c>
      <c r="V475" s="50">
        <v>7.1429000000000006E-2</v>
      </c>
      <c r="W475" s="50">
        <v>0</v>
      </c>
      <c r="X475" s="50">
        <v>0.72873200000000005</v>
      </c>
      <c r="Y475" s="50">
        <v>1</v>
      </c>
      <c r="AA475" s="3">
        <v>475</v>
      </c>
      <c r="AD475" s="98" t="str">
        <f>REPLACE(INDEX(GroupVertices[Group], MATCH(Vertices[[#This Row],[Vertex]],GroupVertices[Vertex],0)),1,1,"")</f>
        <v>8</v>
      </c>
      <c r="AE475" s="2"/>
      <c r="AI475" s="3"/>
    </row>
    <row r="476" spans="1:35" x14ac:dyDescent="0.25">
      <c r="A476" s="1" t="s">
        <v>648</v>
      </c>
      <c r="G476" s="51" t="s">
        <v>52</v>
      </c>
      <c r="M476">
        <v>7731.86083984375</v>
      </c>
      <c r="N476">
        <v>9822.546875</v>
      </c>
      <c r="R476" s="49">
        <v>2</v>
      </c>
      <c r="U476" s="50">
        <v>0</v>
      </c>
      <c r="V476" s="50">
        <v>7.1429000000000006E-2</v>
      </c>
      <c r="W476" s="50">
        <v>0</v>
      </c>
      <c r="X476" s="50">
        <v>0.72873200000000005</v>
      </c>
      <c r="Y476" s="50">
        <v>1</v>
      </c>
      <c r="AA476" s="3">
        <v>476</v>
      </c>
      <c r="AD476" s="98" t="str">
        <f>REPLACE(INDEX(GroupVertices[Group], MATCH(Vertices[[#This Row],[Vertex]],GroupVertices[Vertex],0)),1,1,"")</f>
        <v>8</v>
      </c>
      <c r="AE476" s="2"/>
      <c r="AI476" s="3"/>
    </row>
    <row r="477" spans="1:35" x14ac:dyDescent="0.25">
      <c r="A477" s="1" t="s">
        <v>649</v>
      </c>
      <c r="G477" s="51" t="s">
        <v>52</v>
      </c>
      <c r="M477">
        <v>7905.26123046875</v>
      </c>
      <c r="N477">
        <v>9627.31640625</v>
      </c>
      <c r="R477" s="49">
        <v>5</v>
      </c>
      <c r="U477" s="50">
        <v>10</v>
      </c>
      <c r="V477" s="50">
        <v>0.111111</v>
      </c>
      <c r="W477" s="50">
        <v>0</v>
      </c>
      <c r="X477" s="50">
        <v>1.582476</v>
      </c>
      <c r="Y477" s="50">
        <v>0.4</v>
      </c>
      <c r="AA477" s="3">
        <v>477</v>
      </c>
      <c r="AD477" s="98" t="str">
        <f>REPLACE(INDEX(GroupVertices[Group], MATCH(Vertices[[#This Row],[Vertex]],GroupVertices[Vertex],0)),1,1,"")</f>
        <v>8</v>
      </c>
      <c r="AE477" s="2"/>
      <c r="AI477" s="3"/>
    </row>
    <row r="478" spans="1:35" x14ac:dyDescent="0.25">
      <c r="A478" s="1" t="s">
        <v>650</v>
      </c>
      <c r="G478" s="51" t="s">
        <v>52</v>
      </c>
      <c r="M478">
        <v>8066.3681640625</v>
      </c>
      <c r="N478">
        <v>9262.0771484375</v>
      </c>
      <c r="R478" s="49">
        <v>2</v>
      </c>
      <c r="U478" s="50">
        <v>0</v>
      </c>
      <c r="V478" s="50">
        <v>7.1429000000000006E-2</v>
      </c>
      <c r="W478" s="50">
        <v>0</v>
      </c>
      <c r="X478" s="50">
        <v>0.72873200000000005</v>
      </c>
      <c r="Y478" s="50">
        <v>1</v>
      </c>
      <c r="AA478" s="3">
        <v>478</v>
      </c>
      <c r="AD478" s="98" t="str">
        <f>REPLACE(INDEX(GroupVertices[Group], MATCH(Vertices[[#This Row],[Vertex]],GroupVertices[Vertex],0)),1,1,"")</f>
        <v>8</v>
      </c>
      <c r="AE478" s="2"/>
      <c r="AI478" s="3"/>
    </row>
    <row r="479" spans="1:35" x14ac:dyDescent="0.25">
      <c r="A479" s="1" t="s">
        <v>651</v>
      </c>
      <c r="G479" s="51" t="s">
        <v>52</v>
      </c>
      <c r="M479">
        <v>8100.7939453125</v>
      </c>
      <c r="N479">
        <v>2404.17138671875</v>
      </c>
      <c r="R479" s="49">
        <v>0</v>
      </c>
      <c r="U479" s="50">
        <v>0</v>
      </c>
      <c r="V479" s="50">
        <v>0</v>
      </c>
      <c r="W479" s="50">
        <v>0</v>
      </c>
      <c r="X479" s="50">
        <v>0</v>
      </c>
      <c r="Y479" s="50">
        <v>0</v>
      </c>
      <c r="AA479" s="3">
        <v>479</v>
      </c>
      <c r="AD479" s="98" t="str">
        <f>REPLACE(INDEX(GroupVertices[Group], MATCH(Vertices[[#This Row],[Vertex]],GroupVertices[Vertex],0)),1,1,"")</f>
        <v>244</v>
      </c>
      <c r="AE479" s="2"/>
      <c r="AI479" s="3"/>
    </row>
    <row r="480" spans="1:35" x14ac:dyDescent="0.25">
      <c r="A480" s="1" t="s">
        <v>652</v>
      </c>
      <c r="G480" s="51" t="s">
        <v>52</v>
      </c>
      <c r="M480">
        <v>5099.75732421875</v>
      </c>
      <c r="N480">
        <v>5106.10693359375</v>
      </c>
      <c r="R480" s="49">
        <v>2</v>
      </c>
      <c r="U480" s="50">
        <v>0</v>
      </c>
      <c r="V480" s="50">
        <v>0.5</v>
      </c>
      <c r="W480" s="50">
        <v>0</v>
      </c>
      <c r="X480" s="50">
        <v>0.99999899999999997</v>
      </c>
      <c r="Y480" s="50">
        <v>1</v>
      </c>
      <c r="AA480" s="3">
        <v>480</v>
      </c>
      <c r="AD480" s="98" t="str">
        <f>REPLACE(INDEX(GroupVertices[Group], MATCH(Vertices[[#This Row],[Vertex]],GroupVertices[Vertex],0)),1,1,"")</f>
        <v>93</v>
      </c>
      <c r="AE480" s="2"/>
      <c r="AI480" s="3"/>
    </row>
    <row r="481" spans="1:35" x14ac:dyDescent="0.25">
      <c r="A481" s="1" t="s">
        <v>653</v>
      </c>
      <c r="G481" s="51" t="s">
        <v>52</v>
      </c>
      <c r="M481">
        <v>5099.75732421875</v>
      </c>
      <c r="N481">
        <v>5319.32080078125</v>
      </c>
      <c r="R481" s="49">
        <v>2</v>
      </c>
      <c r="U481" s="50">
        <v>0</v>
      </c>
      <c r="V481" s="50">
        <v>0.5</v>
      </c>
      <c r="W481" s="50">
        <v>0</v>
      </c>
      <c r="X481" s="50">
        <v>0.99999899999999997</v>
      </c>
      <c r="Y481" s="50">
        <v>1</v>
      </c>
      <c r="AA481" s="3">
        <v>481</v>
      </c>
      <c r="AD481" s="98" t="str">
        <f>REPLACE(INDEX(GroupVertices[Group], MATCH(Vertices[[#This Row],[Vertex]],GroupVertices[Vertex],0)),1,1,"")</f>
        <v>93</v>
      </c>
      <c r="AE481" s="2"/>
      <c r="AI481" s="3"/>
    </row>
    <row r="482" spans="1:35" x14ac:dyDescent="0.25">
      <c r="A482" s="1" t="s">
        <v>654</v>
      </c>
      <c r="G482" s="51" t="s">
        <v>52</v>
      </c>
      <c r="M482">
        <v>5300.27197265625</v>
      </c>
      <c r="N482">
        <v>5319.32080078125</v>
      </c>
      <c r="R482" s="49">
        <v>2</v>
      </c>
      <c r="U482" s="50">
        <v>0</v>
      </c>
      <c r="V482" s="50">
        <v>0.5</v>
      </c>
      <c r="W482" s="50">
        <v>0</v>
      </c>
      <c r="X482" s="50">
        <v>0.99999899999999997</v>
      </c>
      <c r="Y482" s="50">
        <v>1</v>
      </c>
      <c r="AA482" s="3">
        <v>482</v>
      </c>
      <c r="AD482" s="98" t="str">
        <f>REPLACE(INDEX(GroupVertices[Group], MATCH(Vertices[[#This Row],[Vertex]],GroupVertices[Vertex],0)),1,1,"")</f>
        <v>93</v>
      </c>
      <c r="AE482" s="2"/>
      <c r="AI482" s="3"/>
    </row>
    <row r="483" spans="1:35" x14ac:dyDescent="0.25">
      <c r="A483" s="1" t="s">
        <v>655</v>
      </c>
      <c r="G483" s="51" t="s">
        <v>52</v>
      </c>
      <c r="M483">
        <v>1378.9788818359375</v>
      </c>
      <c r="N483">
        <v>542.88397216796875</v>
      </c>
      <c r="R483" s="49">
        <v>2</v>
      </c>
      <c r="U483" s="50">
        <v>0</v>
      </c>
      <c r="V483" s="50">
        <v>3.0303E-2</v>
      </c>
      <c r="W483" s="50">
        <v>0</v>
      </c>
      <c r="X483" s="50">
        <v>0.58679999999999999</v>
      </c>
      <c r="Y483" s="50">
        <v>1</v>
      </c>
      <c r="AA483" s="3">
        <v>483</v>
      </c>
      <c r="AD483" s="98" t="str">
        <f>REPLACE(INDEX(GroupVertices[Group], MATCH(Vertices[[#This Row],[Vertex]],GroupVertices[Vertex],0)),1,1,"")</f>
        <v>3</v>
      </c>
      <c r="AE483" s="2"/>
      <c r="AI483" s="3"/>
    </row>
    <row r="484" spans="1:35" x14ac:dyDescent="0.25">
      <c r="A484" s="1" t="s">
        <v>656</v>
      </c>
      <c r="G484" s="51" t="s">
        <v>52</v>
      </c>
      <c r="M484">
        <v>1026.467529296875</v>
      </c>
      <c r="N484">
        <v>913.49365234375</v>
      </c>
      <c r="R484" s="49">
        <v>2</v>
      </c>
      <c r="U484" s="50">
        <v>0</v>
      </c>
      <c r="V484" s="50">
        <v>3.0303E-2</v>
      </c>
      <c r="W484" s="50">
        <v>0</v>
      </c>
      <c r="X484" s="50">
        <v>0.58679999999999999</v>
      </c>
      <c r="Y484" s="50">
        <v>1</v>
      </c>
      <c r="AA484" s="3">
        <v>484</v>
      </c>
      <c r="AD484" s="98" t="str">
        <f>REPLACE(INDEX(GroupVertices[Group], MATCH(Vertices[[#This Row],[Vertex]],GroupVertices[Vertex],0)),1,1,"")</f>
        <v>3</v>
      </c>
      <c r="AE484" s="2"/>
      <c r="AI484" s="3"/>
    </row>
    <row r="485" spans="1:35" x14ac:dyDescent="0.25">
      <c r="A485" s="1" t="s">
        <v>657</v>
      </c>
      <c r="G485" s="51" t="s">
        <v>52</v>
      </c>
      <c r="M485">
        <v>652.7467041015625</v>
      </c>
      <c r="N485">
        <v>176.46820068359375</v>
      </c>
      <c r="R485" s="49">
        <v>2</v>
      </c>
      <c r="U485" s="50">
        <v>0</v>
      </c>
      <c r="V485" s="50">
        <v>3.0303E-2</v>
      </c>
      <c r="W485" s="50">
        <v>0</v>
      </c>
      <c r="X485" s="50">
        <v>0.50603900000000002</v>
      </c>
      <c r="Y485" s="50">
        <v>1</v>
      </c>
      <c r="AA485" s="3">
        <v>485</v>
      </c>
      <c r="AD485" s="98" t="str">
        <f>REPLACE(INDEX(GroupVertices[Group], MATCH(Vertices[[#This Row],[Vertex]],GroupVertices[Vertex],0)),1,1,"")</f>
        <v>3</v>
      </c>
      <c r="AE485" s="2"/>
      <c r="AI485" s="3"/>
    </row>
    <row r="486" spans="1:35" x14ac:dyDescent="0.25">
      <c r="A486" s="1" t="s">
        <v>658</v>
      </c>
      <c r="G486" s="51" t="s">
        <v>52</v>
      </c>
      <c r="M486">
        <v>354.5029296875</v>
      </c>
      <c r="N486">
        <v>794.83612060546875</v>
      </c>
      <c r="R486" s="49">
        <v>2</v>
      </c>
      <c r="U486" s="50">
        <v>0</v>
      </c>
      <c r="V486" s="50">
        <v>3.0303E-2</v>
      </c>
      <c r="W486" s="50">
        <v>0</v>
      </c>
      <c r="X486" s="50">
        <v>0.58679999999999999</v>
      </c>
      <c r="Y486" s="50">
        <v>1</v>
      </c>
      <c r="AA486" s="3">
        <v>486</v>
      </c>
      <c r="AD486" s="98" t="str">
        <f>REPLACE(INDEX(GroupVertices[Group], MATCH(Vertices[[#This Row],[Vertex]],GroupVertices[Vertex],0)),1,1,"")</f>
        <v>3</v>
      </c>
      <c r="AE486" s="2"/>
      <c r="AI486" s="3"/>
    </row>
    <row r="487" spans="1:35" x14ac:dyDescent="0.25">
      <c r="A487" s="1" t="s">
        <v>659</v>
      </c>
      <c r="G487" s="51" t="s">
        <v>52</v>
      </c>
      <c r="M487">
        <v>1537.279052734375</v>
      </c>
      <c r="N487">
        <v>1133.04833984375</v>
      </c>
      <c r="R487" s="49">
        <v>2</v>
      </c>
      <c r="U487" s="50">
        <v>0</v>
      </c>
      <c r="V487" s="50">
        <v>3.0303E-2</v>
      </c>
      <c r="W487" s="50">
        <v>0</v>
      </c>
      <c r="X487" s="50">
        <v>0.58679999999999999</v>
      </c>
      <c r="Y487" s="50">
        <v>1</v>
      </c>
      <c r="AA487" s="3">
        <v>487</v>
      </c>
      <c r="AD487" s="98" t="str">
        <f>REPLACE(INDEX(GroupVertices[Group], MATCH(Vertices[[#This Row],[Vertex]],GroupVertices[Vertex],0)),1,1,"")</f>
        <v>3</v>
      </c>
      <c r="AE487" s="2"/>
      <c r="AI487" s="3"/>
    </row>
    <row r="488" spans="1:35" x14ac:dyDescent="0.25">
      <c r="A488" s="1" t="s">
        <v>660</v>
      </c>
      <c r="G488" s="51" t="s">
        <v>52</v>
      </c>
      <c r="M488">
        <v>898.2142333984375</v>
      </c>
      <c r="N488">
        <v>2130.270263671875</v>
      </c>
      <c r="R488" s="49">
        <v>5</v>
      </c>
      <c r="U488" s="50">
        <v>58</v>
      </c>
      <c r="V488" s="50">
        <v>1.4706E-2</v>
      </c>
      <c r="W488" s="50">
        <v>0</v>
      </c>
      <c r="X488" s="50">
        <v>1.401451</v>
      </c>
      <c r="Y488" s="50">
        <v>0.3</v>
      </c>
      <c r="AA488" s="3">
        <v>488</v>
      </c>
      <c r="AD488" s="98" t="str">
        <f>REPLACE(INDEX(GroupVertices[Group], MATCH(Vertices[[#This Row],[Vertex]],GroupVertices[Vertex],0)),1,1,"")</f>
        <v>2</v>
      </c>
      <c r="AE488" s="2"/>
      <c r="AI488" s="3"/>
    </row>
    <row r="489" spans="1:35" x14ac:dyDescent="0.25">
      <c r="A489" s="1" t="s">
        <v>661</v>
      </c>
      <c r="G489" s="51" t="s">
        <v>52</v>
      </c>
      <c r="M489">
        <v>838.6951904296875</v>
      </c>
      <c r="N489">
        <v>1657.570556640625</v>
      </c>
      <c r="R489" s="49">
        <v>2</v>
      </c>
      <c r="U489" s="50">
        <v>0</v>
      </c>
      <c r="V489" s="50">
        <v>1.0416999999999999E-2</v>
      </c>
      <c r="W489" s="50">
        <v>0</v>
      </c>
      <c r="X489" s="50">
        <v>0.65828200000000003</v>
      </c>
      <c r="Y489" s="50">
        <v>1</v>
      </c>
      <c r="AA489" s="3">
        <v>489</v>
      </c>
      <c r="AD489" s="98" t="str">
        <f>REPLACE(INDEX(GroupVertices[Group], MATCH(Vertices[[#This Row],[Vertex]],GroupVertices[Vertex],0)),1,1,"")</f>
        <v>2</v>
      </c>
      <c r="AE489" s="2"/>
      <c r="AI489" s="3"/>
    </row>
    <row r="490" spans="1:35" x14ac:dyDescent="0.25">
      <c r="A490" s="1" t="s">
        <v>662</v>
      </c>
      <c r="G490" s="51" t="s">
        <v>52</v>
      </c>
      <c r="M490">
        <v>8428.3017578125</v>
      </c>
      <c r="N490">
        <v>2404.17138671875</v>
      </c>
      <c r="R490" s="49">
        <v>0</v>
      </c>
      <c r="U490" s="50">
        <v>0</v>
      </c>
      <c r="V490" s="50">
        <v>0</v>
      </c>
      <c r="W490" s="50">
        <v>0</v>
      </c>
      <c r="X490" s="50">
        <v>0</v>
      </c>
      <c r="Y490" s="50">
        <v>0</v>
      </c>
      <c r="AA490" s="3">
        <v>490</v>
      </c>
      <c r="AD490" s="98" t="str">
        <f>REPLACE(INDEX(GroupVertices[Group], MATCH(Vertices[[#This Row],[Vertex]],GroupVertices[Vertex],0)),1,1,"")</f>
        <v>254</v>
      </c>
      <c r="AE490" s="2"/>
      <c r="AI490" s="3"/>
    </row>
    <row r="491" spans="1:35" x14ac:dyDescent="0.25">
      <c r="A491" s="1" t="s">
        <v>663</v>
      </c>
      <c r="G491" s="51" t="s">
        <v>52</v>
      </c>
      <c r="M491">
        <v>5707.9853515625</v>
      </c>
      <c r="N491">
        <v>753.60107421875</v>
      </c>
      <c r="R491" s="49">
        <v>1</v>
      </c>
      <c r="U491" s="50">
        <v>0</v>
      </c>
      <c r="V491" s="50">
        <v>1</v>
      </c>
      <c r="W491" s="50">
        <v>0</v>
      </c>
      <c r="X491" s="50">
        <v>0.99999899999999997</v>
      </c>
      <c r="Y491" s="50">
        <v>0</v>
      </c>
      <c r="AA491" s="3">
        <v>491</v>
      </c>
      <c r="AD491" s="98" t="str">
        <f>REPLACE(INDEX(GroupVertices[Group], MATCH(Vertices[[#This Row],[Vertex]],GroupVertices[Vertex],0)),1,1,"")</f>
        <v>200</v>
      </c>
      <c r="AE491" s="2"/>
      <c r="AI491" s="3"/>
    </row>
    <row r="492" spans="1:35" x14ac:dyDescent="0.25">
      <c r="A492" s="1" t="s">
        <v>664</v>
      </c>
      <c r="G492" s="51" t="s">
        <v>52</v>
      </c>
      <c r="M492">
        <v>5707.9853515625</v>
      </c>
      <c r="N492">
        <v>907.9974365234375</v>
      </c>
      <c r="R492" s="49">
        <v>1</v>
      </c>
      <c r="U492" s="50">
        <v>0</v>
      </c>
      <c r="V492" s="50">
        <v>1</v>
      </c>
      <c r="W492" s="50">
        <v>0</v>
      </c>
      <c r="X492" s="50">
        <v>0.99999899999999997</v>
      </c>
      <c r="Y492" s="50">
        <v>0</v>
      </c>
      <c r="AA492" s="3">
        <v>492</v>
      </c>
      <c r="AD492" s="98" t="str">
        <f>REPLACE(INDEX(GroupVertices[Group], MATCH(Vertices[[#This Row],[Vertex]],GroupVertices[Vertex],0)),1,1,"")</f>
        <v>200</v>
      </c>
      <c r="AE492" s="2"/>
      <c r="AI492" s="3"/>
    </row>
    <row r="493" spans="1:35" x14ac:dyDescent="0.25">
      <c r="A493" s="1" t="s">
        <v>665</v>
      </c>
      <c r="G493" s="51" t="s">
        <v>52</v>
      </c>
      <c r="M493">
        <v>8762.4921875</v>
      </c>
      <c r="N493">
        <v>2404.17138671875</v>
      </c>
      <c r="R493" s="49">
        <v>0</v>
      </c>
      <c r="U493" s="50">
        <v>0</v>
      </c>
      <c r="V493" s="50">
        <v>0</v>
      </c>
      <c r="W493" s="50">
        <v>0</v>
      </c>
      <c r="X493" s="50">
        <v>0</v>
      </c>
      <c r="Y493" s="50">
        <v>0</v>
      </c>
      <c r="AA493" s="3">
        <v>493</v>
      </c>
      <c r="AD493" s="98" t="str">
        <f>REPLACE(INDEX(GroupVertices[Group], MATCH(Vertices[[#This Row],[Vertex]],GroupVertices[Vertex],0)),1,1,"")</f>
        <v>253</v>
      </c>
      <c r="AE493" s="2"/>
      <c r="AI493" s="3"/>
    </row>
    <row r="494" spans="1:35" x14ac:dyDescent="0.25">
      <c r="A494" s="1" t="s">
        <v>666</v>
      </c>
      <c r="G494" s="51" t="s">
        <v>52</v>
      </c>
      <c r="M494">
        <v>9096.68359375</v>
      </c>
      <c r="N494">
        <v>2404.17138671875</v>
      </c>
      <c r="R494" s="49">
        <v>0</v>
      </c>
      <c r="U494" s="50">
        <v>0</v>
      </c>
      <c r="V494" s="50">
        <v>0</v>
      </c>
      <c r="W494" s="50">
        <v>0</v>
      </c>
      <c r="X494" s="50">
        <v>0</v>
      </c>
      <c r="Y494" s="50">
        <v>0</v>
      </c>
      <c r="AA494" s="3">
        <v>494</v>
      </c>
      <c r="AD494" s="98" t="str">
        <f>REPLACE(INDEX(GroupVertices[Group], MATCH(Vertices[[#This Row],[Vertex]],GroupVertices[Vertex],0)),1,1,"")</f>
        <v>252</v>
      </c>
      <c r="AE494" s="2"/>
      <c r="AI494" s="3"/>
    </row>
    <row r="495" spans="1:35" x14ac:dyDescent="0.25">
      <c r="A495" s="1" t="s">
        <v>667</v>
      </c>
      <c r="G495" s="51" t="s">
        <v>52</v>
      </c>
      <c r="M495">
        <v>5099.75732421875</v>
      </c>
      <c r="N495">
        <v>885.9407958984375</v>
      </c>
      <c r="R495" s="49">
        <v>2</v>
      </c>
      <c r="U495" s="50">
        <v>0</v>
      </c>
      <c r="V495" s="50">
        <v>0.5</v>
      </c>
      <c r="W495" s="50">
        <v>0</v>
      </c>
      <c r="X495" s="50">
        <v>0.99999899999999997</v>
      </c>
      <c r="Y495" s="50">
        <v>1</v>
      </c>
      <c r="AA495" s="3">
        <v>495</v>
      </c>
      <c r="AD495" s="98" t="str">
        <f>REPLACE(INDEX(GroupVertices[Group], MATCH(Vertices[[#This Row],[Vertex]],GroupVertices[Vertex],0)),1,1,"")</f>
        <v>92</v>
      </c>
      <c r="AE495" s="2"/>
      <c r="AI495" s="3"/>
    </row>
    <row r="496" spans="1:35" x14ac:dyDescent="0.25">
      <c r="A496" s="1" t="s">
        <v>668</v>
      </c>
      <c r="G496" s="51" t="s">
        <v>52</v>
      </c>
      <c r="M496">
        <v>5099.75732421875</v>
      </c>
      <c r="N496">
        <v>1099.15478515625</v>
      </c>
      <c r="R496" s="49">
        <v>2</v>
      </c>
      <c r="U496" s="50">
        <v>0</v>
      </c>
      <c r="V496" s="50">
        <v>0.5</v>
      </c>
      <c r="W496" s="50">
        <v>0</v>
      </c>
      <c r="X496" s="50">
        <v>0.99999899999999997</v>
      </c>
      <c r="Y496" s="50">
        <v>1</v>
      </c>
      <c r="AA496" s="3">
        <v>496</v>
      </c>
      <c r="AD496" s="98" t="str">
        <f>REPLACE(INDEX(GroupVertices[Group], MATCH(Vertices[[#This Row],[Vertex]],GroupVertices[Vertex],0)),1,1,"")</f>
        <v>92</v>
      </c>
      <c r="AE496" s="2"/>
      <c r="AI496" s="3"/>
    </row>
    <row r="497" spans="1:35" x14ac:dyDescent="0.25">
      <c r="A497" s="1" t="s">
        <v>669</v>
      </c>
      <c r="G497" s="51" t="s">
        <v>52</v>
      </c>
      <c r="M497">
        <v>5300.27197265625</v>
      </c>
      <c r="N497">
        <v>1099.15478515625</v>
      </c>
      <c r="R497" s="49">
        <v>2</v>
      </c>
      <c r="U497" s="50">
        <v>0</v>
      </c>
      <c r="V497" s="50">
        <v>0.5</v>
      </c>
      <c r="W497" s="50">
        <v>0</v>
      </c>
      <c r="X497" s="50">
        <v>0.99999899999999997</v>
      </c>
      <c r="Y497" s="50">
        <v>1</v>
      </c>
      <c r="AA497" s="3">
        <v>497</v>
      </c>
      <c r="AD497" s="98" t="str">
        <f>REPLACE(INDEX(GroupVertices[Group], MATCH(Vertices[[#This Row],[Vertex]],GroupVertices[Vertex],0)),1,1,"")</f>
        <v>92</v>
      </c>
      <c r="AE497" s="2"/>
      <c r="AI497" s="3"/>
    </row>
    <row r="498" spans="1:35" x14ac:dyDescent="0.25">
      <c r="A498" s="1" t="s">
        <v>670</v>
      </c>
      <c r="G498" s="51" t="s">
        <v>52</v>
      </c>
      <c r="M498">
        <v>7820.95703125</v>
      </c>
      <c r="N498">
        <v>9080.935546875</v>
      </c>
      <c r="R498" s="49">
        <v>3</v>
      </c>
      <c r="U498" s="50">
        <v>0</v>
      </c>
      <c r="V498" s="50">
        <v>9.0909000000000004E-2</v>
      </c>
      <c r="W498" s="50">
        <v>0</v>
      </c>
      <c r="X498" s="50">
        <v>0.96005799999999997</v>
      </c>
      <c r="Y498" s="50">
        <v>1</v>
      </c>
      <c r="AA498" s="3">
        <v>498</v>
      </c>
      <c r="AD498" s="98" t="str">
        <f>REPLACE(INDEX(GroupVertices[Group], MATCH(Vertices[[#This Row],[Vertex]],GroupVertices[Vertex],0)),1,1,"")</f>
        <v>8</v>
      </c>
      <c r="AE498" s="2"/>
      <c r="AI498" s="3"/>
    </row>
    <row r="499" spans="1:35" x14ac:dyDescent="0.25">
      <c r="A499" s="1" t="s">
        <v>671</v>
      </c>
      <c r="G499" s="51" t="s">
        <v>52</v>
      </c>
      <c r="M499">
        <v>7392.296875</v>
      </c>
      <c r="N499">
        <v>9342.693359375</v>
      </c>
      <c r="R499" s="49">
        <v>3</v>
      </c>
      <c r="U499" s="50">
        <v>0</v>
      </c>
      <c r="V499" s="50">
        <v>9.0909000000000004E-2</v>
      </c>
      <c r="W499" s="50">
        <v>0</v>
      </c>
      <c r="X499" s="50">
        <v>0.96005799999999997</v>
      </c>
      <c r="Y499" s="50">
        <v>1</v>
      </c>
      <c r="AA499" s="3">
        <v>499</v>
      </c>
      <c r="AD499" s="98" t="str">
        <f>REPLACE(INDEX(GroupVertices[Group], MATCH(Vertices[[#This Row],[Vertex]],GroupVertices[Vertex],0)),1,1,"")</f>
        <v>8</v>
      </c>
      <c r="AE499" s="2"/>
      <c r="AI499" s="3"/>
    </row>
    <row r="500" spans="1:35" x14ac:dyDescent="0.25">
      <c r="A500" s="1" t="s">
        <v>672</v>
      </c>
      <c r="G500" s="51" t="s">
        <v>52</v>
      </c>
      <c r="M500">
        <v>2058.19580078125</v>
      </c>
      <c r="N500">
        <v>3323.20703125</v>
      </c>
      <c r="R500" s="49">
        <v>2</v>
      </c>
      <c r="U500" s="50">
        <v>0</v>
      </c>
      <c r="V500" s="50">
        <v>0.125</v>
      </c>
      <c r="W500" s="50">
        <v>0</v>
      </c>
      <c r="X500" s="50">
        <v>0.76346899999999995</v>
      </c>
      <c r="Y500" s="50">
        <v>1</v>
      </c>
      <c r="AA500" s="3">
        <v>500</v>
      </c>
      <c r="AD500" s="98" t="str">
        <f>REPLACE(INDEX(GroupVertices[Group], MATCH(Vertices[[#This Row],[Vertex]],GroupVertices[Vertex],0)),1,1,"")</f>
        <v>21</v>
      </c>
      <c r="AE500" s="2"/>
      <c r="AI500" s="3"/>
    </row>
    <row r="501" spans="1:35" x14ac:dyDescent="0.25">
      <c r="A501" s="1" t="s">
        <v>673</v>
      </c>
      <c r="G501" s="51" t="s">
        <v>52</v>
      </c>
      <c r="M501">
        <v>2352.704345703125</v>
      </c>
      <c r="N501">
        <v>2838.195556640625</v>
      </c>
      <c r="R501" s="49">
        <v>1</v>
      </c>
      <c r="U501" s="50">
        <v>0</v>
      </c>
      <c r="V501" s="50">
        <v>0.111111</v>
      </c>
      <c r="W501" s="50">
        <v>0</v>
      </c>
      <c r="X501" s="50">
        <v>0.45906599999999997</v>
      </c>
      <c r="Y501" s="50">
        <v>0</v>
      </c>
      <c r="AA501" s="3">
        <v>501</v>
      </c>
      <c r="AD501" s="98" t="str">
        <f>REPLACE(INDEX(GroupVertices[Group], MATCH(Vertices[[#This Row],[Vertex]],GroupVertices[Vertex],0)),1,1,"")</f>
        <v>21</v>
      </c>
      <c r="AE501" s="2"/>
      <c r="AI501" s="3"/>
    </row>
    <row r="502" spans="1:35" x14ac:dyDescent="0.25">
      <c r="A502" s="1" t="s">
        <v>674</v>
      </c>
      <c r="G502" s="51" t="s">
        <v>52</v>
      </c>
      <c r="M502">
        <v>2037.5682373046875</v>
      </c>
      <c r="N502">
        <v>2676.2138671875</v>
      </c>
      <c r="R502" s="49">
        <v>2</v>
      </c>
      <c r="U502" s="50">
        <v>0</v>
      </c>
      <c r="V502" s="50">
        <v>0.125</v>
      </c>
      <c r="W502" s="50">
        <v>0</v>
      </c>
      <c r="X502" s="50">
        <v>0.76346899999999995</v>
      </c>
      <c r="Y502" s="50">
        <v>1</v>
      </c>
      <c r="AA502" s="3">
        <v>502</v>
      </c>
      <c r="AD502" s="98" t="str">
        <f>REPLACE(INDEX(GroupVertices[Group], MATCH(Vertices[[#This Row],[Vertex]],GroupVertices[Vertex],0)),1,1,"")</f>
        <v>21</v>
      </c>
      <c r="AE502" s="2"/>
      <c r="AI502" s="3"/>
    </row>
    <row r="503" spans="1:35" x14ac:dyDescent="0.25">
      <c r="A503" s="1" t="s">
        <v>675</v>
      </c>
      <c r="G503" s="51" t="s">
        <v>52</v>
      </c>
      <c r="M503">
        <v>4548.341796875</v>
      </c>
      <c r="N503">
        <v>2091.70263671875</v>
      </c>
      <c r="R503" s="49">
        <v>2</v>
      </c>
      <c r="U503" s="50">
        <v>0</v>
      </c>
      <c r="V503" s="50">
        <v>0.5</v>
      </c>
      <c r="W503" s="50">
        <v>0</v>
      </c>
      <c r="X503" s="50">
        <v>0.99999899999999997</v>
      </c>
      <c r="Y503" s="50">
        <v>1</v>
      </c>
      <c r="AA503" s="3">
        <v>503</v>
      </c>
      <c r="AD503" s="98" t="str">
        <f>REPLACE(INDEX(GroupVertices[Group], MATCH(Vertices[[#This Row],[Vertex]],GroupVertices[Vertex],0)),1,1,"")</f>
        <v>82</v>
      </c>
      <c r="AE503" s="2"/>
      <c r="AI503" s="3"/>
    </row>
    <row r="504" spans="1:35" x14ac:dyDescent="0.25">
      <c r="A504" s="1" t="s">
        <v>676</v>
      </c>
      <c r="G504" s="51" t="s">
        <v>52</v>
      </c>
      <c r="M504">
        <v>4548.341796875</v>
      </c>
      <c r="N504">
        <v>2304.91650390625</v>
      </c>
      <c r="R504" s="49">
        <v>2</v>
      </c>
      <c r="U504" s="50">
        <v>0</v>
      </c>
      <c r="V504" s="50">
        <v>0.5</v>
      </c>
      <c r="W504" s="50">
        <v>0</v>
      </c>
      <c r="X504" s="50">
        <v>0.99999899999999997</v>
      </c>
      <c r="Y504" s="50">
        <v>1</v>
      </c>
      <c r="AA504" s="3">
        <v>504</v>
      </c>
      <c r="AD504" s="98" t="str">
        <f>REPLACE(INDEX(GroupVertices[Group], MATCH(Vertices[[#This Row],[Vertex]],GroupVertices[Vertex],0)),1,1,"")</f>
        <v>82</v>
      </c>
      <c r="AE504" s="2"/>
      <c r="AI504" s="3"/>
    </row>
    <row r="505" spans="1:35" x14ac:dyDescent="0.25">
      <c r="A505" s="1" t="s">
        <v>677</v>
      </c>
      <c r="G505" s="51" t="s">
        <v>52</v>
      </c>
      <c r="M505">
        <v>4742.1728515625</v>
      </c>
      <c r="N505">
        <v>2304.91650390625</v>
      </c>
      <c r="R505" s="49">
        <v>2</v>
      </c>
      <c r="U505" s="50">
        <v>0</v>
      </c>
      <c r="V505" s="50">
        <v>0.5</v>
      </c>
      <c r="W505" s="50">
        <v>0</v>
      </c>
      <c r="X505" s="50">
        <v>0.99999899999999997</v>
      </c>
      <c r="Y505" s="50">
        <v>1</v>
      </c>
      <c r="AA505" s="3">
        <v>505</v>
      </c>
      <c r="AD505" s="98" t="str">
        <f>REPLACE(INDEX(GroupVertices[Group], MATCH(Vertices[[#This Row],[Vertex]],GroupVertices[Vertex],0)),1,1,"")</f>
        <v>82</v>
      </c>
      <c r="AE505" s="2"/>
      <c r="AI505" s="3"/>
    </row>
    <row r="506" spans="1:35" x14ac:dyDescent="0.25">
      <c r="A506" s="1" t="s">
        <v>678</v>
      </c>
      <c r="G506" s="51" t="s">
        <v>52</v>
      </c>
      <c r="M506">
        <v>5141.90966796875</v>
      </c>
      <c r="N506">
        <v>6808.146484375</v>
      </c>
      <c r="R506" s="49">
        <v>3</v>
      </c>
      <c r="U506" s="50">
        <v>0</v>
      </c>
      <c r="V506" s="50">
        <v>0.33333299999999999</v>
      </c>
      <c r="W506" s="50">
        <v>0</v>
      </c>
      <c r="X506" s="50">
        <v>0.99999899999999997</v>
      </c>
      <c r="Y506" s="50">
        <v>1</v>
      </c>
      <c r="AA506" s="3">
        <v>506</v>
      </c>
      <c r="AD506" s="98" t="str">
        <f>REPLACE(INDEX(GroupVertices[Group], MATCH(Vertices[[#This Row],[Vertex]],GroupVertices[Vertex],0)),1,1,"")</f>
        <v>47</v>
      </c>
      <c r="AE506" s="2"/>
      <c r="AI506" s="3"/>
    </row>
    <row r="507" spans="1:35" x14ac:dyDescent="0.25">
      <c r="A507" s="1" t="s">
        <v>679</v>
      </c>
      <c r="G507" s="51" t="s">
        <v>52</v>
      </c>
      <c r="M507">
        <v>5093.06005859375</v>
      </c>
      <c r="N507">
        <v>7366.9140625</v>
      </c>
      <c r="R507" s="49">
        <v>3</v>
      </c>
      <c r="U507" s="50">
        <v>0</v>
      </c>
      <c r="V507" s="50">
        <v>0.33333299999999999</v>
      </c>
      <c r="W507" s="50">
        <v>0</v>
      </c>
      <c r="X507" s="50">
        <v>0.99999899999999997</v>
      </c>
      <c r="Y507" s="50">
        <v>1</v>
      </c>
      <c r="AA507" s="3">
        <v>507</v>
      </c>
      <c r="AD507" s="98" t="str">
        <f>REPLACE(INDEX(GroupVertices[Group], MATCH(Vertices[[#This Row],[Vertex]],GroupVertices[Vertex],0)),1,1,"")</f>
        <v>47</v>
      </c>
      <c r="AE507" s="2"/>
      <c r="AI507" s="3"/>
    </row>
    <row r="508" spans="1:35" x14ac:dyDescent="0.25">
      <c r="A508" s="1" t="s">
        <v>680</v>
      </c>
      <c r="G508" s="51" t="s">
        <v>52</v>
      </c>
      <c r="M508">
        <v>5487.80712890625</v>
      </c>
      <c r="N508">
        <v>6917.62353515625</v>
      </c>
      <c r="R508" s="49">
        <v>3</v>
      </c>
      <c r="U508" s="50">
        <v>0</v>
      </c>
      <c r="V508" s="50">
        <v>0.33333299999999999</v>
      </c>
      <c r="W508" s="50">
        <v>0</v>
      </c>
      <c r="X508" s="50">
        <v>0.99999899999999997</v>
      </c>
      <c r="Y508" s="50">
        <v>1</v>
      </c>
      <c r="AA508" s="3">
        <v>508</v>
      </c>
      <c r="AD508" s="98" t="str">
        <f>REPLACE(INDEX(GroupVertices[Group], MATCH(Vertices[[#This Row],[Vertex]],GroupVertices[Vertex],0)),1,1,"")</f>
        <v>47</v>
      </c>
      <c r="AE508" s="2"/>
      <c r="AI508" s="3"/>
    </row>
    <row r="509" spans="1:35" x14ac:dyDescent="0.25">
      <c r="A509" s="1" t="s">
        <v>681</v>
      </c>
      <c r="G509" s="51" t="s">
        <v>52</v>
      </c>
      <c r="M509">
        <v>5547.560546875</v>
      </c>
      <c r="N509">
        <v>7255.57373046875</v>
      </c>
      <c r="R509" s="49">
        <v>3</v>
      </c>
      <c r="U509" s="50">
        <v>0</v>
      </c>
      <c r="V509" s="50">
        <v>0.33333299999999999</v>
      </c>
      <c r="W509" s="50">
        <v>0</v>
      </c>
      <c r="X509" s="50">
        <v>0.99999899999999997</v>
      </c>
      <c r="Y509" s="50">
        <v>1</v>
      </c>
      <c r="AA509" s="3">
        <v>509</v>
      </c>
      <c r="AD509" s="98" t="str">
        <f>REPLACE(INDEX(GroupVertices[Group], MATCH(Vertices[[#This Row],[Vertex]],GroupVertices[Vertex],0)),1,1,"")</f>
        <v>47</v>
      </c>
      <c r="AE509" s="2"/>
      <c r="AI509" s="3"/>
    </row>
    <row r="510" spans="1:35" x14ac:dyDescent="0.25">
      <c r="A510" s="1" t="s">
        <v>682</v>
      </c>
      <c r="G510" s="51" t="s">
        <v>52</v>
      </c>
      <c r="M510">
        <v>2751.125</v>
      </c>
      <c r="N510">
        <v>9173.7333984375</v>
      </c>
      <c r="R510" s="49">
        <v>2</v>
      </c>
      <c r="U510" s="50">
        <v>0</v>
      </c>
      <c r="V510" s="50">
        <v>3.4483E-2</v>
      </c>
      <c r="W510" s="50">
        <v>0</v>
      </c>
      <c r="X510" s="50">
        <v>0.70228299999999999</v>
      </c>
      <c r="Y510" s="50">
        <v>1</v>
      </c>
      <c r="AA510" s="3">
        <v>510</v>
      </c>
      <c r="AD510" s="98" t="str">
        <f>REPLACE(INDEX(GroupVertices[Group], MATCH(Vertices[[#This Row],[Vertex]],GroupVertices[Vertex],0)),1,1,"")</f>
        <v>4</v>
      </c>
      <c r="AE510" s="2"/>
      <c r="AI510" s="3"/>
    </row>
    <row r="511" spans="1:35" x14ac:dyDescent="0.25">
      <c r="A511" s="1" t="s">
        <v>683</v>
      </c>
      <c r="G511" s="51" t="s">
        <v>52</v>
      </c>
      <c r="M511">
        <v>2871.052734375</v>
      </c>
      <c r="N511">
        <v>9486.6162109375</v>
      </c>
      <c r="R511" s="49">
        <v>2</v>
      </c>
      <c r="U511" s="50">
        <v>0</v>
      </c>
      <c r="V511" s="50">
        <v>3.4483E-2</v>
      </c>
      <c r="W511" s="50">
        <v>0</v>
      </c>
      <c r="X511" s="50">
        <v>0.70228299999999999</v>
      </c>
      <c r="Y511" s="50">
        <v>1</v>
      </c>
      <c r="AA511" s="3">
        <v>511</v>
      </c>
      <c r="AD511" s="98" t="str">
        <f>REPLACE(INDEX(GroupVertices[Group], MATCH(Vertices[[#This Row],[Vertex]],GroupVertices[Vertex],0)),1,1,"")</f>
        <v>4</v>
      </c>
      <c r="AE511" s="2"/>
      <c r="AI511" s="3"/>
    </row>
    <row r="512" spans="1:35" x14ac:dyDescent="0.25">
      <c r="A512" s="1" t="s">
        <v>684</v>
      </c>
      <c r="G512" s="51" t="s">
        <v>52</v>
      </c>
      <c r="M512">
        <v>1275.4525146484375</v>
      </c>
      <c r="N512">
        <v>1879.9425048828125</v>
      </c>
      <c r="R512" s="49">
        <v>1</v>
      </c>
      <c r="U512" s="50">
        <v>0</v>
      </c>
      <c r="V512" s="50">
        <v>1.1627999999999999E-2</v>
      </c>
      <c r="W512" s="50">
        <v>0</v>
      </c>
      <c r="X512" s="50">
        <v>0.35586000000000001</v>
      </c>
      <c r="Y512" s="50">
        <v>0</v>
      </c>
      <c r="AA512" s="3">
        <v>512</v>
      </c>
      <c r="AD512" s="98" t="str">
        <f>REPLACE(INDEX(GroupVertices[Group], MATCH(Vertices[[#This Row],[Vertex]],GroupVertices[Vertex],0)),1,1,"")</f>
        <v>2</v>
      </c>
      <c r="AE512" s="2"/>
      <c r="AI512" s="3"/>
    </row>
    <row r="513" spans="1:35" x14ac:dyDescent="0.25">
      <c r="A513" s="1" t="s">
        <v>685</v>
      </c>
      <c r="G513" s="51" t="s">
        <v>52</v>
      </c>
      <c r="M513">
        <v>4548.341796875</v>
      </c>
      <c r="N513">
        <v>1488.8216552734375</v>
      </c>
      <c r="R513" s="49">
        <v>2</v>
      </c>
      <c r="U513" s="50">
        <v>0</v>
      </c>
      <c r="V513" s="50">
        <v>0.5</v>
      </c>
      <c r="W513" s="50">
        <v>0</v>
      </c>
      <c r="X513" s="50">
        <v>0.99999899999999997</v>
      </c>
      <c r="Y513" s="50">
        <v>1</v>
      </c>
      <c r="AA513" s="3">
        <v>513</v>
      </c>
      <c r="AD513" s="98" t="str">
        <f>REPLACE(INDEX(GroupVertices[Group], MATCH(Vertices[[#This Row],[Vertex]],GroupVertices[Vertex],0)),1,1,"")</f>
        <v>81</v>
      </c>
      <c r="AE513" s="2"/>
      <c r="AI513" s="3"/>
    </row>
    <row r="514" spans="1:35" x14ac:dyDescent="0.25">
      <c r="A514" s="1" t="s">
        <v>686</v>
      </c>
      <c r="G514" s="51" t="s">
        <v>52</v>
      </c>
      <c r="M514">
        <v>4548.341796875</v>
      </c>
      <c r="N514">
        <v>1702.03564453125</v>
      </c>
      <c r="R514" s="49">
        <v>2</v>
      </c>
      <c r="U514" s="50">
        <v>0</v>
      </c>
      <c r="V514" s="50">
        <v>0.5</v>
      </c>
      <c r="W514" s="50">
        <v>0</v>
      </c>
      <c r="X514" s="50">
        <v>0.99999899999999997</v>
      </c>
      <c r="Y514" s="50">
        <v>1</v>
      </c>
      <c r="AA514" s="3">
        <v>514</v>
      </c>
      <c r="AD514" s="98" t="str">
        <f>REPLACE(INDEX(GroupVertices[Group], MATCH(Vertices[[#This Row],[Vertex]],GroupVertices[Vertex],0)),1,1,"")</f>
        <v>81</v>
      </c>
      <c r="AE514" s="2"/>
      <c r="AI514" s="3"/>
    </row>
    <row r="515" spans="1:35" x14ac:dyDescent="0.25">
      <c r="A515" s="1" t="s">
        <v>687</v>
      </c>
      <c r="G515" s="51" t="s">
        <v>52</v>
      </c>
      <c r="M515">
        <v>4742.1728515625</v>
      </c>
      <c r="N515">
        <v>1702.03564453125</v>
      </c>
      <c r="R515" s="49">
        <v>2</v>
      </c>
      <c r="U515" s="50">
        <v>0</v>
      </c>
      <c r="V515" s="50">
        <v>0.5</v>
      </c>
      <c r="W515" s="50">
        <v>0</v>
      </c>
      <c r="X515" s="50">
        <v>0.99999899999999997</v>
      </c>
      <c r="Y515" s="50">
        <v>1</v>
      </c>
      <c r="AA515" s="3">
        <v>515</v>
      </c>
      <c r="AD515" s="98" t="str">
        <f>REPLACE(INDEX(GroupVertices[Group], MATCH(Vertices[[#This Row],[Vertex]],GroupVertices[Vertex],0)),1,1,"")</f>
        <v>81</v>
      </c>
      <c r="AE515" s="2"/>
      <c r="AI515" s="3"/>
    </row>
    <row r="516" spans="1:35" x14ac:dyDescent="0.25">
      <c r="A516" s="1" t="s">
        <v>688</v>
      </c>
      <c r="G516" s="51" t="s">
        <v>52</v>
      </c>
      <c r="M516">
        <v>9424.19140625</v>
      </c>
      <c r="N516">
        <v>2404.17138671875</v>
      </c>
      <c r="R516" s="49">
        <v>0</v>
      </c>
      <c r="U516" s="50">
        <v>0</v>
      </c>
      <c r="V516" s="50">
        <v>0</v>
      </c>
      <c r="W516" s="50">
        <v>0</v>
      </c>
      <c r="X516" s="50">
        <v>0</v>
      </c>
      <c r="Y516" s="50">
        <v>0</v>
      </c>
      <c r="AA516" s="3">
        <v>516</v>
      </c>
      <c r="AD516" s="98" t="str">
        <f>REPLACE(INDEX(GroupVertices[Group], MATCH(Vertices[[#This Row],[Vertex]],GroupVertices[Vertex],0)),1,1,"")</f>
        <v>255</v>
      </c>
      <c r="AE516" s="2"/>
      <c r="AI516" s="3"/>
    </row>
    <row r="517" spans="1:35" x14ac:dyDescent="0.25">
      <c r="A517" s="1" t="s">
        <v>689</v>
      </c>
      <c r="G517" s="51" t="s">
        <v>52</v>
      </c>
      <c r="M517">
        <v>3335.22802734375</v>
      </c>
      <c r="N517">
        <v>551.41546630859375</v>
      </c>
      <c r="R517" s="49">
        <v>1</v>
      </c>
      <c r="U517" s="50">
        <v>0</v>
      </c>
      <c r="V517" s="50">
        <v>0.2</v>
      </c>
      <c r="W517" s="50">
        <v>0</v>
      </c>
      <c r="X517" s="50">
        <v>0.693693</v>
      </c>
      <c r="Y517" s="50">
        <v>0</v>
      </c>
      <c r="AA517" s="3">
        <v>517</v>
      </c>
      <c r="AD517" s="98" t="str">
        <f>REPLACE(INDEX(GroupVertices[Group], MATCH(Vertices[[#This Row],[Vertex]],GroupVertices[Vertex],0)),1,1,"")</f>
        <v>48</v>
      </c>
      <c r="AE517" s="2"/>
      <c r="AI517" s="3"/>
    </row>
    <row r="518" spans="1:35" x14ac:dyDescent="0.25">
      <c r="A518" s="1" t="s">
        <v>690</v>
      </c>
      <c r="G518" s="51" t="s">
        <v>52</v>
      </c>
      <c r="M518">
        <v>712.20269775390625</v>
      </c>
      <c r="N518">
        <v>9262.783203125</v>
      </c>
      <c r="R518" s="49">
        <v>2</v>
      </c>
      <c r="U518" s="50">
        <v>0</v>
      </c>
      <c r="V518" s="50">
        <v>2.336E-3</v>
      </c>
      <c r="W518" s="50">
        <v>0</v>
      </c>
      <c r="X518" s="50">
        <v>0.70093399999999995</v>
      </c>
      <c r="Y518" s="50">
        <v>1</v>
      </c>
      <c r="AA518" s="3">
        <v>518</v>
      </c>
      <c r="AD518" s="98" t="str">
        <f>REPLACE(INDEX(GroupVertices[Group], MATCH(Vertices[[#This Row],[Vertex]],GroupVertices[Vertex],0)),1,1,"")</f>
        <v>1</v>
      </c>
      <c r="AE518" s="2"/>
      <c r="AI518" s="3"/>
    </row>
    <row r="519" spans="1:35" x14ac:dyDescent="0.25">
      <c r="A519" s="1" t="s">
        <v>691</v>
      </c>
      <c r="G519" s="51" t="s">
        <v>52</v>
      </c>
      <c r="M519">
        <v>1350.9683837890625</v>
      </c>
      <c r="N519">
        <v>9520.1171875</v>
      </c>
      <c r="R519" s="49">
        <v>2</v>
      </c>
      <c r="U519" s="50">
        <v>0</v>
      </c>
      <c r="V519" s="50">
        <v>2.336E-3</v>
      </c>
      <c r="W519" s="50">
        <v>0</v>
      </c>
      <c r="X519" s="50">
        <v>0.70093399999999995</v>
      </c>
      <c r="Y519" s="50">
        <v>1</v>
      </c>
      <c r="AA519" s="3">
        <v>519</v>
      </c>
      <c r="AD519" s="98" t="str">
        <f>REPLACE(INDEX(GroupVertices[Group], MATCH(Vertices[[#This Row],[Vertex]],GroupVertices[Vertex],0)),1,1,"")</f>
        <v>1</v>
      </c>
      <c r="AE519" s="2"/>
      <c r="AI519" s="3"/>
    </row>
    <row r="520" spans="1:35" x14ac:dyDescent="0.25">
      <c r="A520" s="1" t="s">
        <v>692</v>
      </c>
      <c r="G520" s="51" t="s">
        <v>52</v>
      </c>
      <c r="M520">
        <v>3514.791748046875</v>
      </c>
      <c r="N520">
        <v>9822.546875</v>
      </c>
      <c r="R520" s="49">
        <v>1</v>
      </c>
      <c r="U520" s="50">
        <v>0</v>
      </c>
      <c r="V520" s="50">
        <v>5.8824000000000001E-2</v>
      </c>
      <c r="W520" s="50">
        <v>0</v>
      </c>
      <c r="X520" s="50">
        <v>0.43782300000000002</v>
      </c>
      <c r="Y520" s="50">
        <v>0</v>
      </c>
      <c r="AA520" s="3">
        <v>520</v>
      </c>
      <c r="AD520" s="98" t="str">
        <f>REPLACE(INDEX(GroupVertices[Group], MATCH(Vertices[[#This Row],[Vertex]],GroupVertices[Vertex],0)),1,1,"")</f>
        <v>5</v>
      </c>
      <c r="AE520" s="2"/>
      <c r="AI520" s="3"/>
    </row>
    <row r="521" spans="1:35" x14ac:dyDescent="0.25">
      <c r="A521" s="1" t="s">
        <v>693</v>
      </c>
      <c r="G521" s="51" t="s">
        <v>52</v>
      </c>
      <c r="M521">
        <v>9751.6982421875</v>
      </c>
      <c r="N521">
        <v>2404.17138671875</v>
      </c>
      <c r="R521" s="49">
        <v>0</v>
      </c>
      <c r="U521" s="50">
        <v>0</v>
      </c>
      <c r="V521" s="50">
        <v>0</v>
      </c>
      <c r="W521" s="50">
        <v>0</v>
      </c>
      <c r="X521" s="50">
        <v>0</v>
      </c>
      <c r="Y521" s="50">
        <v>0</v>
      </c>
      <c r="AA521" s="3">
        <v>521</v>
      </c>
      <c r="AD521" s="98" t="str">
        <f>REPLACE(INDEX(GroupVertices[Group], MATCH(Vertices[[#This Row],[Vertex]],GroupVertices[Vertex],0)),1,1,"")</f>
        <v>258</v>
      </c>
      <c r="AE521" s="2"/>
      <c r="AI521" s="3"/>
    </row>
    <row r="522" spans="1:35" x14ac:dyDescent="0.25">
      <c r="A522" s="1" t="s">
        <v>694</v>
      </c>
      <c r="G522" s="51" t="s">
        <v>52</v>
      </c>
      <c r="M522">
        <v>5707.9853515625</v>
      </c>
      <c r="N522">
        <v>3212.9140625</v>
      </c>
      <c r="R522" s="49">
        <v>1</v>
      </c>
      <c r="U522" s="50">
        <v>0</v>
      </c>
      <c r="V522" s="50">
        <v>1</v>
      </c>
      <c r="W522" s="50">
        <v>0</v>
      </c>
      <c r="X522" s="50">
        <v>0.99999899999999997</v>
      </c>
      <c r="Y522" s="50">
        <v>0</v>
      </c>
      <c r="AA522" s="3">
        <v>522</v>
      </c>
      <c r="AD522" s="98" t="str">
        <f>REPLACE(INDEX(GroupVertices[Group], MATCH(Vertices[[#This Row],[Vertex]],GroupVertices[Vertex],0)),1,1,"")</f>
        <v>195</v>
      </c>
      <c r="AE522" s="2"/>
      <c r="AI522" s="3"/>
    </row>
    <row r="523" spans="1:35" x14ac:dyDescent="0.25">
      <c r="A523" s="1" t="s">
        <v>695</v>
      </c>
      <c r="G523" s="51" t="s">
        <v>52</v>
      </c>
      <c r="M523">
        <v>5707.9853515625</v>
      </c>
      <c r="N523">
        <v>3374.66259765625</v>
      </c>
      <c r="R523" s="49">
        <v>1</v>
      </c>
      <c r="U523" s="50">
        <v>0</v>
      </c>
      <c r="V523" s="50">
        <v>1</v>
      </c>
      <c r="W523" s="50">
        <v>0</v>
      </c>
      <c r="X523" s="50">
        <v>0.99999899999999997</v>
      </c>
      <c r="Y523" s="50">
        <v>0</v>
      </c>
      <c r="AA523" s="3">
        <v>523</v>
      </c>
      <c r="AD523" s="98" t="str">
        <f>REPLACE(INDEX(GroupVertices[Group], MATCH(Vertices[[#This Row],[Vertex]],GroupVertices[Vertex],0)),1,1,"")</f>
        <v>195</v>
      </c>
      <c r="AE523" s="2"/>
      <c r="AI523" s="3"/>
    </row>
    <row r="524" spans="1:35" x14ac:dyDescent="0.25">
      <c r="A524" s="1" t="s">
        <v>696</v>
      </c>
      <c r="G524" s="51" t="s">
        <v>52</v>
      </c>
      <c r="M524">
        <v>8094.1103515625</v>
      </c>
      <c r="N524">
        <v>2058.61767578125</v>
      </c>
      <c r="R524" s="49">
        <v>0</v>
      </c>
      <c r="U524" s="50">
        <v>0</v>
      </c>
      <c r="V524" s="50">
        <v>0</v>
      </c>
      <c r="W524" s="50">
        <v>0</v>
      </c>
      <c r="X524" s="50">
        <v>0</v>
      </c>
      <c r="Y524" s="50">
        <v>0</v>
      </c>
      <c r="AA524" s="3">
        <v>524</v>
      </c>
      <c r="AD524" s="98" t="str">
        <f>REPLACE(INDEX(GroupVertices[Group], MATCH(Vertices[[#This Row],[Vertex]],GroupVertices[Vertex],0)),1,1,"")</f>
        <v>257</v>
      </c>
      <c r="AE524" s="2"/>
      <c r="AI524" s="3"/>
    </row>
    <row r="525" spans="1:35" x14ac:dyDescent="0.25">
      <c r="A525" s="1" t="s">
        <v>697</v>
      </c>
      <c r="G525" s="51" t="s">
        <v>52</v>
      </c>
      <c r="M525">
        <v>160.41171264648438</v>
      </c>
      <c r="N525">
        <v>2769.028076171875</v>
      </c>
      <c r="R525" s="49">
        <v>2</v>
      </c>
      <c r="U525" s="50">
        <v>0</v>
      </c>
      <c r="V525" s="50">
        <v>1.0416999999999999E-2</v>
      </c>
      <c r="W525" s="50">
        <v>0</v>
      </c>
      <c r="X525" s="50">
        <v>0.67521200000000003</v>
      </c>
      <c r="Y525" s="50">
        <v>1</v>
      </c>
      <c r="AA525" s="3">
        <v>525</v>
      </c>
      <c r="AD525" s="98" t="str">
        <f>REPLACE(INDEX(GroupVertices[Group], MATCH(Vertices[[#This Row],[Vertex]],GroupVertices[Vertex],0)),1,1,"")</f>
        <v>2</v>
      </c>
      <c r="AE525" s="2"/>
      <c r="AI525" s="3"/>
    </row>
    <row r="526" spans="1:35" x14ac:dyDescent="0.25">
      <c r="A526" s="1" t="s">
        <v>698</v>
      </c>
      <c r="G526" s="51" t="s">
        <v>52</v>
      </c>
      <c r="M526">
        <v>648.8641357421875</v>
      </c>
      <c r="N526">
        <v>1411.62890625</v>
      </c>
      <c r="R526" s="49">
        <v>2</v>
      </c>
      <c r="U526" s="50">
        <v>0</v>
      </c>
      <c r="V526" s="50">
        <v>1.0416999999999999E-2</v>
      </c>
      <c r="W526" s="50">
        <v>0</v>
      </c>
      <c r="X526" s="50">
        <v>0.67521200000000003</v>
      </c>
      <c r="Y526" s="50">
        <v>1</v>
      </c>
      <c r="AA526" s="3">
        <v>526</v>
      </c>
      <c r="AD526" s="98" t="str">
        <f>REPLACE(INDEX(GroupVertices[Group], MATCH(Vertices[[#This Row],[Vertex]],GroupVertices[Vertex],0)),1,1,"")</f>
        <v>2</v>
      </c>
      <c r="AE526" s="2"/>
      <c r="AI526" s="3"/>
    </row>
    <row r="527" spans="1:35" x14ac:dyDescent="0.25">
      <c r="A527" s="1" t="s">
        <v>699</v>
      </c>
      <c r="G527" s="51" t="s">
        <v>52</v>
      </c>
      <c r="M527">
        <v>313.15164184570313</v>
      </c>
      <c r="N527">
        <v>8056.89990234375</v>
      </c>
      <c r="R527" s="49">
        <v>4</v>
      </c>
      <c r="U527" s="50">
        <v>35</v>
      </c>
      <c r="V527" s="50">
        <v>3.1749999999999999E-3</v>
      </c>
      <c r="W527" s="50">
        <v>0</v>
      </c>
      <c r="X527" s="50">
        <v>1.1448149999999999</v>
      </c>
      <c r="Y527" s="50">
        <v>0.66666666666666663</v>
      </c>
      <c r="AA527" s="3">
        <v>527</v>
      </c>
      <c r="AD527" s="98" t="str">
        <f>REPLACE(INDEX(GroupVertices[Group], MATCH(Vertices[[#This Row],[Vertex]],GroupVertices[Vertex],0)),1,1,"")</f>
        <v>1</v>
      </c>
      <c r="AE527" s="2"/>
      <c r="AI527" s="3"/>
    </row>
    <row r="528" spans="1:35" x14ac:dyDescent="0.25">
      <c r="A528" s="1" t="s">
        <v>700</v>
      </c>
      <c r="G528" s="51" t="s">
        <v>52</v>
      </c>
      <c r="M528">
        <v>1497.1063232421875</v>
      </c>
      <c r="N528">
        <v>7431.1162109375</v>
      </c>
      <c r="R528" s="49">
        <v>4</v>
      </c>
      <c r="U528" s="50">
        <v>1768</v>
      </c>
      <c r="V528" s="50">
        <v>3.5339999999999998E-3</v>
      </c>
      <c r="W528" s="50">
        <v>0</v>
      </c>
      <c r="X528" s="50">
        <v>1.138908</v>
      </c>
      <c r="Y528" s="50">
        <v>0.33333333333333331</v>
      </c>
      <c r="AA528" s="3">
        <v>528</v>
      </c>
      <c r="AD528" s="98" t="str">
        <f>REPLACE(INDEX(GroupVertices[Group], MATCH(Vertices[[#This Row],[Vertex]],GroupVertices[Vertex],0)),1,1,"")</f>
        <v>1</v>
      </c>
      <c r="AE528" s="2"/>
      <c r="AI528" s="3"/>
    </row>
    <row r="529" spans="1:35" x14ac:dyDescent="0.25">
      <c r="A529" s="1" t="s">
        <v>701</v>
      </c>
      <c r="G529" s="51" t="s">
        <v>52</v>
      </c>
      <c r="M529">
        <v>349.29412841796875</v>
      </c>
      <c r="N529">
        <v>6909.455078125</v>
      </c>
      <c r="R529" s="49">
        <v>3</v>
      </c>
      <c r="U529" s="50">
        <v>0</v>
      </c>
      <c r="V529" s="50">
        <v>2.8570000000000002E-3</v>
      </c>
      <c r="W529" s="50">
        <v>0</v>
      </c>
      <c r="X529" s="50">
        <v>0.893042</v>
      </c>
      <c r="Y529" s="50">
        <v>1</v>
      </c>
      <c r="AA529" s="3">
        <v>529</v>
      </c>
      <c r="AD529" s="98" t="str">
        <f>REPLACE(INDEX(GroupVertices[Group], MATCH(Vertices[[#This Row],[Vertex]],GroupVertices[Vertex],0)),1,1,"")</f>
        <v>1</v>
      </c>
      <c r="AE529" s="2"/>
      <c r="AI529" s="3"/>
    </row>
    <row r="530" spans="1:35" x14ac:dyDescent="0.25">
      <c r="A530" s="1" t="s">
        <v>702</v>
      </c>
      <c r="G530" s="51" t="s">
        <v>52</v>
      </c>
      <c r="M530">
        <v>856.05010986328125</v>
      </c>
      <c r="N530">
        <v>8283.7099609375</v>
      </c>
      <c r="R530" s="49">
        <v>3</v>
      </c>
      <c r="U530" s="50">
        <v>0</v>
      </c>
      <c r="V530" s="50">
        <v>2.8570000000000002E-3</v>
      </c>
      <c r="W530" s="50">
        <v>0</v>
      </c>
      <c r="X530" s="50">
        <v>0.893042</v>
      </c>
      <c r="Y530" s="50">
        <v>1</v>
      </c>
      <c r="AA530" s="3">
        <v>530</v>
      </c>
      <c r="AD530" s="98" t="str">
        <f>REPLACE(INDEX(GroupVertices[Group], MATCH(Vertices[[#This Row],[Vertex]],GroupVertices[Vertex],0)),1,1,"")</f>
        <v>1</v>
      </c>
      <c r="AE530" s="2"/>
      <c r="AI530" s="3"/>
    </row>
    <row r="531" spans="1:35" x14ac:dyDescent="0.25">
      <c r="A531" s="1" t="s">
        <v>703</v>
      </c>
      <c r="G531" s="51" t="s">
        <v>52</v>
      </c>
      <c r="M531">
        <v>8094.1103515625</v>
      </c>
      <c r="N531">
        <v>1698.359619140625</v>
      </c>
      <c r="R531" s="49">
        <v>0</v>
      </c>
      <c r="U531" s="50">
        <v>0</v>
      </c>
      <c r="V531" s="50">
        <v>0</v>
      </c>
      <c r="W531" s="50">
        <v>0</v>
      </c>
      <c r="X531" s="50">
        <v>0</v>
      </c>
      <c r="Y531" s="50">
        <v>0</v>
      </c>
      <c r="AA531" s="3">
        <v>531</v>
      </c>
      <c r="AD531" s="98" t="str">
        <f>REPLACE(INDEX(GroupVertices[Group], MATCH(Vertices[[#This Row],[Vertex]],GroupVertices[Vertex],0)),1,1,"")</f>
        <v>256</v>
      </c>
      <c r="AE531" s="2"/>
      <c r="AI531" s="3"/>
    </row>
    <row r="532" spans="1:35" x14ac:dyDescent="0.25">
      <c r="A532" s="1" t="s">
        <v>704</v>
      </c>
      <c r="G532" s="51" t="s">
        <v>52</v>
      </c>
      <c r="M532">
        <v>9773.6728515625</v>
      </c>
      <c r="N532">
        <v>8386.0224609375</v>
      </c>
      <c r="R532" s="49">
        <v>2</v>
      </c>
      <c r="U532" s="50">
        <v>0</v>
      </c>
      <c r="V532" s="50">
        <v>0.16666700000000001</v>
      </c>
      <c r="W532" s="50">
        <v>0</v>
      </c>
      <c r="X532" s="50">
        <v>0.85087699999999999</v>
      </c>
      <c r="Y532" s="50">
        <v>1</v>
      </c>
      <c r="AA532" s="3">
        <v>532</v>
      </c>
      <c r="AD532" s="98" t="str">
        <f>REPLACE(INDEX(GroupVertices[Group], MATCH(Vertices[[#This Row],[Vertex]],GroupVertices[Vertex],0)),1,1,"")</f>
        <v>41</v>
      </c>
      <c r="AE532" s="2"/>
      <c r="AI532" s="3"/>
    </row>
    <row r="533" spans="1:35" x14ac:dyDescent="0.25">
      <c r="A533" s="1" t="s">
        <v>705</v>
      </c>
      <c r="G533" s="51" t="s">
        <v>52</v>
      </c>
      <c r="M533">
        <v>9838.55859375</v>
      </c>
      <c r="N533">
        <v>8680.3173828125</v>
      </c>
      <c r="R533" s="49">
        <v>2</v>
      </c>
      <c r="U533" s="50">
        <v>0</v>
      </c>
      <c r="V533" s="50">
        <v>0.16666700000000001</v>
      </c>
      <c r="W533" s="50">
        <v>0</v>
      </c>
      <c r="X533" s="50">
        <v>0.85087699999999999</v>
      </c>
      <c r="Y533" s="50">
        <v>1</v>
      </c>
      <c r="AA533" s="3">
        <v>533</v>
      </c>
      <c r="AD533" s="98" t="str">
        <f>REPLACE(INDEX(GroupVertices[Group], MATCH(Vertices[[#This Row],[Vertex]],GroupVertices[Vertex],0)),1,1,"")</f>
        <v>41</v>
      </c>
      <c r="AE533" s="2"/>
      <c r="AI533" s="3"/>
    </row>
    <row r="534" spans="1:35" x14ac:dyDescent="0.25">
      <c r="A534" s="1" t="s">
        <v>706</v>
      </c>
      <c r="G534" s="51" t="s">
        <v>52</v>
      </c>
      <c r="M534">
        <v>212.547607421875</v>
      </c>
      <c r="N534">
        <v>2172.4736328125</v>
      </c>
      <c r="R534" s="49">
        <v>2</v>
      </c>
      <c r="U534" s="50">
        <v>0</v>
      </c>
      <c r="V534" s="50">
        <v>1.3514E-2</v>
      </c>
      <c r="W534" s="50">
        <v>0</v>
      </c>
      <c r="X534" s="50">
        <v>0.57989900000000005</v>
      </c>
      <c r="Y534" s="50">
        <v>1</v>
      </c>
      <c r="AA534" s="3">
        <v>534</v>
      </c>
      <c r="AD534" s="98" t="str">
        <f>REPLACE(INDEX(GroupVertices[Group], MATCH(Vertices[[#This Row],[Vertex]],GroupVertices[Vertex],0)),1,1,"")</f>
        <v>2</v>
      </c>
      <c r="AE534" s="2"/>
      <c r="AI534" s="3"/>
    </row>
    <row r="535" spans="1:35" x14ac:dyDescent="0.25">
      <c r="A535" s="1" t="s">
        <v>707</v>
      </c>
      <c r="G535" s="51" t="s">
        <v>52</v>
      </c>
      <c r="M535">
        <v>3236.640625</v>
      </c>
      <c r="N535">
        <v>6866.9677734375</v>
      </c>
      <c r="R535" s="49">
        <v>3</v>
      </c>
      <c r="U535" s="50">
        <v>2</v>
      </c>
      <c r="V535" s="50">
        <v>0.33333299999999999</v>
      </c>
      <c r="W535" s="50">
        <v>0</v>
      </c>
      <c r="X535" s="50">
        <v>1.4669430000000001</v>
      </c>
      <c r="Y535" s="50">
        <v>0.33333333333333331</v>
      </c>
      <c r="AA535" s="3">
        <v>535</v>
      </c>
      <c r="AD535" s="98" t="str">
        <f>REPLACE(INDEX(GroupVertices[Group], MATCH(Vertices[[#This Row],[Vertex]],GroupVertices[Vertex],0)),1,1,"")</f>
        <v>72</v>
      </c>
      <c r="AE535" s="2"/>
      <c r="AI535" s="3"/>
    </row>
    <row r="536" spans="1:35" x14ac:dyDescent="0.25">
      <c r="A536" s="1" t="s">
        <v>708</v>
      </c>
      <c r="G536" s="51" t="s">
        <v>52</v>
      </c>
      <c r="M536">
        <v>3208.230224609375</v>
      </c>
      <c r="N536">
        <v>7366.9169921875</v>
      </c>
      <c r="R536" s="49">
        <v>1</v>
      </c>
      <c r="U536" s="50">
        <v>0</v>
      </c>
      <c r="V536" s="50">
        <v>0.2</v>
      </c>
      <c r="W536" s="50">
        <v>0</v>
      </c>
      <c r="X536" s="50">
        <v>0.56563399999999997</v>
      </c>
      <c r="Y536" s="50">
        <v>0</v>
      </c>
      <c r="AA536" s="3">
        <v>536</v>
      </c>
      <c r="AD536" s="98" t="str">
        <f>REPLACE(INDEX(GroupVertices[Group], MATCH(Vertices[[#This Row],[Vertex]],GroupVertices[Vertex],0)),1,1,"")</f>
        <v>72</v>
      </c>
      <c r="AE536" s="2"/>
      <c r="AI536" s="3"/>
    </row>
    <row r="537" spans="1:35" x14ac:dyDescent="0.25">
      <c r="A537" s="1" t="s">
        <v>709</v>
      </c>
      <c r="G537" s="51" t="s">
        <v>52</v>
      </c>
      <c r="M537">
        <v>3626.338134765625</v>
      </c>
      <c r="N537">
        <v>6920.541015625</v>
      </c>
      <c r="R537" s="49">
        <v>2</v>
      </c>
      <c r="U537" s="50">
        <v>0</v>
      </c>
      <c r="V537" s="50">
        <v>0.25</v>
      </c>
      <c r="W537" s="50">
        <v>0</v>
      </c>
      <c r="X537" s="50">
        <v>0.983711</v>
      </c>
      <c r="Y537" s="50">
        <v>1</v>
      </c>
      <c r="AA537" s="3">
        <v>537</v>
      </c>
      <c r="AD537" s="98" t="str">
        <f>REPLACE(INDEX(GroupVertices[Group], MATCH(Vertices[[#This Row],[Vertex]],GroupVertices[Vertex],0)),1,1,"")</f>
        <v>72</v>
      </c>
      <c r="AE537" s="2"/>
      <c r="AI537" s="3"/>
    </row>
    <row r="538" spans="1:35" x14ac:dyDescent="0.25">
      <c r="A538" s="1" t="s">
        <v>710</v>
      </c>
      <c r="G538" s="51" t="s">
        <v>52</v>
      </c>
      <c r="M538">
        <v>3716.2001953125</v>
      </c>
      <c r="N538">
        <v>7233.9755859375</v>
      </c>
      <c r="R538" s="49">
        <v>2</v>
      </c>
      <c r="U538" s="50">
        <v>0</v>
      </c>
      <c r="V538" s="50">
        <v>0.25</v>
      </c>
      <c r="W538" s="50">
        <v>0</v>
      </c>
      <c r="X538" s="50">
        <v>0.983711</v>
      </c>
      <c r="Y538" s="50">
        <v>1</v>
      </c>
      <c r="AA538" s="3">
        <v>538</v>
      </c>
      <c r="AD538" s="98" t="str">
        <f>REPLACE(INDEX(GroupVertices[Group], MATCH(Vertices[[#This Row],[Vertex]],GroupVertices[Vertex],0)),1,1,"")</f>
        <v>72</v>
      </c>
      <c r="AE538" s="2"/>
      <c r="AI538" s="3"/>
    </row>
    <row r="539" spans="1:35" x14ac:dyDescent="0.25">
      <c r="A539" s="1" t="s">
        <v>711</v>
      </c>
      <c r="G539" s="51" t="s">
        <v>52</v>
      </c>
      <c r="M539">
        <v>4548.341796875</v>
      </c>
      <c r="N539">
        <v>885.9407958984375</v>
      </c>
      <c r="R539" s="49">
        <v>2</v>
      </c>
      <c r="U539" s="50">
        <v>0</v>
      </c>
      <c r="V539" s="50">
        <v>0.5</v>
      </c>
      <c r="W539" s="50">
        <v>0</v>
      </c>
      <c r="X539" s="50">
        <v>0.99999899999999997</v>
      </c>
      <c r="Y539" s="50">
        <v>1</v>
      </c>
      <c r="AA539" s="3">
        <v>539</v>
      </c>
      <c r="AD539" s="98" t="str">
        <f>REPLACE(INDEX(GroupVertices[Group], MATCH(Vertices[[#This Row],[Vertex]],GroupVertices[Vertex],0)),1,1,"")</f>
        <v>86</v>
      </c>
      <c r="AE539" s="2"/>
      <c r="AI539" s="3"/>
    </row>
    <row r="540" spans="1:35" x14ac:dyDescent="0.25">
      <c r="A540" s="1" t="s">
        <v>712</v>
      </c>
      <c r="G540" s="51" t="s">
        <v>52</v>
      </c>
      <c r="M540">
        <v>4548.341796875</v>
      </c>
      <c r="N540">
        <v>1099.15478515625</v>
      </c>
      <c r="R540" s="49">
        <v>2</v>
      </c>
      <c r="U540" s="50">
        <v>0</v>
      </c>
      <c r="V540" s="50">
        <v>0.5</v>
      </c>
      <c r="W540" s="50">
        <v>0</v>
      </c>
      <c r="X540" s="50">
        <v>0.99999899999999997</v>
      </c>
      <c r="Y540" s="50">
        <v>1</v>
      </c>
      <c r="AA540" s="3">
        <v>540</v>
      </c>
      <c r="AD540" s="98" t="str">
        <f>REPLACE(INDEX(GroupVertices[Group], MATCH(Vertices[[#This Row],[Vertex]],GroupVertices[Vertex],0)),1,1,"")</f>
        <v>86</v>
      </c>
      <c r="AE540" s="2"/>
      <c r="AI540" s="3"/>
    </row>
    <row r="541" spans="1:35" x14ac:dyDescent="0.25">
      <c r="A541" s="1" t="s">
        <v>713</v>
      </c>
      <c r="G541" s="51" t="s">
        <v>52</v>
      </c>
      <c r="M541">
        <v>4742.1728515625</v>
      </c>
      <c r="N541">
        <v>1099.15478515625</v>
      </c>
      <c r="R541" s="49">
        <v>2</v>
      </c>
      <c r="U541" s="50">
        <v>0</v>
      </c>
      <c r="V541" s="50">
        <v>0.5</v>
      </c>
      <c r="W541" s="50">
        <v>0</v>
      </c>
      <c r="X541" s="50">
        <v>0.99999899999999997</v>
      </c>
      <c r="Y541" s="50">
        <v>1</v>
      </c>
      <c r="AA541" s="3">
        <v>541</v>
      </c>
      <c r="AD541" s="98" t="str">
        <f>REPLACE(INDEX(GroupVertices[Group], MATCH(Vertices[[#This Row],[Vertex]],GroupVertices[Vertex],0)),1,1,"")</f>
        <v>86</v>
      </c>
      <c r="AE541" s="2"/>
      <c r="AI541" s="3"/>
    </row>
    <row r="542" spans="1:35" x14ac:dyDescent="0.25">
      <c r="A542" s="1" t="s">
        <v>714</v>
      </c>
      <c r="G542" s="51" t="s">
        <v>52</v>
      </c>
      <c r="M542">
        <v>4548.341796875</v>
      </c>
      <c r="N542">
        <v>283.0599365234375</v>
      </c>
      <c r="R542" s="49">
        <v>2</v>
      </c>
      <c r="U542" s="50">
        <v>0</v>
      </c>
      <c r="V542" s="50">
        <v>0.5</v>
      </c>
      <c r="W542" s="50">
        <v>0</v>
      </c>
      <c r="X542" s="50">
        <v>0.99999899999999997</v>
      </c>
      <c r="Y542" s="50">
        <v>1</v>
      </c>
      <c r="AA542" s="3">
        <v>542</v>
      </c>
      <c r="AD542" s="98" t="str">
        <f>REPLACE(INDEX(GroupVertices[Group], MATCH(Vertices[[#This Row],[Vertex]],GroupVertices[Vertex],0)),1,1,"")</f>
        <v>85</v>
      </c>
      <c r="AE542" s="2"/>
      <c r="AI542" s="3"/>
    </row>
    <row r="543" spans="1:35" x14ac:dyDescent="0.25">
      <c r="A543" s="1" t="s">
        <v>715</v>
      </c>
      <c r="G543" s="51" t="s">
        <v>52</v>
      </c>
      <c r="M543">
        <v>4548.341796875</v>
      </c>
      <c r="N543">
        <v>496.27389526367188</v>
      </c>
      <c r="R543" s="49">
        <v>2</v>
      </c>
      <c r="U543" s="50">
        <v>0</v>
      </c>
      <c r="V543" s="50">
        <v>0.5</v>
      </c>
      <c r="W543" s="50">
        <v>0</v>
      </c>
      <c r="X543" s="50">
        <v>0.99999899999999997</v>
      </c>
      <c r="Y543" s="50">
        <v>1</v>
      </c>
      <c r="AA543" s="3">
        <v>543</v>
      </c>
      <c r="AD543" s="98" t="str">
        <f>REPLACE(INDEX(GroupVertices[Group], MATCH(Vertices[[#This Row],[Vertex]],GroupVertices[Vertex],0)),1,1,"")</f>
        <v>85</v>
      </c>
      <c r="AE543" s="2"/>
      <c r="AI543" s="3"/>
    </row>
    <row r="544" spans="1:35" x14ac:dyDescent="0.25">
      <c r="A544" s="1" t="s">
        <v>716</v>
      </c>
      <c r="G544" s="51" t="s">
        <v>52</v>
      </c>
      <c r="M544">
        <v>4742.1728515625</v>
      </c>
      <c r="N544">
        <v>496.27389526367188</v>
      </c>
      <c r="R544" s="49">
        <v>2</v>
      </c>
      <c r="U544" s="50">
        <v>0</v>
      </c>
      <c r="V544" s="50">
        <v>0.5</v>
      </c>
      <c r="W544" s="50">
        <v>0</v>
      </c>
      <c r="X544" s="50">
        <v>0.99999899999999997</v>
      </c>
      <c r="Y544" s="50">
        <v>1</v>
      </c>
      <c r="AA544" s="3">
        <v>544</v>
      </c>
      <c r="AD544" s="98" t="str">
        <f>REPLACE(INDEX(GroupVertices[Group], MATCH(Vertices[[#This Row],[Vertex]],GroupVertices[Vertex],0)),1,1,"")</f>
        <v>85</v>
      </c>
      <c r="AE544" s="2"/>
      <c r="AI544" s="3"/>
    </row>
    <row r="545" spans="1:35" x14ac:dyDescent="0.25">
      <c r="A545" s="1" t="s">
        <v>717</v>
      </c>
      <c r="G545" s="51" t="s">
        <v>52</v>
      </c>
      <c r="M545">
        <v>9352.2861328125</v>
      </c>
      <c r="N545">
        <v>9057.9169921875</v>
      </c>
      <c r="R545" s="49">
        <v>3</v>
      </c>
      <c r="U545" s="50">
        <v>8</v>
      </c>
      <c r="V545" s="50">
        <v>0.111111</v>
      </c>
      <c r="W545" s="50">
        <v>0</v>
      </c>
      <c r="X545" s="50">
        <v>1.3757790000000001</v>
      </c>
      <c r="Y545" s="50">
        <v>0.33333333333333331</v>
      </c>
      <c r="AA545" s="3">
        <v>545</v>
      </c>
      <c r="AD545" s="98" t="str">
        <f>REPLACE(INDEX(GroupVertices[Group], MATCH(Vertices[[#This Row],[Vertex]],GroupVertices[Vertex],0)),1,1,"")</f>
        <v>14</v>
      </c>
      <c r="AE545" s="2"/>
      <c r="AI545" s="3"/>
    </row>
    <row r="546" spans="1:35" x14ac:dyDescent="0.25">
      <c r="A546" s="1" t="s">
        <v>718</v>
      </c>
      <c r="G546" s="51" t="s">
        <v>52</v>
      </c>
      <c r="M546">
        <v>9640.2470703125</v>
      </c>
      <c r="N546">
        <v>9290.888671875</v>
      </c>
      <c r="R546" s="49">
        <v>4</v>
      </c>
      <c r="U546" s="50">
        <v>12</v>
      </c>
      <c r="V546" s="50">
        <v>0.125</v>
      </c>
      <c r="W546" s="50">
        <v>0</v>
      </c>
      <c r="X546" s="50">
        <v>2.0132140000000001</v>
      </c>
      <c r="Y546" s="50">
        <v>0</v>
      </c>
      <c r="AA546" s="3">
        <v>546</v>
      </c>
      <c r="AD546" s="98" t="str">
        <f>REPLACE(INDEX(GroupVertices[Group], MATCH(Vertices[[#This Row],[Vertex]],GroupVertices[Vertex],0)),1,1,"")</f>
        <v>14</v>
      </c>
      <c r="AE546" s="2"/>
      <c r="AI546" s="3"/>
    </row>
    <row r="547" spans="1:35" x14ac:dyDescent="0.25">
      <c r="A547" s="1" t="s">
        <v>719</v>
      </c>
      <c r="G547" s="51" t="s">
        <v>52</v>
      </c>
      <c r="M547">
        <v>9198.8701171875</v>
      </c>
      <c r="N547">
        <v>9357.59375</v>
      </c>
      <c r="R547" s="49">
        <v>2</v>
      </c>
      <c r="U547" s="50">
        <v>0</v>
      </c>
      <c r="V547" s="50">
        <v>7.6923000000000005E-2</v>
      </c>
      <c r="W547" s="50">
        <v>0</v>
      </c>
      <c r="X547" s="50">
        <v>0.93878899999999998</v>
      </c>
      <c r="Y547" s="50">
        <v>1</v>
      </c>
      <c r="AA547" s="3">
        <v>547</v>
      </c>
      <c r="AD547" s="98" t="str">
        <f>REPLACE(INDEX(GroupVertices[Group], MATCH(Vertices[[#This Row],[Vertex]],GroupVertices[Vertex],0)),1,1,"")</f>
        <v>14</v>
      </c>
      <c r="AE547" s="2"/>
      <c r="AI547" s="3"/>
    </row>
    <row r="548" spans="1:35" x14ac:dyDescent="0.25">
      <c r="A548" s="1" t="s">
        <v>720</v>
      </c>
      <c r="G548" s="51" t="s">
        <v>52</v>
      </c>
      <c r="M548">
        <v>9170.189453125</v>
      </c>
      <c r="N548">
        <v>9703.4658203125</v>
      </c>
      <c r="R548" s="49">
        <v>2</v>
      </c>
      <c r="U548" s="50">
        <v>0</v>
      </c>
      <c r="V548" s="50">
        <v>7.6923000000000005E-2</v>
      </c>
      <c r="W548" s="50">
        <v>0</v>
      </c>
      <c r="X548" s="50">
        <v>0.93878899999999998</v>
      </c>
      <c r="Y548" s="50">
        <v>1</v>
      </c>
      <c r="AA548" s="3">
        <v>548</v>
      </c>
      <c r="AD548" s="98" t="str">
        <f>REPLACE(INDEX(GroupVertices[Group], MATCH(Vertices[[#This Row],[Vertex]],GroupVertices[Vertex],0)),1,1,"")</f>
        <v>14</v>
      </c>
      <c r="AE548" s="2"/>
      <c r="AI548" s="3"/>
    </row>
    <row r="549" spans="1:35" x14ac:dyDescent="0.25">
      <c r="A549" s="1" t="s">
        <v>721</v>
      </c>
      <c r="G549" s="51" t="s">
        <v>52</v>
      </c>
      <c r="M549">
        <v>5099.75732421875</v>
      </c>
      <c r="N549">
        <v>5708.98779296875</v>
      </c>
      <c r="R549" s="49">
        <v>2</v>
      </c>
      <c r="U549" s="50">
        <v>0</v>
      </c>
      <c r="V549" s="50">
        <v>0.5</v>
      </c>
      <c r="W549" s="50">
        <v>0</v>
      </c>
      <c r="X549" s="50">
        <v>0.99999899999999997</v>
      </c>
      <c r="Y549" s="50">
        <v>1</v>
      </c>
      <c r="AA549" s="3">
        <v>549</v>
      </c>
      <c r="AD549" s="98" t="str">
        <f>REPLACE(INDEX(GroupVertices[Group], MATCH(Vertices[[#This Row],[Vertex]],GroupVertices[Vertex],0)),1,1,"")</f>
        <v>84</v>
      </c>
      <c r="AE549" s="2"/>
      <c r="AI549" s="3"/>
    </row>
    <row r="550" spans="1:35" x14ac:dyDescent="0.25">
      <c r="A550" s="1" t="s">
        <v>722</v>
      </c>
      <c r="G550" s="51" t="s">
        <v>52</v>
      </c>
      <c r="M550">
        <v>5099.75732421875</v>
      </c>
      <c r="N550">
        <v>5922.20166015625</v>
      </c>
      <c r="R550" s="49">
        <v>2</v>
      </c>
      <c r="U550" s="50">
        <v>0</v>
      </c>
      <c r="V550" s="50">
        <v>0.5</v>
      </c>
      <c r="W550" s="50">
        <v>0</v>
      </c>
      <c r="X550" s="50">
        <v>0.99999899999999997</v>
      </c>
      <c r="Y550" s="50">
        <v>1</v>
      </c>
      <c r="AA550" s="3">
        <v>550</v>
      </c>
      <c r="AD550" s="98" t="str">
        <f>REPLACE(INDEX(GroupVertices[Group], MATCH(Vertices[[#This Row],[Vertex]],GroupVertices[Vertex],0)),1,1,"")</f>
        <v>84</v>
      </c>
      <c r="AE550" s="2"/>
      <c r="AI550" s="3"/>
    </row>
    <row r="551" spans="1:35" x14ac:dyDescent="0.25">
      <c r="A551" s="1" t="s">
        <v>723</v>
      </c>
      <c r="G551" s="51" t="s">
        <v>52</v>
      </c>
      <c r="M551">
        <v>5300.27197265625</v>
      </c>
      <c r="N551">
        <v>5922.20166015625</v>
      </c>
      <c r="R551" s="49">
        <v>2</v>
      </c>
      <c r="U551" s="50">
        <v>0</v>
      </c>
      <c r="V551" s="50">
        <v>0.5</v>
      </c>
      <c r="W551" s="50">
        <v>0</v>
      </c>
      <c r="X551" s="50">
        <v>0.99999899999999997</v>
      </c>
      <c r="Y551" s="50">
        <v>1</v>
      </c>
      <c r="AA551" s="3">
        <v>551</v>
      </c>
      <c r="AD551" s="98" t="str">
        <f>REPLACE(INDEX(GroupVertices[Group], MATCH(Vertices[[#This Row],[Vertex]],GroupVertices[Vertex],0)),1,1,"")</f>
        <v>84</v>
      </c>
      <c r="AE551" s="2"/>
      <c r="AI551" s="3"/>
    </row>
    <row r="552" spans="1:35" x14ac:dyDescent="0.25">
      <c r="A552" s="1" t="s">
        <v>724</v>
      </c>
      <c r="G552" s="51" t="s">
        <v>52</v>
      </c>
      <c r="M552">
        <v>3863.246337890625</v>
      </c>
      <c r="N552">
        <v>8550.4267578125</v>
      </c>
      <c r="R552" s="49">
        <v>4</v>
      </c>
      <c r="U552" s="50">
        <v>0</v>
      </c>
      <c r="V552" s="50">
        <v>0.25</v>
      </c>
      <c r="W552" s="50">
        <v>0</v>
      </c>
      <c r="X552" s="50">
        <v>0.99999899999999997</v>
      </c>
      <c r="Y552" s="50">
        <v>1</v>
      </c>
      <c r="AA552" s="3">
        <v>552</v>
      </c>
      <c r="AD552" s="98" t="str">
        <f>REPLACE(INDEX(GroupVertices[Group], MATCH(Vertices[[#This Row],[Vertex]],GroupVertices[Vertex],0)),1,1,"")</f>
        <v>36</v>
      </c>
      <c r="AE552" s="2"/>
      <c r="AI552" s="3"/>
    </row>
    <row r="553" spans="1:35" x14ac:dyDescent="0.25">
      <c r="A553" s="1" t="s">
        <v>725</v>
      </c>
      <c r="G553" s="51" t="s">
        <v>52</v>
      </c>
      <c r="M553">
        <v>4025.947265625</v>
      </c>
      <c r="N553">
        <v>8881.4658203125</v>
      </c>
      <c r="R553" s="49">
        <v>4</v>
      </c>
      <c r="U553" s="50">
        <v>0</v>
      </c>
      <c r="V553" s="50">
        <v>0.25</v>
      </c>
      <c r="W553" s="50">
        <v>0</v>
      </c>
      <c r="X553" s="50">
        <v>0.99999899999999997</v>
      </c>
      <c r="Y553" s="50">
        <v>1</v>
      </c>
      <c r="AA553" s="3">
        <v>553</v>
      </c>
      <c r="AD553" s="98" t="str">
        <f>REPLACE(INDEX(GroupVertices[Group], MATCH(Vertices[[#This Row],[Vertex]],GroupVertices[Vertex],0)),1,1,"")</f>
        <v>36</v>
      </c>
      <c r="AE553" s="2"/>
      <c r="AI553" s="3"/>
    </row>
    <row r="554" spans="1:35" x14ac:dyDescent="0.25">
      <c r="A554" s="1" t="s">
        <v>726</v>
      </c>
      <c r="G554" s="51" t="s">
        <v>52</v>
      </c>
      <c r="M554">
        <v>4347.494140625</v>
      </c>
      <c r="N554">
        <v>8415.6650390625</v>
      </c>
      <c r="R554" s="49">
        <v>4</v>
      </c>
      <c r="U554" s="50">
        <v>0</v>
      </c>
      <c r="V554" s="50">
        <v>0.25</v>
      </c>
      <c r="W554" s="50">
        <v>0</v>
      </c>
      <c r="X554" s="50">
        <v>0.99999899999999997</v>
      </c>
      <c r="Y554" s="50">
        <v>1</v>
      </c>
      <c r="AA554" s="3">
        <v>554</v>
      </c>
      <c r="AD554" s="98" t="str">
        <f>REPLACE(INDEX(GroupVertices[Group], MATCH(Vertices[[#This Row],[Vertex]],GroupVertices[Vertex],0)),1,1,"")</f>
        <v>36</v>
      </c>
      <c r="AE554" s="2"/>
      <c r="AI554" s="3"/>
    </row>
    <row r="555" spans="1:35" x14ac:dyDescent="0.25">
      <c r="A555" s="1" t="s">
        <v>727</v>
      </c>
      <c r="G555" s="51" t="s">
        <v>52</v>
      </c>
      <c r="M555">
        <v>4384.583984375</v>
      </c>
      <c r="N555">
        <v>8741.564453125</v>
      </c>
      <c r="R555" s="49">
        <v>4</v>
      </c>
      <c r="U555" s="50">
        <v>0</v>
      </c>
      <c r="V555" s="50">
        <v>0.25</v>
      </c>
      <c r="W555" s="50">
        <v>0</v>
      </c>
      <c r="X555" s="50">
        <v>0.99999899999999997</v>
      </c>
      <c r="Y555" s="50">
        <v>1</v>
      </c>
      <c r="AA555" s="3">
        <v>555</v>
      </c>
      <c r="AD555" s="98" t="str">
        <f>REPLACE(INDEX(GroupVertices[Group], MATCH(Vertices[[#This Row],[Vertex]],GroupVertices[Vertex],0)),1,1,"")</f>
        <v>36</v>
      </c>
      <c r="AE555" s="2"/>
      <c r="AI555" s="3"/>
    </row>
    <row r="556" spans="1:35" x14ac:dyDescent="0.25">
      <c r="A556" s="1" t="s">
        <v>728</v>
      </c>
      <c r="G556" s="51" t="s">
        <v>52</v>
      </c>
      <c r="M556">
        <v>4067.314208984375</v>
      </c>
      <c r="N556">
        <v>8234.4716796875</v>
      </c>
      <c r="R556" s="49">
        <v>4</v>
      </c>
      <c r="U556" s="50">
        <v>0</v>
      </c>
      <c r="V556" s="50">
        <v>0.25</v>
      </c>
      <c r="W556" s="50">
        <v>0</v>
      </c>
      <c r="X556" s="50">
        <v>0.99999899999999997</v>
      </c>
      <c r="Y556" s="50">
        <v>1</v>
      </c>
      <c r="AA556" s="3">
        <v>556</v>
      </c>
      <c r="AD556" s="98" t="str">
        <f>REPLACE(INDEX(GroupVertices[Group], MATCH(Vertices[[#This Row],[Vertex]],GroupVertices[Vertex],0)),1,1,"")</f>
        <v>36</v>
      </c>
      <c r="AE556" s="2"/>
      <c r="AI556" s="3"/>
    </row>
    <row r="557" spans="1:35" x14ac:dyDescent="0.25">
      <c r="A557" s="1" t="s">
        <v>729</v>
      </c>
      <c r="G557" s="51" t="s">
        <v>52</v>
      </c>
      <c r="M557">
        <v>7612.4833984375</v>
      </c>
      <c r="N557">
        <v>6808.1455078125</v>
      </c>
      <c r="R557" s="49">
        <v>3</v>
      </c>
      <c r="U557" s="50">
        <v>0</v>
      </c>
      <c r="V557" s="50">
        <v>0.33333299999999999</v>
      </c>
      <c r="W557" s="50">
        <v>0</v>
      </c>
      <c r="X557" s="50">
        <v>0.99999899999999997</v>
      </c>
      <c r="Y557" s="50">
        <v>1</v>
      </c>
      <c r="AA557" s="3">
        <v>557</v>
      </c>
      <c r="AD557" s="98" t="str">
        <f>REPLACE(INDEX(GroupVertices[Group], MATCH(Vertices[[#This Row],[Vertex]],GroupVertices[Vertex],0)),1,1,"")</f>
        <v>59</v>
      </c>
      <c r="AE557" s="2"/>
      <c r="AI557" s="3"/>
    </row>
    <row r="558" spans="1:35" x14ac:dyDescent="0.25">
      <c r="A558" s="1" t="s">
        <v>730</v>
      </c>
      <c r="G558" s="51" t="s">
        <v>52</v>
      </c>
      <c r="M558">
        <v>7552.69580078125</v>
      </c>
      <c r="N558">
        <v>7366.91552734375</v>
      </c>
      <c r="R558" s="49">
        <v>3</v>
      </c>
      <c r="U558" s="50">
        <v>0</v>
      </c>
      <c r="V558" s="50">
        <v>0.33333299999999999</v>
      </c>
      <c r="W558" s="50">
        <v>0</v>
      </c>
      <c r="X558" s="50">
        <v>0.99999899999999997</v>
      </c>
      <c r="Y558" s="50">
        <v>1</v>
      </c>
      <c r="AA558" s="3">
        <v>558</v>
      </c>
      <c r="AD558" s="98" t="str">
        <f>REPLACE(INDEX(GroupVertices[Group], MATCH(Vertices[[#This Row],[Vertex]],GroupVertices[Vertex],0)),1,1,"")</f>
        <v>59</v>
      </c>
      <c r="AE558" s="2"/>
      <c r="AI558" s="3"/>
    </row>
    <row r="559" spans="1:35" x14ac:dyDescent="0.25">
      <c r="A559" s="1" t="s">
        <v>731</v>
      </c>
      <c r="G559" s="51" t="s">
        <v>52</v>
      </c>
      <c r="M559">
        <v>7924.84716796875</v>
      </c>
      <c r="N559">
        <v>6936.99560546875</v>
      </c>
      <c r="R559" s="49">
        <v>3</v>
      </c>
      <c r="U559" s="50">
        <v>0</v>
      </c>
      <c r="V559" s="50">
        <v>0.33333299999999999</v>
      </c>
      <c r="W559" s="50">
        <v>0</v>
      </c>
      <c r="X559" s="50">
        <v>0.99999899999999997</v>
      </c>
      <c r="Y559" s="50">
        <v>1</v>
      </c>
      <c r="AA559" s="3">
        <v>559</v>
      </c>
      <c r="AD559" s="98" t="str">
        <f>REPLACE(INDEX(GroupVertices[Group], MATCH(Vertices[[#This Row],[Vertex]],GroupVertices[Vertex],0)),1,1,"")</f>
        <v>59</v>
      </c>
      <c r="AE559" s="2"/>
      <c r="AI559" s="3"/>
    </row>
    <row r="560" spans="1:35" x14ac:dyDescent="0.25">
      <c r="A560" s="1" t="s">
        <v>732</v>
      </c>
      <c r="G560" s="51" t="s">
        <v>52</v>
      </c>
      <c r="M560">
        <v>7993.830078125</v>
      </c>
      <c r="N560">
        <v>7249.94482421875</v>
      </c>
      <c r="R560" s="49">
        <v>3</v>
      </c>
      <c r="U560" s="50">
        <v>0</v>
      </c>
      <c r="V560" s="50">
        <v>0.33333299999999999</v>
      </c>
      <c r="W560" s="50">
        <v>0</v>
      </c>
      <c r="X560" s="50">
        <v>0.99999899999999997</v>
      </c>
      <c r="Y560" s="50">
        <v>1</v>
      </c>
      <c r="AA560" s="3">
        <v>560</v>
      </c>
      <c r="AD560" s="98" t="str">
        <f>REPLACE(INDEX(GroupVertices[Group], MATCH(Vertices[[#This Row],[Vertex]],GroupVertices[Vertex],0)),1,1,"")</f>
        <v>59</v>
      </c>
      <c r="AE560" s="2"/>
      <c r="AI560" s="3"/>
    </row>
    <row r="561" spans="1:35" x14ac:dyDescent="0.25">
      <c r="A561" s="1" t="s">
        <v>733</v>
      </c>
      <c r="G561" s="51" t="s">
        <v>52</v>
      </c>
      <c r="M561">
        <v>5707.9853515625</v>
      </c>
      <c r="N561">
        <v>1738.796630859375</v>
      </c>
      <c r="R561" s="49">
        <v>1</v>
      </c>
      <c r="U561" s="50">
        <v>0</v>
      </c>
      <c r="V561" s="50">
        <v>1</v>
      </c>
      <c r="W561" s="50">
        <v>0</v>
      </c>
      <c r="X561" s="50">
        <v>0.99999899999999997</v>
      </c>
      <c r="Y561" s="50">
        <v>0</v>
      </c>
      <c r="AA561" s="3">
        <v>561</v>
      </c>
      <c r="AD561" s="98" t="str">
        <f>REPLACE(INDEX(GroupVertices[Group], MATCH(Vertices[[#This Row],[Vertex]],GroupVertices[Vertex],0)),1,1,"")</f>
        <v>196</v>
      </c>
      <c r="AE561" s="2"/>
      <c r="AI561" s="3"/>
    </row>
    <row r="562" spans="1:35" x14ac:dyDescent="0.25">
      <c r="A562" s="1" t="s">
        <v>734</v>
      </c>
      <c r="G562" s="51" t="s">
        <v>52</v>
      </c>
      <c r="M562">
        <v>5707.9853515625</v>
      </c>
      <c r="N562">
        <v>1893.1929931640625</v>
      </c>
      <c r="R562" s="49">
        <v>1</v>
      </c>
      <c r="U562" s="50">
        <v>0</v>
      </c>
      <c r="V562" s="50">
        <v>1</v>
      </c>
      <c r="W562" s="50">
        <v>0</v>
      </c>
      <c r="X562" s="50">
        <v>0.99999899999999997</v>
      </c>
      <c r="Y562" s="50">
        <v>0</v>
      </c>
      <c r="AA562" s="3">
        <v>562</v>
      </c>
      <c r="AD562" s="98" t="str">
        <f>REPLACE(INDEX(GroupVertices[Group], MATCH(Vertices[[#This Row],[Vertex]],GroupVertices[Vertex],0)),1,1,"")</f>
        <v>196</v>
      </c>
      <c r="AE562" s="2"/>
      <c r="AI562" s="3"/>
    </row>
    <row r="563" spans="1:35" x14ac:dyDescent="0.25">
      <c r="A563" s="1" t="s">
        <v>735</v>
      </c>
      <c r="G563" s="51" t="s">
        <v>52</v>
      </c>
      <c r="M563">
        <v>193.769287109375</v>
      </c>
      <c r="N563">
        <v>4654.34716796875</v>
      </c>
      <c r="R563" s="49">
        <v>2</v>
      </c>
      <c r="U563" s="50">
        <v>85</v>
      </c>
      <c r="V563" s="50">
        <v>2.2780000000000001E-3</v>
      </c>
      <c r="W563" s="50">
        <v>0</v>
      </c>
      <c r="X563" s="50">
        <v>0.87909199999999998</v>
      </c>
      <c r="Y563" s="50">
        <v>0</v>
      </c>
      <c r="AA563" s="3">
        <v>563</v>
      </c>
      <c r="AD563" s="98" t="str">
        <f>REPLACE(INDEX(GroupVertices[Group], MATCH(Vertices[[#This Row],[Vertex]],GroupVertices[Vertex],0)),1,1,"")</f>
        <v>1</v>
      </c>
      <c r="AE563" s="2"/>
      <c r="AI563" s="3"/>
    </row>
    <row r="564" spans="1:35" x14ac:dyDescent="0.25">
      <c r="A564" s="1" t="s">
        <v>736</v>
      </c>
      <c r="G564" s="51" t="s">
        <v>52</v>
      </c>
      <c r="M564">
        <v>818.20721435546875</v>
      </c>
      <c r="N564">
        <v>5854.837890625</v>
      </c>
      <c r="R564" s="49">
        <v>11</v>
      </c>
      <c r="U564" s="50">
        <v>1329</v>
      </c>
      <c r="V564" s="50">
        <v>2.8089999999999999E-3</v>
      </c>
      <c r="W564" s="50">
        <v>0</v>
      </c>
      <c r="X564" s="50">
        <v>3.6755559999999998</v>
      </c>
      <c r="Y564" s="50">
        <v>7.2727272727272724E-2</v>
      </c>
      <c r="AA564" s="3">
        <v>564</v>
      </c>
      <c r="AD564" s="98" t="str">
        <f>REPLACE(INDEX(GroupVertices[Group], MATCH(Vertices[[#This Row],[Vertex]],GroupVertices[Vertex],0)),1,1,"")</f>
        <v>1</v>
      </c>
      <c r="AE564" s="2"/>
      <c r="AI564" s="3"/>
    </row>
    <row r="565" spans="1:35" x14ac:dyDescent="0.25">
      <c r="A565" s="1" t="s">
        <v>737</v>
      </c>
      <c r="G565" s="51" t="s">
        <v>52</v>
      </c>
      <c r="M565">
        <v>408.28146362304688</v>
      </c>
      <c r="N565">
        <v>7971.6435546875</v>
      </c>
      <c r="R565" s="49">
        <v>1</v>
      </c>
      <c r="U565" s="50">
        <v>0</v>
      </c>
      <c r="V565" s="50">
        <v>1.908E-3</v>
      </c>
      <c r="W565" s="50">
        <v>0</v>
      </c>
      <c r="X565" s="50">
        <v>0.52361400000000002</v>
      </c>
      <c r="Y565" s="50">
        <v>0</v>
      </c>
      <c r="AA565" s="3">
        <v>565</v>
      </c>
      <c r="AD565" s="98" t="str">
        <f>REPLACE(INDEX(GroupVertices[Group], MATCH(Vertices[[#This Row],[Vertex]],GroupVertices[Vertex],0)),1,1,"")</f>
        <v>1</v>
      </c>
      <c r="AE565" s="2"/>
      <c r="AI565" s="3"/>
    </row>
    <row r="566" spans="1:35" x14ac:dyDescent="0.25">
      <c r="A566" s="1" t="s">
        <v>738</v>
      </c>
      <c r="G566" s="51" t="s">
        <v>52</v>
      </c>
      <c r="M566">
        <v>5707.9853515625</v>
      </c>
      <c r="N566">
        <v>257.32720947265625</v>
      </c>
      <c r="R566" s="49">
        <v>1</v>
      </c>
      <c r="U566" s="50">
        <v>0</v>
      </c>
      <c r="V566" s="50">
        <v>1</v>
      </c>
      <c r="W566" s="50">
        <v>0</v>
      </c>
      <c r="X566" s="50">
        <v>0.99999899999999997</v>
      </c>
      <c r="Y566" s="50">
        <v>0</v>
      </c>
      <c r="AA566" s="3">
        <v>566</v>
      </c>
      <c r="AD566" s="98" t="str">
        <f>REPLACE(INDEX(GroupVertices[Group], MATCH(Vertices[[#This Row],[Vertex]],GroupVertices[Vertex],0)),1,1,"")</f>
        <v>197</v>
      </c>
      <c r="AE566" s="2"/>
      <c r="AI566" s="3"/>
    </row>
    <row r="567" spans="1:35" x14ac:dyDescent="0.25">
      <c r="A567" s="1" t="s">
        <v>739</v>
      </c>
      <c r="G567" s="51" t="s">
        <v>52</v>
      </c>
      <c r="M567">
        <v>5707.9853515625</v>
      </c>
      <c r="N567">
        <v>419.07574462890625</v>
      </c>
      <c r="R567" s="49">
        <v>1</v>
      </c>
      <c r="U567" s="50">
        <v>0</v>
      </c>
      <c r="V567" s="50">
        <v>1</v>
      </c>
      <c r="W567" s="50">
        <v>0</v>
      </c>
      <c r="X567" s="50">
        <v>0.99999899999999997</v>
      </c>
      <c r="Y567" s="50">
        <v>0</v>
      </c>
      <c r="AA567" s="3">
        <v>567</v>
      </c>
      <c r="AD567" s="98" t="str">
        <f>REPLACE(INDEX(GroupVertices[Group], MATCH(Vertices[[#This Row],[Vertex]],GroupVertices[Vertex],0)),1,1,"")</f>
        <v>197</v>
      </c>
      <c r="AE567" s="2"/>
      <c r="AI567" s="3"/>
    </row>
    <row r="568" spans="1:35" x14ac:dyDescent="0.25">
      <c r="A568" s="1" t="s">
        <v>740</v>
      </c>
      <c r="G568" s="51" t="s">
        <v>52</v>
      </c>
      <c r="M568">
        <v>8749.125</v>
      </c>
      <c r="N568">
        <v>5194.33349609375</v>
      </c>
      <c r="R568" s="49">
        <v>1</v>
      </c>
      <c r="U568" s="50">
        <v>0</v>
      </c>
      <c r="V568" s="50">
        <v>1</v>
      </c>
      <c r="W568" s="50">
        <v>0</v>
      </c>
      <c r="X568" s="50">
        <v>0.99999899999999997</v>
      </c>
      <c r="Y568" s="50">
        <v>0</v>
      </c>
      <c r="AA568" s="3">
        <v>568</v>
      </c>
      <c r="AD568" s="98" t="str">
        <f>REPLACE(INDEX(GroupVertices[Group], MATCH(Vertices[[#This Row],[Vertex]],GroupVertices[Vertex],0)),1,1,"")</f>
        <v>180</v>
      </c>
      <c r="AE568" s="2"/>
      <c r="AI568" s="3"/>
    </row>
    <row r="569" spans="1:35" x14ac:dyDescent="0.25">
      <c r="A569" s="1" t="s">
        <v>741</v>
      </c>
      <c r="G569" s="51" t="s">
        <v>52</v>
      </c>
      <c r="M569">
        <v>8749.125</v>
      </c>
      <c r="N569">
        <v>5348.72998046875</v>
      </c>
      <c r="R569" s="49">
        <v>1</v>
      </c>
      <c r="U569" s="50">
        <v>0</v>
      </c>
      <c r="V569" s="50">
        <v>1</v>
      </c>
      <c r="W569" s="50">
        <v>0</v>
      </c>
      <c r="X569" s="50">
        <v>0.99999899999999997</v>
      </c>
      <c r="Y569" s="50">
        <v>0</v>
      </c>
      <c r="AA569" s="3">
        <v>569</v>
      </c>
      <c r="AD569" s="98" t="str">
        <f>REPLACE(INDEX(GroupVertices[Group], MATCH(Vertices[[#This Row],[Vertex]],GroupVertices[Vertex],0)),1,1,"")</f>
        <v>180</v>
      </c>
      <c r="AE569" s="2"/>
      <c r="AI569" s="3"/>
    </row>
    <row r="570" spans="1:35" x14ac:dyDescent="0.25">
      <c r="A570" s="1" t="s">
        <v>742</v>
      </c>
      <c r="G570" s="51" t="s">
        <v>52</v>
      </c>
      <c r="M570">
        <v>9216.9921875</v>
      </c>
      <c r="N570">
        <v>5194.33349609375</v>
      </c>
      <c r="R570" s="49">
        <v>1</v>
      </c>
      <c r="U570" s="50">
        <v>0</v>
      </c>
      <c r="V570" s="50">
        <v>1</v>
      </c>
      <c r="W570" s="50">
        <v>0</v>
      </c>
      <c r="X570" s="50">
        <v>0.99999899999999997</v>
      </c>
      <c r="Y570" s="50">
        <v>0</v>
      </c>
      <c r="AA570" s="3">
        <v>570</v>
      </c>
      <c r="AD570" s="98" t="str">
        <f>REPLACE(INDEX(GroupVertices[Group], MATCH(Vertices[[#This Row],[Vertex]],GroupVertices[Vertex],0)),1,1,"")</f>
        <v>181</v>
      </c>
      <c r="AE570" s="2"/>
      <c r="AI570" s="3"/>
    </row>
    <row r="571" spans="1:35" x14ac:dyDescent="0.25">
      <c r="A571" s="1" t="s">
        <v>743</v>
      </c>
      <c r="G571" s="51" t="s">
        <v>52</v>
      </c>
      <c r="M571">
        <v>9216.9921875</v>
      </c>
      <c r="N571">
        <v>5348.72998046875</v>
      </c>
      <c r="R571" s="49">
        <v>1</v>
      </c>
      <c r="U571" s="50">
        <v>0</v>
      </c>
      <c r="V571" s="50">
        <v>1</v>
      </c>
      <c r="W571" s="50">
        <v>0</v>
      </c>
      <c r="X571" s="50">
        <v>0.99999899999999997</v>
      </c>
      <c r="Y571" s="50">
        <v>0</v>
      </c>
      <c r="AA571" s="3">
        <v>571</v>
      </c>
      <c r="AD571" s="98" t="str">
        <f>REPLACE(INDEX(GroupVertices[Group], MATCH(Vertices[[#This Row],[Vertex]],GroupVertices[Vertex],0)),1,1,"")</f>
        <v>181</v>
      </c>
      <c r="AE571" s="2"/>
      <c r="AI571" s="3"/>
    </row>
    <row r="572" spans="1:35" x14ac:dyDescent="0.25">
      <c r="A572" s="1" t="s">
        <v>744</v>
      </c>
      <c r="G572" s="51" t="s">
        <v>52</v>
      </c>
      <c r="M572">
        <v>8094.1103515625</v>
      </c>
      <c r="N572">
        <v>1338.1014404296875</v>
      </c>
      <c r="R572" s="49">
        <v>0</v>
      </c>
      <c r="U572" s="50">
        <v>0</v>
      </c>
      <c r="V572" s="50">
        <v>0</v>
      </c>
      <c r="W572" s="50">
        <v>0</v>
      </c>
      <c r="X572" s="50">
        <v>0</v>
      </c>
      <c r="Y572" s="50">
        <v>0</v>
      </c>
      <c r="AA572" s="3">
        <v>572</v>
      </c>
      <c r="AD572" s="98" t="str">
        <f>REPLACE(INDEX(GroupVertices[Group], MATCH(Vertices[[#This Row],[Vertex]],GroupVertices[Vertex],0)),1,1,"")</f>
        <v>247</v>
      </c>
      <c r="AE572" s="2"/>
      <c r="AI572" s="3"/>
    </row>
    <row r="573" spans="1:35" x14ac:dyDescent="0.25">
      <c r="A573" s="1" t="s">
        <v>745</v>
      </c>
      <c r="G573" s="51" t="s">
        <v>52</v>
      </c>
      <c r="M573">
        <v>7920.3310546875</v>
      </c>
      <c r="N573">
        <v>4198.109375</v>
      </c>
      <c r="R573" s="49">
        <v>1</v>
      </c>
      <c r="U573" s="50">
        <v>0</v>
      </c>
      <c r="V573" s="50">
        <v>1</v>
      </c>
      <c r="W573" s="50">
        <v>0</v>
      </c>
      <c r="X573" s="50">
        <v>0.99999899999999997</v>
      </c>
      <c r="Y573" s="50">
        <v>0</v>
      </c>
      <c r="AA573" s="3">
        <v>573</v>
      </c>
      <c r="AD573" s="98" t="str">
        <f>REPLACE(INDEX(GroupVertices[Group], MATCH(Vertices[[#This Row],[Vertex]],GroupVertices[Vertex],0)),1,1,"")</f>
        <v>182</v>
      </c>
      <c r="AE573" s="2"/>
      <c r="AI573" s="3"/>
    </row>
    <row r="574" spans="1:35" x14ac:dyDescent="0.25">
      <c r="A574" s="1" t="s">
        <v>746</v>
      </c>
      <c r="G574" s="51" t="s">
        <v>52</v>
      </c>
      <c r="M574">
        <v>7920.3310546875</v>
      </c>
      <c r="N574">
        <v>4359.85791015625</v>
      </c>
      <c r="R574" s="49">
        <v>1</v>
      </c>
      <c r="U574" s="50">
        <v>0</v>
      </c>
      <c r="V574" s="50">
        <v>1</v>
      </c>
      <c r="W574" s="50">
        <v>0</v>
      </c>
      <c r="X574" s="50">
        <v>0.99999899999999997</v>
      </c>
      <c r="Y574" s="50">
        <v>0</v>
      </c>
      <c r="AA574" s="3">
        <v>574</v>
      </c>
      <c r="AD574" s="98" t="str">
        <f>REPLACE(INDEX(GroupVertices[Group], MATCH(Vertices[[#This Row],[Vertex]],GroupVertices[Vertex],0)),1,1,"")</f>
        <v>182</v>
      </c>
      <c r="AE574" s="2"/>
      <c r="AI574" s="3"/>
    </row>
    <row r="575" spans="1:35" x14ac:dyDescent="0.25">
      <c r="A575" s="1" t="s">
        <v>747</v>
      </c>
      <c r="G575" s="51" t="s">
        <v>52</v>
      </c>
      <c r="M575">
        <v>1697.689453125</v>
      </c>
      <c r="N575">
        <v>2322.005615234375</v>
      </c>
      <c r="R575" s="49">
        <v>2</v>
      </c>
      <c r="U575" s="50">
        <v>0</v>
      </c>
      <c r="V575" s="50">
        <v>0.125</v>
      </c>
      <c r="W575" s="50">
        <v>0</v>
      </c>
      <c r="X575" s="50">
        <v>0.78857500000000003</v>
      </c>
      <c r="Y575" s="50">
        <v>1</v>
      </c>
      <c r="AA575" s="3">
        <v>575</v>
      </c>
      <c r="AD575" s="98" t="str">
        <f>REPLACE(INDEX(GroupVertices[Group], MATCH(Vertices[[#This Row],[Vertex]],GroupVertices[Vertex],0)),1,1,"")</f>
        <v>16</v>
      </c>
      <c r="AE575" s="2"/>
      <c r="AI575" s="3"/>
    </row>
    <row r="576" spans="1:35" x14ac:dyDescent="0.25">
      <c r="A576" s="1" t="s">
        <v>748</v>
      </c>
      <c r="G576" s="51" t="s">
        <v>52</v>
      </c>
      <c r="M576">
        <v>2001.96142578125</v>
      </c>
      <c r="N576">
        <v>1838.072998046875</v>
      </c>
      <c r="R576" s="49">
        <v>5</v>
      </c>
      <c r="U576" s="50">
        <v>6.5</v>
      </c>
      <c r="V576" s="50">
        <v>0.2</v>
      </c>
      <c r="W576" s="50">
        <v>0</v>
      </c>
      <c r="X576" s="50">
        <v>1.784886</v>
      </c>
      <c r="Y576" s="50">
        <v>0.3</v>
      </c>
      <c r="AA576" s="3">
        <v>576</v>
      </c>
      <c r="AD576" s="98" t="str">
        <f>REPLACE(INDEX(GroupVertices[Group], MATCH(Vertices[[#This Row],[Vertex]],GroupVertices[Vertex],0)),1,1,"")</f>
        <v>16</v>
      </c>
      <c r="AE576" s="2"/>
      <c r="AI576" s="3"/>
    </row>
    <row r="577" spans="1:35" x14ac:dyDescent="0.25">
      <c r="A577" s="1" t="s">
        <v>749</v>
      </c>
      <c r="G577" s="51" t="s">
        <v>52</v>
      </c>
      <c r="M577">
        <v>1734.040771484375</v>
      </c>
      <c r="N577">
        <v>1975.43603515625</v>
      </c>
      <c r="R577" s="49">
        <v>2</v>
      </c>
      <c r="U577" s="50">
        <v>0</v>
      </c>
      <c r="V577" s="50">
        <v>0.125</v>
      </c>
      <c r="W577" s="50">
        <v>0</v>
      </c>
      <c r="X577" s="50">
        <v>0.78857500000000003</v>
      </c>
      <c r="Y577" s="50">
        <v>1</v>
      </c>
      <c r="AA577" s="3">
        <v>577</v>
      </c>
      <c r="AD577" s="98" t="str">
        <f>REPLACE(INDEX(GroupVertices[Group], MATCH(Vertices[[#This Row],[Vertex]],GroupVertices[Vertex],0)),1,1,"")</f>
        <v>16</v>
      </c>
      <c r="AE577" s="2"/>
      <c r="AI577" s="3"/>
    </row>
    <row r="578" spans="1:35" x14ac:dyDescent="0.25">
      <c r="A578" s="1" t="s">
        <v>750</v>
      </c>
      <c r="G578" s="51" t="s">
        <v>52</v>
      </c>
      <c r="M578">
        <v>8281.2578125</v>
      </c>
      <c r="N578">
        <v>5194.33349609375</v>
      </c>
      <c r="R578" s="49">
        <v>1</v>
      </c>
      <c r="U578" s="50">
        <v>0</v>
      </c>
      <c r="V578" s="50">
        <v>1</v>
      </c>
      <c r="W578" s="50">
        <v>0</v>
      </c>
      <c r="X578" s="50">
        <v>0.99999899999999997</v>
      </c>
      <c r="Y578" s="50">
        <v>0</v>
      </c>
      <c r="AA578" s="3">
        <v>578</v>
      </c>
      <c r="AD578" s="98" t="str">
        <f>REPLACE(INDEX(GroupVertices[Group], MATCH(Vertices[[#This Row],[Vertex]],GroupVertices[Vertex],0)),1,1,"")</f>
        <v>177</v>
      </c>
      <c r="AE578" s="2"/>
      <c r="AI578" s="3"/>
    </row>
    <row r="579" spans="1:35" x14ac:dyDescent="0.25">
      <c r="A579" s="1" t="s">
        <v>751</v>
      </c>
      <c r="G579" s="51" t="s">
        <v>52</v>
      </c>
      <c r="M579">
        <v>8281.2578125</v>
      </c>
      <c r="N579">
        <v>5348.72998046875</v>
      </c>
      <c r="R579" s="49">
        <v>1</v>
      </c>
      <c r="U579" s="50">
        <v>0</v>
      </c>
      <c r="V579" s="50">
        <v>1</v>
      </c>
      <c r="W579" s="50">
        <v>0</v>
      </c>
      <c r="X579" s="50">
        <v>0.99999899999999997</v>
      </c>
      <c r="Y579" s="50">
        <v>0</v>
      </c>
      <c r="AA579" s="3">
        <v>579</v>
      </c>
      <c r="AD579" s="98" t="str">
        <f>REPLACE(INDEX(GroupVertices[Group], MATCH(Vertices[[#This Row],[Vertex]],GroupVertices[Vertex],0)),1,1,"")</f>
        <v>177</v>
      </c>
      <c r="AE579" s="2"/>
      <c r="AI579" s="3"/>
    </row>
    <row r="580" spans="1:35" x14ac:dyDescent="0.25">
      <c r="A580" s="1" t="s">
        <v>752</v>
      </c>
      <c r="G580" s="51" t="s">
        <v>52</v>
      </c>
      <c r="M580">
        <v>4548.341796875</v>
      </c>
      <c r="N580">
        <v>2694.58349609375</v>
      </c>
      <c r="R580" s="49">
        <v>2</v>
      </c>
      <c r="U580" s="50">
        <v>0</v>
      </c>
      <c r="V580" s="50">
        <v>0.5</v>
      </c>
      <c r="W580" s="50">
        <v>0</v>
      </c>
      <c r="X580" s="50">
        <v>0.99999899999999997</v>
      </c>
      <c r="Y580" s="50">
        <v>1</v>
      </c>
      <c r="AA580" s="3">
        <v>580</v>
      </c>
      <c r="AD580" s="98" t="str">
        <f>REPLACE(INDEX(GroupVertices[Group], MATCH(Vertices[[#This Row],[Vertex]],GroupVertices[Vertex],0)),1,1,"")</f>
        <v>83</v>
      </c>
      <c r="AE580" s="2"/>
      <c r="AI580" s="3"/>
    </row>
    <row r="581" spans="1:35" x14ac:dyDescent="0.25">
      <c r="A581" s="1" t="s">
        <v>753</v>
      </c>
      <c r="G581" s="51" t="s">
        <v>52</v>
      </c>
      <c r="M581">
        <v>4548.341796875</v>
      </c>
      <c r="N581">
        <v>2907.79736328125</v>
      </c>
      <c r="R581" s="49">
        <v>2</v>
      </c>
      <c r="U581" s="50">
        <v>0</v>
      </c>
      <c r="V581" s="50">
        <v>0.5</v>
      </c>
      <c r="W581" s="50">
        <v>0</v>
      </c>
      <c r="X581" s="50">
        <v>0.99999899999999997</v>
      </c>
      <c r="Y581" s="50">
        <v>1</v>
      </c>
      <c r="AA581" s="3">
        <v>581</v>
      </c>
      <c r="AD581" s="98" t="str">
        <f>REPLACE(INDEX(GroupVertices[Group], MATCH(Vertices[[#This Row],[Vertex]],GroupVertices[Vertex],0)),1,1,"")</f>
        <v>83</v>
      </c>
      <c r="AE581" s="2"/>
      <c r="AI581" s="3"/>
    </row>
    <row r="582" spans="1:35" x14ac:dyDescent="0.25">
      <c r="A582" s="1" t="s">
        <v>754</v>
      </c>
      <c r="G582" s="51" t="s">
        <v>52</v>
      </c>
      <c r="M582">
        <v>4742.1728515625</v>
      </c>
      <c r="N582">
        <v>2907.79736328125</v>
      </c>
      <c r="R582" s="49">
        <v>2</v>
      </c>
      <c r="U582" s="50">
        <v>0</v>
      </c>
      <c r="V582" s="50">
        <v>0.5</v>
      </c>
      <c r="W582" s="50">
        <v>0</v>
      </c>
      <c r="X582" s="50">
        <v>0.99999899999999997</v>
      </c>
      <c r="Y582" s="50">
        <v>1</v>
      </c>
      <c r="AA582" s="3">
        <v>582</v>
      </c>
      <c r="AD582" s="98" t="str">
        <f>REPLACE(INDEX(GroupVertices[Group], MATCH(Vertices[[#This Row],[Vertex]],GroupVertices[Vertex],0)),1,1,"")</f>
        <v>83</v>
      </c>
      <c r="AE582" s="2"/>
      <c r="AI582" s="3"/>
    </row>
    <row r="583" spans="1:35" x14ac:dyDescent="0.25">
      <c r="A583" s="1" t="s">
        <v>755</v>
      </c>
      <c r="G583" s="51" t="s">
        <v>52</v>
      </c>
      <c r="M583">
        <v>6381.20166015625</v>
      </c>
      <c r="N583">
        <v>8393.796875</v>
      </c>
      <c r="R583" s="49">
        <v>3</v>
      </c>
      <c r="U583" s="50">
        <v>0</v>
      </c>
      <c r="V583" s="50">
        <v>0.2</v>
      </c>
      <c r="W583" s="50">
        <v>0</v>
      </c>
      <c r="X583" s="50">
        <v>0.93704699999999996</v>
      </c>
      <c r="Y583" s="50">
        <v>1</v>
      </c>
      <c r="AA583" s="3">
        <v>583</v>
      </c>
      <c r="AD583" s="98" t="str">
        <f>REPLACE(INDEX(GroupVertices[Group], MATCH(Vertices[[#This Row],[Vertex]],GroupVertices[Vertex],0)),1,1,"")</f>
        <v>39</v>
      </c>
      <c r="AE583" s="2"/>
      <c r="AI583" s="3"/>
    </row>
    <row r="584" spans="1:35" x14ac:dyDescent="0.25">
      <c r="A584" s="1" t="s">
        <v>756</v>
      </c>
      <c r="G584" s="51" t="s">
        <v>52</v>
      </c>
      <c r="M584">
        <v>6429.830078125</v>
      </c>
      <c r="N584">
        <v>8779.603515625</v>
      </c>
      <c r="R584" s="49">
        <v>3</v>
      </c>
      <c r="U584" s="50">
        <v>0</v>
      </c>
      <c r="V584" s="50">
        <v>0.2</v>
      </c>
      <c r="W584" s="50">
        <v>0</v>
      </c>
      <c r="X584" s="50">
        <v>0.93704699999999996</v>
      </c>
      <c r="Y584" s="50">
        <v>1</v>
      </c>
      <c r="AA584" s="3">
        <v>584</v>
      </c>
      <c r="AD584" s="98" t="str">
        <f>REPLACE(INDEX(GroupVertices[Group], MATCH(Vertices[[#This Row],[Vertex]],GroupVertices[Vertex],0)),1,1,"")</f>
        <v>39</v>
      </c>
      <c r="AE584" s="2"/>
      <c r="AI584" s="3"/>
    </row>
    <row r="585" spans="1:35" x14ac:dyDescent="0.25">
      <c r="A585" s="1" t="s">
        <v>757</v>
      </c>
      <c r="G585" s="51" t="s">
        <v>52</v>
      </c>
      <c r="M585">
        <v>9684.8603515625</v>
      </c>
      <c r="N585">
        <v>5194.33349609375</v>
      </c>
      <c r="R585" s="49">
        <v>1</v>
      </c>
      <c r="U585" s="50">
        <v>0</v>
      </c>
      <c r="V585" s="50">
        <v>1</v>
      </c>
      <c r="W585" s="50">
        <v>0</v>
      </c>
      <c r="X585" s="50">
        <v>0.99999899999999997</v>
      </c>
      <c r="Y585" s="50">
        <v>0</v>
      </c>
      <c r="AA585" s="3">
        <v>585</v>
      </c>
      <c r="AD585" s="98" t="str">
        <f>REPLACE(INDEX(GroupVertices[Group], MATCH(Vertices[[#This Row],[Vertex]],GroupVertices[Vertex],0)),1,1,"")</f>
        <v>178</v>
      </c>
      <c r="AE585" s="2"/>
      <c r="AI585" s="3"/>
    </row>
    <row r="586" spans="1:35" x14ac:dyDescent="0.25">
      <c r="A586" s="1" t="s">
        <v>758</v>
      </c>
      <c r="G586" s="51" t="s">
        <v>52</v>
      </c>
      <c r="M586">
        <v>9684.8603515625</v>
      </c>
      <c r="N586">
        <v>5348.72998046875</v>
      </c>
      <c r="R586" s="49">
        <v>1</v>
      </c>
      <c r="U586" s="50">
        <v>0</v>
      </c>
      <c r="V586" s="50">
        <v>1</v>
      </c>
      <c r="W586" s="50">
        <v>0</v>
      </c>
      <c r="X586" s="50">
        <v>0.99999899999999997</v>
      </c>
      <c r="Y586" s="50">
        <v>0</v>
      </c>
      <c r="AA586" s="3">
        <v>586</v>
      </c>
      <c r="AD586" s="98" t="str">
        <f>REPLACE(INDEX(GroupVertices[Group], MATCH(Vertices[[#This Row],[Vertex]],GroupVertices[Vertex],0)),1,1,"")</f>
        <v>178</v>
      </c>
      <c r="AE586" s="2"/>
      <c r="AI586" s="3"/>
    </row>
    <row r="587" spans="1:35" x14ac:dyDescent="0.25">
      <c r="A587" s="1" t="s">
        <v>759</v>
      </c>
      <c r="G587" s="51" t="s">
        <v>52</v>
      </c>
      <c r="M587">
        <v>160.41171264648438</v>
      </c>
      <c r="N587">
        <v>8059.61962890625</v>
      </c>
      <c r="R587" s="49">
        <v>1</v>
      </c>
      <c r="U587" s="50">
        <v>0</v>
      </c>
      <c r="V587" s="50">
        <v>2.8410000000000002E-3</v>
      </c>
      <c r="W587" s="50">
        <v>0</v>
      </c>
      <c r="X587" s="50">
        <v>0.39673999999999998</v>
      </c>
      <c r="Y587" s="50">
        <v>0</v>
      </c>
      <c r="AA587" s="3">
        <v>587</v>
      </c>
      <c r="AD587" s="98" t="str">
        <f>REPLACE(INDEX(GroupVertices[Group], MATCH(Vertices[[#This Row],[Vertex]],GroupVertices[Vertex],0)),1,1,"")</f>
        <v>1</v>
      </c>
      <c r="AE587" s="2"/>
      <c r="AI587" s="3"/>
    </row>
    <row r="588" spans="1:35" x14ac:dyDescent="0.25">
      <c r="A588" s="1" t="s">
        <v>760</v>
      </c>
      <c r="G588" s="51" t="s">
        <v>52</v>
      </c>
      <c r="M588">
        <v>9397.134765625</v>
      </c>
      <c r="N588">
        <v>7543.36474609375</v>
      </c>
      <c r="R588" s="49">
        <v>1</v>
      </c>
      <c r="U588" s="50">
        <v>0</v>
      </c>
      <c r="V588" s="50">
        <v>0.2</v>
      </c>
      <c r="W588" s="50">
        <v>0</v>
      </c>
      <c r="X588" s="50">
        <v>0.56563399999999997</v>
      </c>
      <c r="Y588" s="50">
        <v>0</v>
      </c>
      <c r="AA588" s="3">
        <v>588</v>
      </c>
      <c r="AD588" s="98" t="str">
        <f>REPLACE(INDEX(GroupVertices[Group], MATCH(Vertices[[#This Row],[Vertex]],GroupVertices[Vertex],0)),1,1,"")</f>
        <v>67</v>
      </c>
      <c r="AE588" s="2"/>
      <c r="AI588" s="3"/>
    </row>
    <row r="589" spans="1:35" x14ac:dyDescent="0.25">
      <c r="A589" s="1" t="s">
        <v>761</v>
      </c>
      <c r="G589" s="51" t="s">
        <v>52</v>
      </c>
      <c r="M589">
        <v>9838.5517578125</v>
      </c>
      <c r="N589">
        <v>7931.2978515625</v>
      </c>
      <c r="R589" s="49">
        <v>3</v>
      </c>
      <c r="U589" s="50">
        <v>2</v>
      </c>
      <c r="V589" s="50">
        <v>0.33333299999999999</v>
      </c>
      <c r="W589" s="50">
        <v>0</v>
      </c>
      <c r="X589" s="50">
        <v>1.4669430000000001</v>
      </c>
      <c r="Y589" s="50">
        <v>0.33333333333333331</v>
      </c>
      <c r="AA589" s="3">
        <v>589</v>
      </c>
      <c r="AD589" s="98" t="str">
        <f>REPLACE(INDEX(GroupVertices[Group], MATCH(Vertices[[#This Row],[Vertex]],GroupVertices[Vertex],0)),1,1,"")</f>
        <v>67</v>
      </c>
      <c r="AE589" s="2"/>
      <c r="AI589" s="3"/>
    </row>
    <row r="590" spans="1:35" x14ac:dyDescent="0.25">
      <c r="A590" s="1" t="s">
        <v>762</v>
      </c>
      <c r="G590" s="51" t="s">
        <v>52</v>
      </c>
      <c r="M590">
        <v>5701.30126953125</v>
      </c>
      <c r="N590">
        <v>4698.0595703125</v>
      </c>
      <c r="R590" s="49">
        <v>1</v>
      </c>
      <c r="U590" s="50">
        <v>0</v>
      </c>
      <c r="V590" s="50">
        <v>1</v>
      </c>
      <c r="W590" s="50">
        <v>0</v>
      </c>
      <c r="X590" s="50">
        <v>0.99999899999999997</v>
      </c>
      <c r="Y590" s="50">
        <v>0</v>
      </c>
      <c r="AA590" s="3">
        <v>590</v>
      </c>
      <c r="AD590" s="98" t="str">
        <f>REPLACE(INDEX(GroupVertices[Group], MATCH(Vertices[[#This Row],[Vertex]],GroupVertices[Vertex],0)),1,1,"")</f>
        <v>179</v>
      </c>
      <c r="AE590" s="2"/>
      <c r="AI590" s="3"/>
    </row>
    <row r="591" spans="1:35" x14ac:dyDescent="0.25">
      <c r="A591" s="1" t="s">
        <v>763</v>
      </c>
      <c r="G591" s="51" t="s">
        <v>52</v>
      </c>
      <c r="M591">
        <v>5701.30126953125</v>
      </c>
      <c r="N591">
        <v>4859.80810546875</v>
      </c>
      <c r="R591" s="49">
        <v>1</v>
      </c>
      <c r="U591" s="50">
        <v>0</v>
      </c>
      <c r="V591" s="50">
        <v>1</v>
      </c>
      <c r="W591" s="50">
        <v>0</v>
      </c>
      <c r="X591" s="50">
        <v>0.99999899999999997</v>
      </c>
      <c r="Y591" s="50">
        <v>0</v>
      </c>
      <c r="AA591" s="3">
        <v>591</v>
      </c>
      <c r="AD591" s="98" t="str">
        <f>REPLACE(INDEX(GroupVertices[Group], MATCH(Vertices[[#This Row],[Vertex]],GroupVertices[Vertex],0)),1,1,"")</f>
        <v>179</v>
      </c>
      <c r="AE591" s="2"/>
      <c r="AI591" s="3"/>
    </row>
    <row r="592" spans="1:35" x14ac:dyDescent="0.25">
      <c r="A592" s="1" t="s">
        <v>764</v>
      </c>
      <c r="G592" s="51" t="s">
        <v>52</v>
      </c>
      <c r="M592">
        <v>8815.962890625</v>
      </c>
      <c r="N592">
        <v>4198.109375</v>
      </c>
      <c r="R592" s="49">
        <v>1</v>
      </c>
      <c r="U592" s="50">
        <v>0</v>
      </c>
      <c r="V592" s="50">
        <v>1</v>
      </c>
      <c r="W592" s="50">
        <v>0</v>
      </c>
      <c r="X592" s="50">
        <v>0.99999899999999997</v>
      </c>
      <c r="Y592" s="50">
        <v>0</v>
      </c>
      <c r="AA592" s="3">
        <v>592</v>
      </c>
      <c r="AD592" s="98" t="str">
        <f>REPLACE(INDEX(GroupVertices[Group], MATCH(Vertices[[#This Row],[Vertex]],GroupVertices[Vertex],0)),1,1,"")</f>
        <v>186</v>
      </c>
      <c r="AE592" s="2"/>
      <c r="AI592" s="3"/>
    </row>
    <row r="593" spans="1:35" x14ac:dyDescent="0.25">
      <c r="A593" s="1" t="s">
        <v>765</v>
      </c>
      <c r="G593" s="51" t="s">
        <v>52</v>
      </c>
      <c r="M593">
        <v>8815.962890625</v>
      </c>
      <c r="N593">
        <v>4359.85791015625</v>
      </c>
      <c r="R593" s="49">
        <v>1</v>
      </c>
      <c r="U593" s="50">
        <v>0</v>
      </c>
      <c r="V593" s="50">
        <v>1</v>
      </c>
      <c r="W593" s="50">
        <v>0</v>
      </c>
      <c r="X593" s="50">
        <v>0.99999899999999997</v>
      </c>
      <c r="Y593" s="50">
        <v>0</v>
      </c>
      <c r="AA593" s="3">
        <v>593</v>
      </c>
      <c r="AD593" s="98" t="str">
        <f>REPLACE(INDEX(GroupVertices[Group], MATCH(Vertices[[#This Row],[Vertex]],GroupVertices[Vertex],0)),1,1,"")</f>
        <v>186</v>
      </c>
      <c r="AE593" s="2"/>
      <c r="AI593" s="3"/>
    </row>
    <row r="594" spans="1:35" x14ac:dyDescent="0.25">
      <c r="A594" s="1" t="s">
        <v>766</v>
      </c>
      <c r="G594" s="51" t="s">
        <v>52</v>
      </c>
      <c r="M594">
        <v>7318.78662109375</v>
      </c>
      <c r="N594">
        <v>5708.98779296875</v>
      </c>
      <c r="R594" s="49">
        <v>2</v>
      </c>
      <c r="U594" s="50">
        <v>0</v>
      </c>
      <c r="V594" s="50">
        <v>0.5</v>
      </c>
      <c r="W594" s="50">
        <v>0</v>
      </c>
      <c r="X594" s="50">
        <v>0.99999899999999997</v>
      </c>
      <c r="Y594" s="50">
        <v>1</v>
      </c>
      <c r="AA594" s="3">
        <v>594</v>
      </c>
      <c r="AD594" s="98" t="str">
        <f>REPLACE(INDEX(GroupVertices[Group], MATCH(Vertices[[#This Row],[Vertex]],GroupVertices[Vertex],0)),1,1,"")</f>
        <v>80</v>
      </c>
      <c r="AE594" s="2"/>
      <c r="AI594" s="3"/>
    </row>
    <row r="595" spans="1:35" x14ac:dyDescent="0.25">
      <c r="A595" s="1" t="s">
        <v>767</v>
      </c>
      <c r="G595" s="51" t="s">
        <v>52</v>
      </c>
      <c r="M595">
        <v>7318.78662109375</v>
      </c>
      <c r="N595">
        <v>5922.20166015625</v>
      </c>
      <c r="R595" s="49">
        <v>2</v>
      </c>
      <c r="U595" s="50">
        <v>0</v>
      </c>
      <c r="V595" s="50">
        <v>0.5</v>
      </c>
      <c r="W595" s="50">
        <v>0</v>
      </c>
      <c r="X595" s="50">
        <v>0.99999899999999997</v>
      </c>
      <c r="Y595" s="50">
        <v>1</v>
      </c>
      <c r="AA595" s="3">
        <v>595</v>
      </c>
      <c r="AD595" s="98" t="str">
        <f>REPLACE(INDEX(GroupVertices[Group], MATCH(Vertices[[#This Row],[Vertex]],GroupVertices[Vertex],0)),1,1,"")</f>
        <v>80</v>
      </c>
      <c r="AE595" s="2"/>
      <c r="AI595" s="3"/>
    </row>
    <row r="596" spans="1:35" x14ac:dyDescent="0.25">
      <c r="A596" s="1" t="s">
        <v>768</v>
      </c>
      <c r="G596" s="51" t="s">
        <v>52</v>
      </c>
      <c r="M596">
        <v>7519.30126953125</v>
      </c>
      <c r="N596">
        <v>5922.20166015625</v>
      </c>
      <c r="R596" s="49">
        <v>2</v>
      </c>
      <c r="U596" s="50">
        <v>0</v>
      </c>
      <c r="V596" s="50">
        <v>0.5</v>
      </c>
      <c r="W596" s="50">
        <v>0</v>
      </c>
      <c r="X596" s="50">
        <v>0.99999899999999997</v>
      </c>
      <c r="Y596" s="50">
        <v>1</v>
      </c>
      <c r="AA596" s="3">
        <v>596</v>
      </c>
      <c r="AD596" s="98" t="str">
        <f>REPLACE(INDEX(GroupVertices[Group], MATCH(Vertices[[#This Row],[Vertex]],GroupVertices[Vertex],0)),1,1,"")</f>
        <v>80</v>
      </c>
      <c r="AE596" s="2"/>
      <c r="AI596" s="3"/>
    </row>
    <row r="597" spans="1:35" x14ac:dyDescent="0.25">
      <c r="A597" s="1" t="s">
        <v>769</v>
      </c>
      <c r="G597" s="51" t="s">
        <v>52</v>
      </c>
      <c r="M597">
        <v>6162.4853515625</v>
      </c>
      <c r="N597">
        <v>3698.15966796875</v>
      </c>
      <c r="R597" s="49">
        <v>1</v>
      </c>
      <c r="U597" s="50">
        <v>0</v>
      </c>
      <c r="V597" s="50">
        <v>1</v>
      </c>
      <c r="W597" s="50">
        <v>0</v>
      </c>
      <c r="X597" s="50">
        <v>0.99999899999999997</v>
      </c>
      <c r="Y597" s="50">
        <v>0</v>
      </c>
      <c r="AA597" s="3">
        <v>597</v>
      </c>
      <c r="AD597" s="98" t="str">
        <f>REPLACE(INDEX(GroupVertices[Group], MATCH(Vertices[[#This Row],[Vertex]],GroupVertices[Vertex],0)),1,1,"")</f>
        <v>187</v>
      </c>
      <c r="AE597" s="2"/>
      <c r="AI597" s="3"/>
    </row>
    <row r="598" spans="1:35" x14ac:dyDescent="0.25">
      <c r="A598" s="1" t="s">
        <v>770</v>
      </c>
      <c r="G598" s="51" t="s">
        <v>52</v>
      </c>
      <c r="M598">
        <v>6162.4853515625</v>
      </c>
      <c r="N598">
        <v>3859.908203125</v>
      </c>
      <c r="R598" s="49">
        <v>1</v>
      </c>
      <c r="U598" s="50">
        <v>0</v>
      </c>
      <c r="V598" s="50">
        <v>1</v>
      </c>
      <c r="W598" s="50">
        <v>0</v>
      </c>
      <c r="X598" s="50">
        <v>0.99999899999999997</v>
      </c>
      <c r="Y598" s="50">
        <v>0</v>
      </c>
      <c r="AA598" s="3">
        <v>598</v>
      </c>
      <c r="AD598" s="98" t="str">
        <f>REPLACE(INDEX(GroupVertices[Group], MATCH(Vertices[[#This Row],[Vertex]],GroupVertices[Vertex],0)),1,1,"")</f>
        <v>187</v>
      </c>
      <c r="AE598" s="2"/>
      <c r="AI598" s="3"/>
    </row>
    <row r="599" spans="1:35" x14ac:dyDescent="0.25">
      <c r="A599" s="1" t="s">
        <v>771</v>
      </c>
      <c r="G599" s="51" t="s">
        <v>52</v>
      </c>
      <c r="M599">
        <v>8094.1103515625</v>
      </c>
      <c r="N599">
        <v>985.19561767578125</v>
      </c>
      <c r="R599" s="49">
        <v>0</v>
      </c>
      <c r="U599" s="50">
        <v>0</v>
      </c>
      <c r="V599" s="50">
        <v>0</v>
      </c>
      <c r="W599" s="50">
        <v>0</v>
      </c>
      <c r="X599" s="50">
        <v>0</v>
      </c>
      <c r="Y599" s="50">
        <v>0</v>
      </c>
      <c r="AA599" s="3">
        <v>599</v>
      </c>
      <c r="AD599" s="98" t="str">
        <f>REPLACE(INDEX(GroupVertices[Group], MATCH(Vertices[[#This Row],[Vertex]],GroupVertices[Vertex],0)),1,1,"")</f>
        <v>246</v>
      </c>
      <c r="AE599" s="2"/>
      <c r="AI599" s="3"/>
    </row>
    <row r="600" spans="1:35" x14ac:dyDescent="0.25">
      <c r="A600" s="1" t="s">
        <v>772</v>
      </c>
      <c r="G600" s="51" t="s">
        <v>52</v>
      </c>
      <c r="M600">
        <v>9357.31640625</v>
      </c>
      <c r="N600">
        <v>8058.021484375</v>
      </c>
      <c r="R600" s="49">
        <v>2</v>
      </c>
      <c r="U600" s="50">
        <v>0</v>
      </c>
      <c r="V600" s="50">
        <v>0.25</v>
      </c>
      <c r="W600" s="50">
        <v>0</v>
      </c>
      <c r="X600" s="50">
        <v>0.983711</v>
      </c>
      <c r="Y600" s="50">
        <v>1</v>
      </c>
      <c r="AA600" s="3">
        <v>600</v>
      </c>
      <c r="AD600" s="98" t="str">
        <f>REPLACE(INDEX(GroupVertices[Group], MATCH(Vertices[[#This Row],[Vertex]],GroupVertices[Vertex],0)),1,1,"")</f>
        <v>67</v>
      </c>
      <c r="AE600" s="2"/>
      <c r="AI600" s="3"/>
    </row>
    <row r="601" spans="1:35" x14ac:dyDescent="0.25">
      <c r="A601" s="1" t="s">
        <v>773</v>
      </c>
      <c r="G601" s="51" t="s">
        <v>52</v>
      </c>
      <c r="M601">
        <v>9777.4697265625</v>
      </c>
      <c r="N601">
        <v>7660.9140625</v>
      </c>
      <c r="R601" s="49">
        <v>2</v>
      </c>
      <c r="U601" s="50">
        <v>0</v>
      </c>
      <c r="V601" s="50">
        <v>0.25</v>
      </c>
      <c r="W601" s="50">
        <v>0</v>
      </c>
      <c r="X601" s="50">
        <v>0.983711</v>
      </c>
      <c r="Y601" s="50">
        <v>1</v>
      </c>
      <c r="AA601" s="3">
        <v>601</v>
      </c>
      <c r="AD601" s="98" t="str">
        <f>REPLACE(INDEX(GroupVertices[Group], MATCH(Vertices[[#This Row],[Vertex]],GroupVertices[Vertex],0)),1,1,"")</f>
        <v>67</v>
      </c>
      <c r="AE601" s="2"/>
      <c r="AI601" s="3"/>
    </row>
    <row r="602" spans="1:35" x14ac:dyDescent="0.25">
      <c r="A602" s="1" t="s">
        <v>774</v>
      </c>
      <c r="G602" s="51" t="s">
        <v>52</v>
      </c>
      <c r="M602">
        <v>6162.4853515625</v>
      </c>
      <c r="N602">
        <v>3209.23779296875</v>
      </c>
      <c r="R602" s="49">
        <v>1</v>
      </c>
      <c r="U602" s="50">
        <v>0</v>
      </c>
      <c r="V602" s="50">
        <v>1</v>
      </c>
      <c r="W602" s="50">
        <v>0</v>
      </c>
      <c r="X602" s="50">
        <v>0.99999899999999997</v>
      </c>
      <c r="Y602" s="50">
        <v>0</v>
      </c>
      <c r="AA602" s="3">
        <v>602</v>
      </c>
      <c r="AD602" s="98" t="str">
        <f>REPLACE(INDEX(GroupVertices[Group], MATCH(Vertices[[#This Row],[Vertex]],GroupVertices[Vertex],0)),1,1,"")</f>
        <v>188</v>
      </c>
      <c r="AE602" s="2"/>
      <c r="AI602" s="3"/>
    </row>
    <row r="603" spans="1:35" x14ac:dyDescent="0.25">
      <c r="A603" s="1" t="s">
        <v>775</v>
      </c>
      <c r="G603" s="51" t="s">
        <v>52</v>
      </c>
      <c r="M603">
        <v>6162.4853515625</v>
      </c>
      <c r="N603">
        <v>3363.63427734375</v>
      </c>
      <c r="R603" s="49">
        <v>1</v>
      </c>
      <c r="U603" s="50">
        <v>0</v>
      </c>
      <c r="V603" s="50">
        <v>1</v>
      </c>
      <c r="W603" s="50">
        <v>0</v>
      </c>
      <c r="X603" s="50">
        <v>0.99999899999999997</v>
      </c>
      <c r="Y603" s="50">
        <v>0</v>
      </c>
      <c r="AA603" s="3">
        <v>603</v>
      </c>
      <c r="AD603" s="98" t="str">
        <f>REPLACE(INDEX(GroupVertices[Group], MATCH(Vertices[[#This Row],[Vertex]],GroupVertices[Vertex],0)),1,1,"")</f>
        <v>188</v>
      </c>
      <c r="AE603" s="2"/>
      <c r="AI603" s="3"/>
    </row>
    <row r="604" spans="1:35" x14ac:dyDescent="0.25">
      <c r="A604" s="1" t="s">
        <v>776</v>
      </c>
      <c r="G604" s="51" t="s">
        <v>52</v>
      </c>
      <c r="M604">
        <v>8094.1103515625</v>
      </c>
      <c r="N604">
        <v>624.9375</v>
      </c>
      <c r="R604" s="49">
        <v>0</v>
      </c>
      <c r="U604" s="50">
        <v>0</v>
      </c>
      <c r="V604" s="50">
        <v>0</v>
      </c>
      <c r="W604" s="50">
        <v>0</v>
      </c>
      <c r="X604" s="50">
        <v>0</v>
      </c>
      <c r="Y604" s="50">
        <v>0</v>
      </c>
      <c r="AA604" s="3">
        <v>604</v>
      </c>
      <c r="AD604" s="98" t="str">
        <f>REPLACE(INDEX(GroupVertices[Group], MATCH(Vertices[[#This Row],[Vertex]],GroupVertices[Vertex],0)),1,1,"")</f>
        <v>245</v>
      </c>
      <c r="AE604" s="2"/>
      <c r="AI604" s="3"/>
    </row>
    <row r="605" spans="1:35" x14ac:dyDescent="0.25">
      <c r="A605" s="1" t="s">
        <v>777</v>
      </c>
      <c r="G605" s="51" t="s">
        <v>52</v>
      </c>
      <c r="M605">
        <v>8094.1103515625</v>
      </c>
      <c r="N605">
        <v>264.67941284179688</v>
      </c>
      <c r="R605" s="49">
        <v>0</v>
      </c>
      <c r="U605" s="50">
        <v>0</v>
      </c>
      <c r="V605" s="50">
        <v>0</v>
      </c>
      <c r="W605" s="50">
        <v>0</v>
      </c>
      <c r="X605" s="50">
        <v>0</v>
      </c>
      <c r="Y605" s="50">
        <v>0</v>
      </c>
      <c r="AA605" s="3">
        <v>605</v>
      </c>
      <c r="AD605" s="98" t="str">
        <f>REPLACE(INDEX(GroupVertices[Group], MATCH(Vertices[[#This Row],[Vertex]],GroupVertices[Vertex],0)),1,1,"")</f>
        <v>248</v>
      </c>
      <c r="AE605" s="2"/>
      <c r="AI605" s="3"/>
    </row>
    <row r="606" spans="1:35" x14ac:dyDescent="0.25">
      <c r="A606" s="1" t="s">
        <v>778</v>
      </c>
      <c r="G606" s="51" t="s">
        <v>52</v>
      </c>
      <c r="M606">
        <v>1537.279296875</v>
      </c>
      <c r="N606">
        <v>6903.1259765625</v>
      </c>
      <c r="R606" s="49">
        <v>2</v>
      </c>
      <c r="U606" s="50">
        <v>0</v>
      </c>
      <c r="V606" s="50">
        <v>2.3470000000000001E-3</v>
      </c>
      <c r="W606" s="50">
        <v>0</v>
      </c>
      <c r="X606" s="50">
        <v>0.68708100000000005</v>
      </c>
      <c r="Y606" s="50">
        <v>1</v>
      </c>
      <c r="AA606" s="3">
        <v>606</v>
      </c>
      <c r="AD606" s="98" t="str">
        <f>REPLACE(INDEX(GroupVertices[Group], MATCH(Vertices[[#This Row],[Vertex]],GroupVertices[Vertex],0)),1,1,"")</f>
        <v>1</v>
      </c>
      <c r="AE606" s="2"/>
      <c r="AI606" s="3"/>
    </row>
    <row r="607" spans="1:35" x14ac:dyDescent="0.25">
      <c r="A607" s="1" t="s">
        <v>779</v>
      </c>
      <c r="G607" s="51" t="s">
        <v>52</v>
      </c>
      <c r="M607">
        <v>1764.0257568359375</v>
      </c>
      <c r="N607">
        <v>4798.4072265625</v>
      </c>
      <c r="R607" s="49">
        <v>5</v>
      </c>
      <c r="U607" s="50">
        <v>6</v>
      </c>
      <c r="V607" s="50">
        <v>0.2</v>
      </c>
      <c r="W607" s="50">
        <v>0</v>
      </c>
      <c r="X607" s="50">
        <v>1.6038410000000001</v>
      </c>
      <c r="Y607" s="50">
        <v>0.4</v>
      </c>
      <c r="AA607" s="3">
        <v>607</v>
      </c>
      <c r="AD607" s="98" t="str">
        <f>REPLACE(INDEX(GroupVertices[Group], MATCH(Vertices[[#This Row],[Vertex]],GroupVertices[Vertex],0)),1,1,"")</f>
        <v>19</v>
      </c>
      <c r="AE607" s="2"/>
      <c r="AI607" s="3"/>
    </row>
    <row r="608" spans="1:35" x14ac:dyDescent="0.25">
      <c r="A608" s="1" t="s">
        <v>780</v>
      </c>
      <c r="G608" s="51" t="s">
        <v>52</v>
      </c>
      <c r="M608">
        <v>2045.2020263671875</v>
      </c>
      <c r="N608">
        <v>4999.5048828125</v>
      </c>
      <c r="R608" s="49">
        <v>2</v>
      </c>
      <c r="U608" s="50">
        <v>0</v>
      </c>
      <c r="V608" s="50">
        <v>0.125</v>
      </c>
      <c r="W608" s="50">
        <v>0</v>
      </c>
      <c r="X608" s="50">
        <v>0.73504899999999995</v>
      </c>
      <c r="Y608" s="50">
        <v>1</v>
      </c>
      <c r="AA608" s="3">
        <v>608</v>
      </c>
      <c r="AD608" s="98" t="str">
        <f>REPLACE(INDEX(GroupVertices[Group], MATCH(Vertices[[#This Row],[Vertex]],GroupVertices[Vertex],0)),1,1,"")</f>
        <v>19</v>
      </c>
      <c r="AE608" s="2"/>
      <c r="AI608" s="3"/>
    </row>
    <row r="609" spans="1:35" x14ac:dyDescent="0.25">
      <c r="A609" s="1" t="s">
        <v>781</v>
      </c>
      <c r="G609" s="51" t="s">
        <v>52</v>
      </c>
      <c r="M609">
        <v>2347.93212890625</v>
      </c>
      <c r="N609">
        <v>4781.0947265625</v>
      </c>
      <c r="R609" s="49">
        <v>3</v>
      </c>
      <c r="U609" s="50">
        <v>0</v>
      </c>
      <c r="V609" s="50">
        <v>0.14285700000000001</v>
      </c>
      <c r="W609" s="50">
        <v>0</v>
      </c>
      <c r="X609" s="50">
        <v>0.97535300000000003</v>
      </c>
      <c r="Y609" s="50">
        <v>1</v>
      </c>
      <c r="AA609" s="3">
        <v>609</v>
      </c>
      <c r="AD609" s="98" t="str">
        <f>REPLACE(INDEX(GroupVertices[Group], MATCH(Vertices[[#This Row],[Vertex]],GroupVertices[Vertex],0)),1,1,"")</f>
        <v>19</v>
      </c>
      <c r="AE609" s="2"/>
      <c r="AI609" s="3"/>
    </row>
    <row r="610" spans="1:35" x14ac:dyDescent="0.25">
      <c r="A610" s="1" t="s">
        <v>782</v>
      </c>
      <c r="G610" s="51" t="s">
        <v>52</v>
      </c>
      <c r="M610">
        <v>2352.703125</v>
      </c>
      <c r="N610">
        <v>4533.326171875</v>
      </c>
      <c r="R610" s="49">
        <v>2</v>
      </c>
      <c r="U610" s="50">
        <v>0</v>
      </c>
      <c r="V610" s="50">
        <v>0.125</v>
      </c>
      <c r="W610" s="50">
        <v>0</v>
      </c>
      <c r="X610" s="50">
        <v>0.73504899999999995</v>
      </c>
      <c r="Y610" s="50">
        <v>1</v>
      </c>
      <c r="AA610" s="3">
        <v>610</v>
      </c>
      <c r="AD610" s="98" t="str">
        <f>REPLACE(INDEX(GroupVertices[Group], MATCH(Vertices[[#This Row],[Vertex]],GroupVertices[Vertex],0)),1,1,"")</f>
        <v>19</v>
      </c>
      <c r="AE610" s="2"/>
      <c r="AI610" s="3"/>
    </row>
    <row r="611" spans="1:35" x14ac:dyDescent="0.25">
      <c r="A611" s="1" t="s">
        <v>783</v>
      </c>
      <c r="G611" s="51" t="s">
        <v>52</v>
      </c>
      <c r="M611">
        <v>1995.5145263671875</v>
      </c>
      <c r="N611">
        <v>4337.8076171875</v>
      </c>
      <c r="R611" s="49">
        <v>3</v>
      </c>
      <c r="U611" s="50">
        <v>0</v>
      </c>
      <c r="V611" s="50">
        <v>0.14285700000000001</v>
      </c>
      <c r="W611" s="50">
        <v>0</v>
      </c>
      <c r="X611" s="50">
        <v>0.97535300000000003</v>
      </c>
      <c r="Y611" s="50">
        <v>1</v>
      </c>
      <c r="AA611" s="3">
        <v>611</v>
      </c>
      <c r="AD611" s="98" t="str">
        <f>REPLACE(INDEX(GroupVertices[Group], MATCH(Vertices[[#This Row],[Vertex]],GroupVertices[Vertex],0)),1,1,"")</f>
        <v>19</v>
      </c>
      <c r="AE611" s="2"/>
      <c r="AI611" s="3"/>
    </row>
    <row r="612" spans="1:35" x14ac:dyDescent="0.25">
      <c r="A612" s="1" t="s">
        <v>784</v>
      </c>
      <c r="G612" s="51" t="s">
        <v>52</v>
      </c>
      <c r="M612">
        <v>1697.689453125</v>
      </c>
      <c r="N612">
        <v>4542.177734375</v>
      </c>
      <c r="R612" s="49">
        <v>3</v>
      </c>
      <c r="U612" s="50">
        <v>0</v>
      </c>
      <c r="V612" s="50">
        <v>0.14285700000000001</v>
      </c>
      <c r="W612" s="50">
        <v>0</v>
      </c>
      <c r="X612" s="50">
        <v>0.97535300000000003</v>
      </c>
      <c r="Y612" s="50">
        <v>1</v>
      </c>
      <c r="AA612" s="3">
        <v>612</v>
      </c>
      <c r="AD612" s="98" t="str">
        <f>REPLACE(INDEX(GroupVertices[Group], MATCH(Vertices[[#This Row],[Vertex]],GroupVertices[Vertex],0)),1,1,"")</f>
        <v>19</v>
      </c>
      <c r="AE612" s="2"/>
      <c r="AI612" s="3"/>
    </row>
    <row r="613" spans="1:35" x14ac:dyDescent="0.25">
      <c r="A613" s="1" t="s">
        <v>785</v>
      </c>
      <c r="G613" s="51" t="s">
        <v>52</v>
      </c>
      <c r="M613">
        <v>8368.1474609375</v>
      </c>
      <c r="N613">
        <v>4198.109375</v>
      </c>
      <c r="R613" s="49">
        <v>1</v>
      </c>
      <c r="U613" s="50">
        <v>0</v>
      </c>
      <c r="V613" s="50">
        <v>1</v>
      </c>
      <c r="W613" s="50">
        <v>0</v>
      </c>
      <c r="X613" s="50">
        <v>0.99999899999999997</v>
      </c>
      <c r="Y613" s="50">
        <v>0</v>
      </c>
      <c r="AA613" s="3">
        <v>613</v>
      </c>
      <c r="AD613" s="98" t="str">
        <f>REPLACE(INDEX(GroupVertices[Group], MATCH(Vertices[[#This Row],[Vertex]],GroupVertices[Vertex],0)),1,1,"")</f>
        <v>183</v>
      </c>
      <c r="AE613" s="2"/>
      <c r="AI613" s="3"/>
    </row>
    <row r="614" spans="1:35" x14ac:dyDescent="0.25">
      <c r="A614" s="1" t="s">
        <v>786</v>
      </c>
      <c r="G614" s="51" t="s">
        <v>52</v>
      </c>
      <c r="M614">
        <v>8368.1474609375</v>
      </c>
      <c r="N614">
        <v>4359.85791015625</v>
      </c>
      <c r="R614" s="49">
        <v>1</v>
      </c>
      <c r="U614" s="50">
        <v>0</v>
      </c>
      <c r="V614" s="50">
        <v>1</v>
      </c>
      <c r="W614" s="50">
        <v>0</v>
      </c>
      <c r="X614" s="50">
        <v>0.99999899999999997</v>
      </c>
      <c r="Y614" s="50">
        <v>0</v>
      </c>
      <c r="AA614" s="3">
        <v>614</v>
      </c>
      <c r="AD614" s="98" t="str">
        <f>REPLACE(INDEX(GroupVertices[Group], MATCH(Vertices[[#This Row],[Vertex]],GroupVertices[Vertex],0)),1,1,"")</f>
        <v>183</v>
      </c>
      <c r="AE614" s="2"/>
      <c r="AI614" s="3"/>
    </row>
    <row r="615" spans="1:35" x14ac:dyDescent="0.25">
      <c r="A615" s="1" t="s">
        <v>787</v>
      </c>
      <c r="G615" s="51" t="s">
        <v>52</v>
      </c>
      <c r="M615">
        <v>8414.93359375</v>
      </c>
      <c r="N615">
        <v>2065.969970703125</v>
      </c>
      <c r="R615" s="49">
        <v>0</v>
      </c>
      <c r="U615" s="50">
        <v>0</v>
      </c>
      <c r="V615" s="50">
        <v>0</v>
      </c>
      <c r="W615" s="50">
        <v>0</v>
      </c>
      <c r="X615" s="50">
        <v>0</v>
      </c>
      <c r="Y615" s="50">
        <v>0</v>
      </c>
      <c r="AA615" s="3">
        <v>615</v>
      </c>
      <c r="AD615" s="98" t="str">
        <f>REPLACE(INDEX(GroupVertices[Group], MATCH(Vertices[[#This Row],[Vertex]],GroupVertices[Vertex],0)),1,1,"")</f>
        <v>251</v>
      </c>
      <c r="AE615" s="2"/>
      <c r="AI615" s="3"/>
    </row>
    <row r="616" spans="1:35" x14ac:dyDescent="0.25">
      <c r="A616" s="1" t="s">
        <v>788</v>
      </c>
      <c r="G616" s="51" t="s">
        <v>52</v>
      </c>
      <c r="M616">
        <v>7038.06640625</v>
      </c>
      <c r="N616">
        <v>4198.109375</v>
      </c>
      <c r="R616" s="49">
        <v>1</v>
      </c>
      <c r="U616" s="50">
        <v>0</v>
      </c>
      <c r="V616" s="50">
        <v>1</v>
      </c>
      <c r="W616" s="50">
        <v>0</v>
      </c>
      <c r="X616" s="50">
        <v>0.99999899999999997</v>
      </c>
      <c r="Y616" s="50">
        <v>0</v>
      </c>
      <c r="AA616" s="3">
        <v>616</v>
      </c>
      <c r="AD616" s="98" t="str">
        <f>REPLACE(INDEX(GroupVertices[Group], MATCH(Vertices[[#This Row],[Vertex]],GroupVertices[Vertex],0)),1,1,"")</f>
        <v>184</v>
      </c>
      <c r="AE616" s="2"/>
      <c r="AI616" s="3"/>
    </row>
    <row r="617" spans="1:35" x14ac:dyDescent="0.25">
      <c r="A617" s="1" t="s">
        <v>789</v>
      </c>
      <c r="G617" s="51" t="s">
        <v>52</v>
      </c>
      <c r="M617">
        <v>7038.06640625</v>
      </c>
      <c r="N617">
        <v>4359.85791015625</v>
      </c>
      <c r="R617" s="49">
        <v>1</v>
      </c>
      <c r="U617" s="50">
        <v>0</v>
      </c>
      <c r="V617" s="50">
        <v>1</v>
      </c>
      <c r="W617" s="50">
        <v>0</v>
      </c>
      <c r="X617" s="50">
        <v>0.99999899999999997</v>
      </c>
      <c r="Y617" s="50">
        <v>0</v>
      </c>
      <c r="AA617" s="3">
        <v>617</v>
      </c>
      <c r="AD617" s="98" t="str">
        <f>REPLACE(INDEX(GroupVertices[Group], MATCH(Vertices[[#This Row],[Vertex]],GroupVertices[Vertex],0)),1,1,"")</f>
        <v>184</v>
      </c>
      <c r="AE617" s="2"/>
      <c r="AI617" s="3"/>
    </row>
    <row r="618" spans="1:35" x14ac:dyDescent="0.25">
      <c r="A618" s="1" t="s">
        <v>790</v>
      </c>
      <c r="G618" s="51" t="s">
        <v>52</v>
      </c>
      <c r="M618">
        <v>1063.3367919921875</v>
      </c>
      <c r="N618">
        <v>4816.8935546875</v>
      </c>
      <c r="R618" s="49">
        <v>2</v>
      </c>
      <c r="U618" s="50">
        <v>0</v>
      </c>
      <c r="V618" s="50">
        <v>2.2729999999999998E-3</v>
      </c>
      <c r="W618" s="50">
        <v>0</v>
      </c>
      <c r="X618" s="50">
        <v>0.75481799999999999</v>
      </c>
      <c r="Y618" s="50">
        <v>1</v>
      </c>
      <c r="AA618" s="3">
        <v>618</v>
      </c>
      <c r="AD618" s="98" t="str">
        <f>REPLACE(INDEX(GroupVertices[Group], MATCH(Vertices[[#This Row],[Vertex]],GroupVertices[Vertex],0)),1,1,"")</f>
        <v>1</v>
      </c>
      <c r="AE618" s="2"/>
      <c r="AI618" s="3"/>
    </row>
    <row r="619" spans="1:35" x14ac:dyDescent="0.25">
      <c r="A619" s="1" t="s">
        <v>791</v>
      </c>
      <c r="G619" s="51" t="s">
        <v>52</v>
      </c>
      <c r="M619">
        <v>1479.7349853515625</v>
      </c>
      <c r="N619">
        <v>8371.7119140625</v>
      </c>
      <c r="R619" s="49">
        <v>2</v>
      </c>
      <c r="U619" s="50">
        <v>0</v>
      </c>
      <c r="V619" s="50">
        <v>2.2729999999999998E-3</v>
      </c>
      <c r="W619" s="50">
        <v>0</v>
      </c>
      <c r="X619" s="50">
        <v>0.75481799999999999</v>
      </c>
      <c r="Y619" s="50">
        <v>1</v>
      </c>
      <c r="AA619" s="3">
        <v>619</v>
      </c>
      <c r="AD619" s="98" t="str">
        <f>REPLACE(INDEX(GroupVertices[Group], MATCH(Vertices[[#This Row],[Vertex]],GroupVertices[Vertex],0)),1,1,"")</f>
        <v>1</v>
      </c>
      <c r="AE619" s="2"/>
      <c r="AI619" s="3"/>
    </row>
    <row r="620" spans="1:35" x14ac:dyDescent="0.25">
      <c r="A620" s="1" t="s">
        <v>792</v>
      </c>
      <c r="G620" s="51" t="s">
        <v>52</v>
      </c>
      <c r="M620">
        <v>8749.125</v>
      </c>
      <c r="N620">
        <v>2065.969970703125</v>
      </c>
      <c r="R620" s="49">
        <v>0</v>
      </c>
      <c r="U620" s="50">
        <v>0</v>
      </c>
      <c r="V620" s="50">
        <v>0</v>
      </c>
      <c r="W620" s="50">
        <v>0</v>
      </c>
      <c r="X620" s="50">
        <v>0</v>
      </c>
      <c r="Y620" s="50">
        <v>0</v>
      </c>
      <c r="AA620" s="3">
        <v>620</v>
      </c>
      <c r="AD620" s="98" t="str">
        <f>REPLACE(INDEX(GroupVertices[Group], MATCH(Vertices[[#This Row],[Vertex]],GroupVertices[Vertex],0)),1,1,"")</f>
        <v>250</v>
      </c>
      <c r="AE620" s="2"/>
      <c r="AI620" s="3"/>
    </row>
    <row r="621" spans="1:35" x14ac:dyDescent="0.25">
      <c r="A621" s="1" t="s">
        <v>793</v>
      </c>
      <c r="G621" s="51" t="s">
        <v>52</v>
      </c>
      <c r="M621">
        <v>5099.75732421875</v>
      </c>
      <c r="N621">
        <v>1488.8216552734375</v>
      </c>
      <c r="R621" s="49">
        <v>2</v>
      </c>
      <c r="U621" s="50">
        <v>0</v>
      </c>
      <c r="V621" s="50">
        <v>0.5</v>
      </c>
      <c r="W621" s="50">
        <v>0</v>
      </c>
      <c r="X621" s="50">
        <v>0.99999899999999997</v>
      </c>
      <c r="Y621" s="50">
        <v>1</v>
      </c>
      <c r="AA621" s="3">
        <v>621</v>
      </c>
      <c r="AD621" s="98" t="str">
        <f>REPLACE(INDEX(GroupVertices[Group], MATCH(Vertices[[#This Row],[Vertex]],GroupVertices[Vertex],0)),1,1,"")</f>
        <v>87</v>
      </c>
      <c r="AE621" s="2"/>
      <c r="AI621" s="3"/>
    </row>
    <row r="622" spans="1:35" x14ac:dyDescent="0.25">
      <c r="A622" s="1" t="s">
        <v>794</v>
      </c>
      <c r="G622" s="51" t="s">
        <v>52</v>
      </c>
      <c r="M622">
        <v>5099.75732421875</v>
      </c>
      <c r="N622">
        <v>1702.03564453125</v>
      </c>
      <c r="R622" s="49">
        <v>2</v>
      </c>
      <c r="U622" s="50">
        <v>0</v>
      </c>
      <c r="V622" s="50">
        <v>0.5</v>
      </c>
      <c r="W622" s="50">
        <v>0</v>
      </c>
      <c r="X622" s="50">
        <v>0.99999899999999997</v>
      </c>
      <c r="Y622" s="50">
        <v>1</v>
      </c>
      <c r="AA622" s="3">
        <v>622</v>
      </c>
      <c r="AD622" s="98" t="str">
        <f>REPLACE(INDEX(GroupVertices[Group], MATCH(Vertices[[#This Row],[Vertex]],GroupVertices[Vertex],0)),1,1,"")</f>
        <v>87</v>
      </c>
      <c r="AE622" s="2"/>
      <c r="AI622" s="3"/>
    </row>
    <row r="623" spans="1:35" x14ac:dyDescent="0.25">
      <c r="A623" s="1" t="s">
        <v>795</v>
      </c>
      <c r="G623" s="51" t="s">
        <v>52</v>
      </c>
      <c r="M623">
        <v>5300.27197265625</v>
      </c>
      <c r="N623">
        <v>1702.03564453125</v>
      </c>
      <c r="R623" s="49">
        <v>2</v>
      </c>
      <c r="U623" s="50">
        <v>0</v>
      </c>
      <c r="V623" s="50">
        <v>0.5</v>
      </c>
      <c r="W623" s="50">
        <v>0</v>
      </c>
      <c r="X623" s="50">
        <v>0.99999899999999997</v>
      </c>
      <c r="Y623" s="50">
        <v>1</v>
      </c>
      <c r="AA623" s="3">
        <v>623</v>
      </c>
      <c r="AD623" s="98" t="str">
        <f>REPLACE(INDEX(GroupVertices[Group], MATCH(Vertices[[#This Row],[Vertex]],GroupVertices[Vertex],0)),1,1,"")</f>
        <v>87</v>
      </c>
      <c r="AE623" s="2"/>
      <c r="AI623" s="3"/>
    </row>
    <row r="624" spans="1:35" x14ac:dyDescent="0.25">
      <c r="A624" s="1" t="s">
        <v>796</v>
      </c>
      <c r="G624" s="51" t="s">
        <v>52</v>
      </c>
      <c r="M624">
        <v>9083.31640625</v>
      </c>
      <c r="N624">
        <v>2065.969970703125</v>
      </c>
      <c r="R624" s="49">
        <v>0</v>
      </c>
      <c r="U624" s="50">
        <v>0</v>
      </c>
      <c r="V624" s="50">
        <v>0</v>
      </c>
      <c r="W624" s="50">
        <v>0</v>
      </c>
      <c r="X624" s="50">
        <v>0</v>
      </c>
      <c r="Y624" s="50">
        <v>0</v>
      </c>
      <c r="AA624" s="3">
        <v>624</v>
      </c>
      <c r="AD624" s="98" t="str">
        <f>REPLACE(INDEX(GroupVertices[Group], MATCH(Vertices[[#This Row],[Vertex]],GroupVertices[Vertex],0)),1,1,"")</f>
        <v>249</v>
      </c>
      <c r="AE624" s="2"/>
      <c r="AI624" s="3"/>
    </row>
    <row r="625" spans="1:35" x14ac:dyDescent="0.25">
      <c r="A625" s="1" t="s">
        <v>797</v>
      </c>
      <c r="G625" s="51" t="s">
        <v>52</v>
      </c>
      <c r="M625">
        <v>2280.7841796875</v>
      </c>
      <c r="N625">
        <v>5759.05126953125</v>
      </c>
      <c r="R625" s="49">
        <v>4</v>
      </c>
      <c r="U625" s="50">
        <v>2</v>
      </c>
      <c r="V625" s="50">
        <v>0.125</v>
      </c>
      <c r="W625" s="50">
        <v>0</v>
      </c>
      <c r="X625" s="50">
        <v>1.2168620000000001</v>
      </c>
      <c r="Y625" s="50">
        <v>0.66666666666666663</v>
      </c>
      <c r="AA625" s="3">
        <v>625</v>
      </c>
      <c r="AD625" s="98" t="str">
        <f>REPLACE(INDEX(GroupVertices[Group], MATCH(Vertices[[#This Row],[Vertex]],GroupVertices[Vertex],0)),1,1,"")</f>
        <v>12</v>
      </c>
      <c r="AE625" s="2"/>
      <c r="AI625" s="3"/>
    </row>
    <row r="626" spans="1:35" x14ac:dyDescent="0.25">
      <c r="A626" s="1" t="s">
        <v>798</v>
      </c>
      <c r="G626" s="51" t="s">
        <v>52</v>
      </c>
      <c r="M626">
        <v>2352.7041015625</v>
      </c>
      <c r="N626">
        <v>5496.166015625</v>
      </c>
      <c r="R626" s="49">
        <v>3</v>
      </c>
      <c r="U626" s="50">
        <v>0</v>
      </c>
      <c r="V626" s="50">
        <v>0.111111</v>
      </c>
      <c r="W626" s="50">
        <v>0</v>
      </c>
      <c r="X626" s="50">
        <v>0.92875300000000005</v>
      </c>
      <c r="Y626" s="50">
        <v>1</v>
      </c>
      <c r="AA626" s="3">
        <v>626</v>
      </c>
      <c r="AD626" s="98" t="str">
        <f>REPLACE(INDEX(GroupVertices[Group], MATCH(Vertices[[#This Row],[Vertex]],GroupVertices[Vertex],0)),1,1,"")</f>
        <v>12</v>
      </c>
      <c r="AE626" s="2"/>
      <c r="AI626" s="3"/>
    </row>
    <row r="627" spans="1:35" x14ac:dyDescent="0.25">
      <c r="A627" s="1" t="s">
        <v>799</v>
      </c>
      <c r="G627" s="51" t="s">
        <v>52</v>
      </c>
      <c r="M627">
        <v>1883.2100830078125</v>
      </c>
      <c r="N627">
        <v>5527.146484375</v>
      </c>
      <c r="R627" s="49">
        <v>4</v>
      </c>
      <c r="U627" s="50">
        <v>2</v>
      </c>
      <c r="V627" s="50">
        <v>0.125</v>
      </c>
      <c r="W627" s="50">
        <v>0</v>
      </c>
      <c r="X627" s="50">
        <v>1.2168620000000001</v>
      </c>
      <c r="Y627" s="50">
        <v>0.66666666666666663</v>
      </c>
      <c r="AA627" s="3">
        <v>627</v>
      </c>
      <c r="AD627" s="98" t="str">
        <f>REPLACE(INDEX(GroupVertices[Group], MATCH(Vertices[[#This Row],[Vertex]],GroupVertices[Vertex],0)),1,1,"")</f>
        <v>12</v>
      </c>
      <c r="AE627" s="2"/>
      <c r="AI627" s="3"/>
    </row>
    <row r="628" spans="1:35" x14ac:dyDescent="0.25">
      <c r="A628" s="1" t="s">
        <v>800</v>
      </c>
      <c r="G628" s="51" t="s">
        <v>52</v>
      </c>
      <c r="M628">
        <v>2179.2021484375</v>
      </c>
      <c r="N628">
        <v>5263.50341796875</v>
      </c>
      <c r="R628" s="49">
        <v>2</v>
      </c>
      <c r="U628" s="50">
        <v>0</v>
      </c>
      <c r="V628" s="50">
        <v>8.3333000000000004E-2</v>
      </c>
      <c r="W628" s="50">
        <v>0</v>
      </c>
      <c r="X628" s="50">
        <v>0.66716600000000004</v>
      </c>
      <c r="Y628" s="50">
        <v>1</v>
      </c>
      <c r="AA628" s="3">
        <v>628</v>
      </c>
      <c r="AD628" s="98" t="str">
        <f>REPLACE(INDEX(GroupVertices[Group], MATCH(Vertices[[#This Row],[Vertex]],GroupVertices[Vertex],0)),1,1,"")</f>
        <v>12</v>
      </c>
      <c r="AE628" s="2"/>
      <c r="AI628" s="3"/>
    </row>
    <row r="629" spans="1:35" x14ac:dyDescent="0.25">
      <c r="A629" s="1" t="s">
        <v>801</v>
      </c>
      <c r="G629" s="51" t="s">
        <v>52</v>
      </c>
      <c r="M629">
        <v>9537.81640625</v>
      </c>
      <c r="N629">
        <v>5708.98779296875</v>
      </c>
      <c r="R629" s="49">
        <v>2</v>
      </c>
      <c r="U629" s="50">
        <v>0</v>
      </c>
      <c r="V629" s="50">
        <v>0.5</v>
      </c>
      <c r="W629" s="50">
        <v>0</v>
      </c>
      <c r="X629" s="50">
        <v>0.99999899999999997</v>
      </c>
      <c r="Y629" s="50">
        <v>1</v>
      </c>
      <c r="AA629" s="3">
        <v>629</v>
      </c>
      <c r="AD629" s="98" t="str">
        <f>REPLACE(INDEX(GroupVertices[Group], MATCH(Vertices[[#This Row],[Vertex]],GroupVertices[Vertex],0)),1,1,"")</f>
        <v>94</v>
      </c>
      <c r="AE629" s="2"/>
      <c r="AI629" s="3"/>
    </row>
    <row r="630" spans="1:35" x14ac:dyDescent="0.25">
      <c r="A630" s="1" t="s">
        <v>802</v>
      </c>
      <c r="G630" s="51" t="s">
        <v>52</v>
      </c>
      <c r="M630">
        <v>9537.81640625</v>
      </c>
      <c r="N630">
        <v>5922.20166015625</v>
      </c>
      <c r="R630" s="49">
        <v>2</v>
      </c>
      <c r="U630" s="50">
        <v>0</v>
      </c>
      <c r="V630" s="50">
        <v>0.5</v>
      </c>
      <c r="W630" s="50">
        <v>0</v>
      </c>
      <c r="X630" s="50">
        <v>0.99999899999999997</v>
      </c>
      <c r="Y630" s="50">
        <v>1</v>
      </c>
      <c r="AA630" s="3">
        <v>630</v>
      </c>
      <c r="AD630" s="98" t="str">
        <f>REPLACE(INDEX(GroupVertices[Group], MATCH(Vertices[[#This Row],[Vertex]],GroupVertices[Vertex],0)),1,1,"")</f>
        <v>94</v>
      </c>
      <c r="AE630" s="2"/>
      <c r="AI630" s="3"/>
    </row>
    <row r="631" spans="1:35" x14ac:dyDescent="0.25">
      <c r="A631" s="1" t="s">
        <v>803</v>
      </c>
      <c r="G631" s="51" t="s">
        <v>52</v>
      </c>
      <c r="M631">
        <v>9738.3310546875</v>
      </c>
      <c r="N631">
        <v>5922.20166015625</v>
      </c>
      <c r="R631" s="49">
        <v>2</v>
      </c>
      <c r="U631" s="50">
        <v>0</v>
      </c>
      <c r="V631" s="50">
        <v>0.5</v>
      </c>
      <c r="W631" s="50">
        <v>0</v>
      </c>
      <c r="X631" s="50">
        <v>0.99999899999999997</v>
      </c>
      <c r="Y631" s="50">
        <v>1</v>
      </c>
      <c r="AA631" s="3">
        <v>631</v>
      </c>
      <c r="AD631" s="98" t="str">
        <f>REPLACE(INDEX(GroupVertices[Group], MATCH(Vertices[[#This Row],[Vertex]],GroupVertices[Vertex],0)),1,1,"")</f>
        <v>94</v>
      </c>
      <c r="AE631" s="2"/>
      <c r="AI631" s="3"/>
    </row>
    <row r="632" spans="1:35" x14ac:dyDescent="0.25">
      <c r="A632" s="1" t="s">
        <v>804</v>
      </c>
      <c r="G632" s="51" t="s">
        <v>52</v>
      </c>
      <c r="M632">
        <v>3244.6591796875</v>
      </c>
      <c r="N632">
        <v>1514.5750732421875</v>
      </c>
      <c r="R632" s="49">
        <v>3</v>
      </c>
      <c r="U632" s="50">
        <v>0</v>
      </c>
      <c r="V632" s="50">
        <v>0.33333299999999999</v>
      </c>
      <c r="W632" s="50">
        <v>0</v>
      </c>
      <c r="X632" s="50">
        <v>0.99999899999999997</v>
      </c>
      <c r="Y632" s="50">
        <v>1</v>
      </c>
      <c r="AA632" s="3">
        <v>632</v>
      </c>
      <c r="AD632" s="98" t="str">
        <f>REPLACE(INDEX(GroupVertices[Group], MATCH(Vertices[[#This Row],[Vertex]],GroupVertices[Vertex],0)),1,1,"")</f>
        <v>50</v>
      </c>
      <c r="AE632" s="2"/>
      <c r="AI632" s="3"/>
    </row>
    <row r="633" spans="1:35" x14ac:dyDescent="0.25">
      <c r="A633" s="1" t="s">
        <v>805</v>
      </c>
      <c r="G633" s="51" t="s">
        <v>52</v>
      </c>
      <c r="M633">
        <v>3208.228515625</v>
      </c>
      <c r="N633">
        <v>2014.5250244140625</v>
      </c>
      <c r="R633" s="49">
        <v>3</v>
      </c>
      <c r="U633" s="50">
        <v>0</v>
      </c>
      <c r="V633" s="50">
        <v>0.33333299999999999</v>
      </c>
      <c r="W633" s="50">
        <v>0</v>
      </c>
      <c r="X633" s="50">
        <v>0.99999899999999997</v>
      </c>
      <c r="Y633" s="50">
        <v>1</v>
      </c>
      <c r="AA633" s="3">
        <v>633</v>
      </c>
      <c r="AD633" s="98" t="str">
        <f>REPLACE(INDEX(GroupVertices[Group], MATCH(Vertices[[#This Row],[Vertex]],GroupVertices[Vertex],0)),1,1,"")</f>
        <v>50</v>
      </c>
      <c r="AE633" s="2"/>
      <c r="AI633" s="3"/>
    </row>
    <row r="634" spans="1:35" x14ac:dyDescent="0.25">
      <c r="A634" s="1" t="s">
        <v>806</v>
      </c>
      <c r="G634" s="51" t="s">
        <v>52</v>
      </c>
      <c r="M634">
        <v>3655.626220703125</v>
      </c>
      <c r="N634">
        <v>1583.8887939453125</v>
      </c>
      <c r="R634" s="49">
        <v>3</v>
      </c>
      <c r="U634" s="50">
        <v>0</v>
      </c>
      <c r="V634" s="50">
        <v>0.33333299999999999</v>
      </c>
      <c r="W634" s="50">
        <v>0</v>
      </c>
      <c r="X634" s="50">
        <v>0.99999899999999997</v>
      </c>
      <c r="Y634" s="50">
        <v>1</v>
      </c>
      <c r="AA634" s="3">
        <v>634</v>
      </c>
      <c r="AD634" s="98" t="str">
        <f>REPLACE(INDEX(GroupVertices[Group], MATCH(Vertices[[#This Row],[Vertex]],GroupVertices[Vertex],0)),1,1,"")</f>
        <v>50</v>
      </c>
      <c r="AE634" s="2"/>
      <c r="AI634" s="3"/>
    </row>
    <row r="635" spans="1:35" x14ac:dyDescent="0.25">
      <c r="A635" s="1" t="s">
        <v>807</v>
      </c>
      <c r="G635" s="51" t="s">
        <v>52</v>
      </c>
      <c r="M635">
        <v>3716.19921875</v>
      </c>
      <c r="N635">
        <v>1925.771728515625</v>
      </c>
      <c r="R635" s="49">
        <v>3</v>
      </c>
      <c r="U635" s="50">
        <v>0</v>
      </c>
      <c r="V635" s="50">
        <v>0.33333299999999999</v>
      </c>
      <c r="W635" s="50">
        <v>0</v>
      </c>
      <c r="X635" s="50">
        <v>0.99999899999999997</v>
      </c>
      <c r="Y635" s="50">
        <v>1</v>
      </c>
      <c r="AA635" s="3">
        <v>635</v>
      </c>
      <c r="AD635" s="98" t="str">
        <f>REPLACE(INDEX(GroupVertices[Group], MATCH(Vertices[[#This Row],[Vertex]],GroupVertices[Vertex],0)),1,1,"")</f>
        <v>50</v>
      </c>
      <c r="AE635" s="2"/>
      <c r="AI635" s="3"/>
    </row>
    <row r="636" spans="1:35" x14ac:dyDescent="0.25">
      <c r="A636" s="1" t="s">
        <v>808</v>
      </c>
      <c r="G636" s="51" t="s">
        <v>52</v>
      </c>
      <c r="M636">
        <v>642.89605712890625</v>
      </c>
      <c r="N636">
        <v>8756.08203125</v>
      </c>
      <c r="R636" s="49">
        <v>2</v>
      </c>
      <c r="U636" s="50">
        <v>0</v>
      </c>
      <c r="V636" s="50">
        <v>2.2729999999999998E-3</v>
      </c>
      <c r="W636" s="50">
        <v>0</v>
      </c>
      <c r="X636" s="50">
        <v>0.75481799999999999</v>
      </c>
      <c r="Y636" s="50">
        <v>1</v>
      </c>
      <c r="AA636" s="3">
        <v>636</v>
      </c>
      <c r="AD636" s="98" t="str">
        <f>REPLACE(INDEX(GroupVertices[Group], MATCH(Vertices[[#This Row],[Vertex]],GroupVertices[Vertex],0)),1,1,"")</f>
        <v>1</v>
      </c>
      <c r="AE636" s="2"/>
      <c r="AI636" s="3"/>
    </row>
    <row r="637" spans="1:35" x14ac:dyDescent="0.25">
      <c r="A637" s="1" t="s">
        <v>809</v>
      </c>
      <c r="G637" s="51" t="s">
        <v>52</v>
      </c>
      <c r="M637">
        <v>1279.5966796875</v>
      </c>
      <c r="N637">
        <v>8162.96630859375</v>
      </c>
      <c r="R637" s="49">
        <v>2</v>
      </c>
      <c r="U637" s="50">
        <v>0</v>
      </c>
      <c r="V637" s="50">
        <v>2.2729999999999998E-3</v>
      </c>
      <c r="W637" s="50">
        <v>0</v>
      </c>
      <c r="X637" s="50">
        <v>0.75481799999999999</v>
      </c>
      <c r="Y637" s="50">
        <v>1</v>
      </c>
      <c r="AA637" s="3">
        <v>637</v>
      </c>
      <c r="AD637" s="98" t="str">
        <f>REPLACE(INDEX(GroupVertices[Group], MATCH(Vertices[[#This Row],[Vertex]],GroupVertices[Vertex],0)),1,1,"")</f>
        <v>1</v>
      </c>
      <c r="AE637" s="2"/>
      <c r="AI637" s="3"/>
    </row>
    <row r="638" spans="1:35" x14ac:dyDescent="0.25">
      <c r="A638" s="1" t="s">
        <v>810</v>
      </c>
      <c r="G638" s="51" t="s">
        <v>52</v>
      </c>
      <c r="M638">
        <v>1156.5435791015625</v>
      </c>
      <c r="N638">
        <v>5484.44482421875</v>
      </c>
      <c r="R638" s="49">
        <v>2</v>
      </c>
      <c r="U638" s="50">
        <v>0</v>
      </c>
      <c r="V638" s="50">
        <v>2.849E-3</v>
      </c>
      <c r="W638" s="50">
        <v>0</v>
      </c>
      <c r="X638" s="50">
        <v>0.68998300000000001</v>
      </c>
      <c r="Y638" s="50">
        <v>1</v>
      </c>
      <c r="AA638" s="3">
        <v>638</v>
      </c>
      <c r="AD638" s="98" t="str">
        <f>REPLACE(INDEX(GroupVertices[Group], MATCH(Vertices[[#This Row],[Vertex]],GroupVertices[Vertex],0)),1,1,"")</f>
        <v>1</v>
      </c>
      <c r="AE638" s="2"/>
      <c r="AI638" s="3"/>
    </row>
    <row r="639" spans="1:35" x14ac:dyDescent="0.25">
      <c r="A639" s="1" t="s">
        <v>811</v>
      </c>
      <c r="G639" s="51" t="s">
        <v>52</v>
      </c>
      <c r="M639">
        <v>386.899658203125</v>
      </c>
      <c r="N639">
        <v>5929.91650390625</v>
      </c>
      <c r="R639" s="49">
        <v>2</v>
      </c>
      <c r="U639" s="50">
        <v>0</v>
      </c>
      <c r="V639" s="50">
        <v>2.849E-3</v>
      </c>
      <c r="W639" s="50">
        <v>0</v>
      </c>
      <c r="X639" s="50">
        <v>0.68998300000000001</v>
      </c>
      <c r="Y639" s="50">
        <v>1</v>
      </c>
      <c r="AA639" s="3">
        <v>639</v>
      </c>
      <c r="AD639" s="98" t="str">
        <f>REPLACE(INDEX(GroupVertices[Group], MATCH(Vertices[[#This Row],[Vertex]],GroupVertices[Vertex],0)),1,1,"")</f>
        <v>1</v>
      </c>
      <c r="AE639" s="2"/>
      <c r="AI639" s="3"/>
    </row>
    <row r="640" spans="1:35" x14ac:dyDescent="0.25">
      <c r="A640" s="1" t="s">
        <v>812</v>
      </c>
      <c r="G640" s="51" t="s">
        <v>52</v>
      </c>
      <c r="M640">
        <v>7953.728515625</v>
      </c>
      <c r="N640">
        <v>8550.4267578125</v>
      </c>
      <c r="R640" s="49">
        <v>4</v>
      </c>
      <c r="U640" s="50">
        <v>0</v>
      </c>
      <c r="V640" s="50">
        <v>0.25</v>
      </c>
      <c r="W640" s="50">
        <v>0</v>
      </c>
      <c r="X640" s="50">
        <v>0.99999899999999997</v>
      </c>
      <c r="Y640" s="50">
        <v>1</v>
      </c>
      <c r="AA640" s="3">
        <v>640</v>
      </c>
      <c r="AD640" s="98" t="str">
        <f>REPLACE(INDEX(GroupVertices[Group], MATCH(Vertices[[#This Row],[Vertex]],GroupVertices[Vertex],0)),1,1,"")</f>
        <v>42</v>
      </c>
      <c r="AE640" s="2"/>
      <c r="AI640" s="3"/>
    </row>
    <row r="641" spans="1:35" x14ac:dyDescent="0.25">
      <c r="A641" s="1" t="s">
        <v>813</v>
      </c>
      <c r="G641" s="51" t="s">
        <v>52</v>
      </c>
      <c r="M641">
        <v>8116.4287109375</v>
      </c>
      <c r="N641">
        <v>8881.4658203125</v>
      </c>
      <c r="R641" s="49">
        <v>4</v>
      </c>
      <c r="U641" s="50">
        <v>0</v>
      </c>
      <c r="V641" s="50">
        <v>0.25</v>
      </c>
      <c r="W641" s="50">
        <v>0</v>
      </c>
      <c r="X641" s="50">
        <v>0.99999899999999997</v>
      </c>
      <c r="Y641" s="50">
        <v>1</v>
      </c>
      <c r="AA641" s="3">
        <v>641</v>
      </c>
      <c r="AD641" s="98" t="str">
        <f>REPLACE(INDEX(GroupVertices[Group], MATCH(Vertices[[#This Row],[Vertex]],GroupVertices[Vertex],0)),1,1,"")</f>
        <v>42</v>
      </c>
      <c r="AE641" s="2"/>
      <c r="AI641" s="3"/>
    </row>
    <row r="642" spans="1:35" x14ac:dyDescent="0.25">
      <c r="A642" s="1" t="s">
        <v>814</v>
      </c>
      <c r="G642" s="51" t="s">
        <v>52</v>
      </c>
      <c r="M642">
        <v>8437.9765625</v>
      </c>
      <c r="N642">
        <v>8415.666015625</v>
      </c>
      <c r="R642" s="49">
        <v>4</v>
      </c>
      <c r="U642" s="50">
        <v>0</v>
      </c>
      <c r="V642" s="50">
        <v>0.25</v>
      </c>
      <c r="W642" s="50">
        <v>0</v>
      </c>
      <c r="X642" s="50">
        <v>0.99999899999999997</v>
      </c>
      <c r="Y642" s="50">
        <v>1</v>
      </c>
      <c r="AA642" s="3">
        <v>642</v>
      </c>
      <c r="AD642" s="98" t="str">
        <f>REPLACE(INDEX(GroupVertices[Group], MATCH(Vertices[[#This Row],[Vertex]],GroupVertices[Vertex],0)),1,1,"")</f>
        <v>42</v>
      </c>
      <c r="AE642" s="2"/>
      <c r="AI642" s="3"/>
    </row>
    <row r="643" spans="1:35" x14ac:dyDescent="0.25">
      <c r="A643" s="1" t="s">
        <v>815</v>
      </c>
      <c r="G643" s="51" t="s">
        <v>52</v>
      </c>
      <c r="M643">
        <v>8475.0654296875</v>
      </c>
      <c r="N643">
        <v>8741.5654296875</v>
      </c>
      <c r="R643" s="49">
        <v>4</v>
      </c>
      <c r="U643" s="50">
        <v>0</v>
      </c>
      <c r="V643" s="50">
        <v>0.25</v>
      </c>
      <c r="W643" s="50">
        <v>0</v>
      </c>
      <c r="X643" s="50">
        <v>0.99999899999999997</v>
      </c>
      <c r="Y643" s="50">
        <v>1</v>
      </c>
      <c r="AA643" s="3">
        <v>643</v>
      </c>
      <c r="AD643" s="98" t="str">
        <f>REPLACE(INDEX(GroupVertices[Group], MATCH(Vertices[[#This Row],[Vertex]],GroupVertices[Vertex],0)),1,1,"")</f>
        <v>42</v>
      </c>
      <c r="AE643" s="2"/>
      <c r="AI643" s="3"/>
    </row>
    <row r="644" spans="1:35" x14ac:dyDescent="0.25">
      <c r="A644" s="1" t="s">
        <v>816</v>
      </c>
      <c r="G644" s="51" t="s">
        <v>52</v>
      </c>
      <c r="M644">
        <v>8157.7958984375</v>
      </c>
      <c r="N644">
        <v>8234.4716796875</v>
      </c>
      <c r="R644" s="49">
        <v>4</v>
      </c>
      <c r="U644" s="50">
        <v>0</v>
      </c>
      <c r="V644" s="50">
        <v>0.25</v>
      </c>
      <c r="W644" s="50">
        <v>0</v>
      </c>
      <c r="X644" s="50">
        <v>0.99999899999999997</v>
      </c>
      <c r="Y644" s="50">
        <v>1</v>
      </c>
      <c r="AA644" s="3">
        <v>644</v>
      </c>
      <c r="AD644" s="98" t="str">
        <f>REPLACE(INDEX(GroupVertices[Group], MATCH(Vertices[[#This Row],[Vertex]],GroupVertices[Vertex],0)),1,1,"")</f>
        <v>42</v>
      </c>
      <c r="AE644" s="2"/>
      <c r="AI644" s="3"/>
    </row>
    <row r="645" spans="1:35" x14ac:dyDescent="0.25">
      <c r="A645" s="1" t="s">
        <v>817</v>
      </c>
      <c r="G645" s="51" t="s">
        <v>52</v>
      </c>
      <c r="M645">
        <v>7271.9794921875</v>
      </c>
      <c r="N645">
        <v>8550.4267578125</v>
      </c>
      <c r="R645" s="49">
        <v>4</v>
      </c>
      <c r="U645" s="50">
        <v>0</v>
      </c>
      <c r="V645" s="50">
        <v>0.25</v>
      </c>
      <c r="W645" s="50">
        <v>0</v>
      </c>
      <c r="X645" s="50">
        <v>0.99999899999999997</v>
      </c>
      <c r="Y645" s="50">
        <v>1</v>
      </c>
      <c r="AA645" s="3">
        <v>645</v>
      </c>
      <c r="AD645" s="98" t="str">
        <f>REPLACE(INDEX(GroupVertices[Group], MATCH(Vertices[[#This Row],[Vertex]],GroupVertices[Vertex],0)),1,1,"")</f>
        <v>44</v>
      </c>
      <c r="AE645" s="2"/>
      <c r="AI645" s="3"/>
    </row>
    <row r="646" spans="1:35" x14ac:dyDescent="0.25">
      <c r="A646" s="1" t="s">
        <v>818</v>
      </c>
      <c r="G646" s="51" t="s">
        <v>52</v>
      </c>
      <c r="M646">
        <v>7434.6796875</v>
      </c>
      <c r="N646">
        <v>8881.4658203125</v>
      </c>
      <c r="R646" s="49">
        <v>4</v>
      </c>
      <c r="U646" s="50">
        <v>0</v>
      </c>
      <c r="V646" s="50">
        <v>0.25</v>
      </c>
      <c r="W646" s="50">
        <v>0</v>
      </c>
      <c r="X646" s="50">
        <v>0.99999899999999997</v>
      </c>
      <c r="Y646" s="50">
        <v>1</v>
      </c>
      <c r="AA646" s="3">
        <v>646</v>
      </c>
      <c r="AD646" s="98" t="str">
        <f>REPLACE(INDEX(GroupVertices[Group], MATCH(Vertices[[#This Row],[Vertex]],GroupVertices[Vertex],0)),1,1,"")</f>
        <v>44</v>
      </c>
      <c r="AE646" s="2"/>
      <c r="AI646" s="3"/>
    </row>
    <row r="647" spans="1:35" x14ac:dyDescent="0.25">
      <c r="A647" s="1" t="s">
        <v>819</v>
      </c>
      <c r="G647" s="51" t="s">
        <v>52</v>
      </c>
      <c r="M647">
        <v>7756.22802734375</v>
      </c>
      <c r="N647">
        <v>8415.666015625</v>
      </c>
      <c r="R647" s="49">
        <v>4</v>
      </c>
      <c r="U647" s="50">
        <v>0</v>
      </c>
      <c r="V647" s="50">
        <v>0.25</v>
      </c>
      <c r="W647" s="50">
        <v>0</v>
      </c>
      <c r="X647" s="50">
        <v>0.99999899999999997</v>
      </c>
      <c r="Y647" s="50">
        <v>1</v>
      </c>
      <c r="AA647" s="3">
        <v>647</v>
      </c>
      <c r="AD647" s="98" t="str">
        <f>REPLACE(INDEX(GroupVertices[Group], MATCH(Vertices[[#This Row],[Vertex]],GroupVertices[Vertex],0)),1,1,"")</f>
        <v>44</v>
      </c>
      <c r="AE647" s="2"/>
      <c r="AI647" s="3"/>
    </row>
    <row r="648" spans="1:35" x14ac:dyDescent="0.25">
      <c r="A648" s="1" t="s">
        <v>820</v>
      </c>
      <c r="G648" s="51" t="s">
        <v>52</v>
      </c>
      <c r="M648">
        <v>7793.31689453125</v>
      </c>
      <c r="N648">
        <v>8741.5654296875</v>
      </c>
      <c r="R648" s="49">
        <v>4</v>
      </c>
      <c r="U648" s="50">
        <v>0</v>
      </c>
      <c r="V648" s="50">
        <v>0.25</v>
      </c>
      <c r="W648" s="50">
        <v>0</v>
      </c>
      <c r="X648" s="50">
        <v>0.99999899999999997</v>
      </c>
      <c r="Y648" s="50">
        <v>1</v>
      </c>
      <c r="AA648" s="3">
        <v>648</v>
      </c>
      <c r="AD648" s="98" t="str">
        <f>REPLACE(INDEX(GroupVertices[Group], MATCH(Vertices[[#This Row],[Vertex]],GroupVertices[Vertex],0)),1,1,"")</f>
        <v>44</v>
      </c>
      <c r="AE648" s="2"/>
      <c r="AI648" s="3"/>
    </row>
    <row r="649" spans="1:35" x14ac:dyDescent="0.25">
      <c r="A649" s="1" t="s">
        <v>821</v>
      </c>
      <c r="G649" s="51" t="s">
        <v>52</v>
      </c>
      <c r="M649">
        <v>7476.04736328125</v>
      </c>
      <c r="N649">
        <v>8234.4716796875</v>
      </c>
      <c r="R649" s="49">
        <v>4</v>
      </c>
      <c r="U649" s="50">
        <v>0</v>
      </c>
      <c r="V649" s="50">
        <v>0.25</v>
      </c>
      <c r="W649" s="50">
        <v>0</v>
      </c>
      <c r="X649" s="50">
        <v>0.99999899999999997</v>
      </c>
      <c r="Y649" s="50">
        <v>1</v>
      </c>
      <c r="AA649" s="3">
        <v>649</v>
      </c>
      <c r="AD649" s="98" t="str">
        <f>REPLACE(INDEX(GroupVertices[Group], MATCH(Vertices[[#This Row],[Vertex]],GroupVertices[Vertex],0)),1,1,"")</f>
        <v>44</v>
      </c>
      <c r="AE649" s="2"/>
      <c r="AI649" s="3"/>
    </row>
    <row r="650" spans="1:35" x14ac:dyDescent="0.25">
      <c r="A650" s="1" t="s">
        <v>822</v>
      </c>
      <c r="G650" s="51" t="s">
        <v>52</v>
      </c>
      <c r="M650">
        <v>7479.19873046875</v>
      </c>
      <c r="N650">
        <v>4198.109375</v>
      </c>
      <c r="R650" s="49">
        <v>1</v>
      </c>
      <c r="U650" s="50">
        <v>0</v>
      </c>
      <c r="V650" s="50">
        <v>1</v>
      </c>
      <c r="W650" s="50">
        <v>0</v>
      </c>
      <c r="X650" s="50">
        <v>0.99999899999999997</v>
      </c>
      <c r="Y650" s="50">
        <v>0</v>
      </c>
      <c r="AA650" s="3">
        <v>650</v>
      </c>
      <c r="AD650" s="98" t="str">
        <f>REPLACE(INDEX(GroupVertices[Group], MATCH(Vertices[[#This Row],[Vertex]],GroupVertices[Vertex],0)),1,1,"")</f>
        <v>185</v>
      </c>
      <c r="AE650" s="2"/>
      <c r="AI650" s="3"/>
    </row>
    <row r="651" spans="1:35" x14ac:dyDescent="0.25">
      <c r="A651" s="1" t="s">
        <v>823</v>
      </c>
      <c r="G651" s="51" t="s">
        <v>52</v>
      </c>
      <c r="M651">
        <v>7479.19873046875</v>
      </c>
      <c r="N651">
        <v>4359.85791015625</v>
      </c>
      <c r="R651" s="49">
        <v>1</v>
      </c>
      <c r="U651" s="50">
        <v>0</v>
      </c>
      <c r="V651" s="50">
        <v>1</v>
      </c>
      <c r="W651" s="50">
        <v>0</v>
      </c>
      <c r="X651" s="50">
        <v>0.99999899999999997</v>
      </c>
      <c r="Y651" s="50">
        <v>0</v>
      </c>
      <c r="AA651" s="3">
        <v>651</v>
      </c>
      <c r="AD651" s="98" t="str">
        <f>REPLACE(INDEX(GroupVertices[Group], MATCH(Vertices[[#This Row],[Vertex]],GroupVertices[Vertex],0)),1,1,"")</f>
        <v>185</v>
      </c>
      <c r="AE651" s="2"/>
      <c r="AI651" s="3"/>
    </row>
    <row r="652" spans="1:35" x14ac:dyDescent="0.25">
      <c r="A652" s="1" t="s">
        <v>824</v>
      </c>
      <c r="G652" s="51" t="s">
        <v>52</v>
      </c>
      <c r="M652">
        <v>398.7205810546875</v>
      </c>
      <c r="N652">
        <v>8491.2744140625</v>
      </c>
      <c r="R652" s="49">
        <v>2</v>
      </c>
      <c r="U652" s="50">
        <v>0</v>
      </c>
      <c r="V652" s="50">
        <v>2.137E-3</v>
      </c>
      <c r="W652" s="50">
        <v>0</v>
      </c>
      <c r="X652" s="50">
        <v>0.71863299999999997</v>
      </c>
      <c r="Y652" s="50">
        <v>1</v>
      </c>
      <c r="AA652" s="3">
        <v>652</v>
      </c>
      <c r="AD652" s="98" t="str">
        <f>REPLACE(INDEX(GroupVertices[Group], MATCH(Vertices[[#This Row],[Vertex]],GroupVertices[Vertex],0)),1,1,"")</f>
        <v>1</v>
      </c>
      <c r="AE652" s="2"/>
      <c r="AI652" s="3"/>
    </row>
    <row r="653" spans="1:35" x14ac:dyDescent="0.25">
      <c r="A653" s="1" t="s">
        <v>825</v>
      </c>
      <c r="G653" s="51" t="s">
        <v>52</v>
      </c>
      <c r="M653">
        <v>1078.076904296875</v>
      </c>
      <c r="N653">
        <v>5608.01416015625</v>
      </c>
      <c r="R653" s="49">
        <v>7</v>
      </c>
      <c r="U653" s="50">
        <v>1739</v>
      </c>
      <c r="V653" s="50">
        <v>3.2469999999999999E-3</v>
      </c>
      <c r="W653" s="50">
        <v>0</v>
      </c>
      <c r="X653" s="50">
        <v>2.1265360000000002</v>
      </c>
      <c r="Y653" s="50">
        <v>0.14285714285714285</v>
      </c>
      <c r="AA653" s="3">
        <v>653</v>
      </c>
      <c r="AD653" s="98" t="str">
        <f>REPLACE(INDEX(GroupVertices[Group], MATCH(Vertices[[#This Row],[Vertex]],GroupVertices[Vertex],0)),1,1,"")</f>
        <v>1</v>
      </c>
      <c r="AE653" s="2"/>
      <c r="AI653" s="3"/>
    </row>
    <row r="654" spans="1:35" x14ac:dyDescent="0.25">
      <c r="A654" s="1" t="s">
        <v>826</v>
      </c>
      <c r="G654" s="51" t="s">
        <v>52</v>
      </c>
      <c r="M654">
        <v>3695.1748046875</v>
      </c>
      <c r="N654">
        <v>5615.64111328125</v>
      </c>
      <c r="R654" s="49">
        <v>2</v>
      </c>
      <c r="U654" s="50">
        <v>0</v>
      </c>
      <c r="V654" s="50">
        <v>0.25</v>
      </c>
      <c r="W654" s="50">
        <v>0</v>
      </c>
      <c r="X654" s="50">
        <v>0.81914799999999999</v>
      </c>
      <c r="Y654" s="50">
        <v>1</v>
      </c>
      <c r="AA654" s="3">
        <v>654</v>
      </c>
      <c r="AD654" s="98" t="str">
        <f>REPLACE(INDEX(GroupVertices[Group], MATCH(Vertices[[#This Row],[Vertex]],GroupVertices[Vertex],0)),1,1,"")</f>
        <v>74</v>
      </c>
      <c r="AE654" s="2"/>
      <c r="AI654" s="3"/>
    </row>
    <row r="655" spans="1:35" x14ac:dyDescent="0.25">
      <c r="A655" s="1" t="s">
        <v>827</v>
      </c>
      <c r="G655" s="51" t="s">
        <v>52</v>
      </c>
      <c r="M655">
        <v>2680.799560546875</v>
      </c>
      <c r="N655">
        <v>6440.5361328125</v>
      </c>
      <c r="R655" s="49">
        <v>2</v>
      </c>
      <c r="U655" s="50">
        <v>0</v>
      </c>
      <c r="V655" s="50">
        <v>0.16666700000000001</v>
      </c>
      <c r="W655" s="50">
        <v>0</v>
      </c>
      <c r="X655" s="50">
        <v>0.85087699999999999</v>
      </c>
      <c r="Y655" s="50">
        <v>1</v>
      </c>
      <c r="AA655" s="3">
        <v>655</v>
      </c>
      <c r="AD655" s="98" t="str">
        <f>REPLACE(INDEX(GroupVertices[Group], MATCH(Vertices[[#This Row],[Vertex]],GroupVertices[Vertex],0)),1,1,"")</f>
        <v>26</v>
      </c>
      <c r="AE655" s="2"/>
      <c r="AI655" s="3"/>
    </row>
    <row r="656" spans="1:35" x14ac:dyDescent="0.25">
      <c r="A656" s="1" t="s">
        <v>828</v>
      </c>
      <c r="G656" s="51" t="s">
        <v>52</v>
      </c>
      <c r="M656">
        <v>3002.7001953125</v>
      </c>
      <c r="N656">
        <v>5960.70166015625</v>
      </c>
      <c r="R656" s="49">
        <v>2</v>
      </c>
      <c r="U656" s="50">
        <v>0</v>
      </c>
      <c r="V656" s="50">
        <v>0.16666700000000001</v>
      </c>
      <c r="W656" s="50">
        <v>0</v>
      </c>
      <c r="X656" s="50">
        <v>0.85087699999999999</v>
      </c>
      <c r="Y656" s="50">
        <v>1</v>
      </c>
      <c r="AA656" s="3">
        <v>656</v>
      </c>
      <c r="AD656" s="98" t="str">
        <f>REPLACE(INDEX(GroupVertices[Group], MATCH(Vertices[[#This Row],[Vertex]],GroupVertices[Vertex],0)),1,1,"")</f>
        <v>26</v>
      </c>
      <c r="AE656" s="2"/>
      <c r="AI656" s="3"/>
    </row>
    <row r="657" spans="1:35" x14ac:dyDescent="0.25">
      <c r="A657" s="1" t="s">
        <v>829</v>
      </c>
      <c r="G657" s="51" t="s">
        <v>52</v>
      </c>
      <c r="M657">
        <v>9698.2275390625</v>
      </c>
      <c r="N657">
        <v>3687.13134765625</v>
      </c>
      <c r="R657" s="49">
        <v>1</v>
      </c>
      <c r="U657" s="50">
        <v>0</v>
      </c>
      <c r="V657" s="50">
        <v>1</v>
      </c>
      <c r="W657" s="50">
        <v>0</v>
      </c>
      <c r="X657" s="50">
        <v>0.99999899999999997</v>
      </c>
      <c r="Y657" s="50">
        <v>0</v>
      </c>
      <c r="AA657" s="3">
        <v>657</v>
      </c>
      <c r="AD657" s="98" t="str">
        <f>REPLACE(INDEX(GroupVertices[Group], MATCH(Vertices[[#This Row],[Vertex]],GroupVertices[Vertex],0)),1,1,"")</f>
        <v>124</v>
      </c>
      <c r="AE657" s="2"/>
      <c r="AI657" s="3"/>
    </row>
    <row r="658" spans="1:35" x14ac:dyDescent="0.25">
      <c r="A658" s="1" t="s">
        <v>830</v>
      </c>
      <c r="G658" s="51" t="s">
        <v>52</v>
      </c>
      <c r="M658">
        <v>9698.2275390625</v>
      </c>
      <c r="N658">
        <v>3856.23193359375</v>
      </c>
      <c r="R658" s="49">
        <v>1</v>
      </c>
      <c r="U658" s="50">
        <v>0</v>
      </c>
      <c r="V658" s="50">
        <v>1</v>
      </c>
      <c r="W658" s="50">
        <v>0</v>
      </c>
      <c r="X658" s="50">
        <v>0.99999899999999997</v>
      </c>
      <c r="Y658" s="50">
        <v>0</v>
      </c>
      <c r="AA658" s="3">
        <v>658</v>
      </c>
      <c r="AD658" s="98" t="str">
        <f>REPLACE(INDEX(GroupVertices[Group], MATCH(Vertices[[#This Row],[Vertex]],GroupVertices[Vertex],0)),1,1,"")</f>
        <v>124</v>
      </c>
      <c r="AE658" s="2"/>
      <c r="AI658" s="3"/>
    </row>
    <row r="659" spans="1:35" x14ac:dyDescent="0.25">
      <c r="A659" s="1" t="s">
        <v>831</v>
      </c>
      <c r="G659" s="51" t="s">
        <v>52</v>
      </c>
      <c r="M659">
        <v>6616.9853515625</v>
      </c>
      <c r="N659">
        <v>2209.337890625</v>
      </c>
      <c r="R659" s="49">
        <v>1</v>
      </c>
      <c r="U659" s="50">
        <v>0</v>
      </c>
      <c r="V659" s="50">
        <v>1</v>
      </c>
      <c r="W659" s="50">
        <v>0</v>
      </c>
      <c r="X659" s="50">
        <v>0.99999899999999997</v>
      </c>
      <c r="Y659" s="50">
        <v>0</v>
      </c>
      <c r="AA659" s="3">
        <v>659</v>
      </c>
      <c r="AD659" s="98" t="str">
        <f>REPLACE(INDEX(GroupVertices[Group], MATCH(Vertices[[#This Row],[Vertex]],GroupVertices[Vertex],0)),1,1,"")</f>
        <v>131</v>
      </c>
      <c r="AE659" s="2"/>
      <c r="AI659" s="3"/>
    </row>
    <row r="660" spans="1:35" x14ac:dyDescent="0.25">
      <c r="A660" s="1" t="s">
        <v>832</v>
      </c>
      <c r="G660" s="51" t="s">
        <v>52</v>
      </c>
      <c r="M660">
        <v>6616.9853515625</v>
      </c>
      <c r="N660">
        <v>2363.734130859375</v>
      </c>
      <c r="R660" s="49">
        <v>1</v>
      </c>
      <c r="U660" s="50">
        <v>0</v>
      </c>
      <c r="V660" s="50">
        <v>1</v>
      </c>
      <c r="W660" s="50">
        <v>0</v>
      </c>
      <c r="X660" s="50">
        <v>0.99999899999999997</v>
      </c>
      <c r="Y660" s="50">
        <v>0</v>
      </c>
      <c r="AA660" s="3">
        <v>660</v>
      </c>
      <c r="AD660" s="98" t="str">
        <f>REPLACE(INDEX(GroupVertices[Group], MATCH(Vertices[[#This Row],[Vertex]],GroupVertices[Vertex],0)),1,1,"")</f>
        <v>131</v>
      </c>
      <c r="AE660" s="2"/>
      <c r="AI660" s="3"/>
    </row>
    <row r="661" spans="1:35" x14ac:dyDescent="0.25">
      <c r="A661" s="1" t="s">
        <v>833</v>
      </c>
      <c r="G661" s="51" t="s">
        <v>52</v>
      </c>
      <c r="M661">
        <v>6616.9853515625</v>
      </c>
      <c r="N661">
        <v>2698.259521484375</v>
      </c>
      <c r="R661" s="49">
        <v>1</v>
      </c>
      <c r="U661" s="50">
        <v>0</v>
      </c>
      <c r="V661" s="50">
        <v>1</v>
      </c>
      <c r="W661" s="50">
        <v>0</v>
      </c>
      <c r="X661" s="50">
        <v>0.99999899999999997</v>
      </c>
      <c r="Y661" s="50">
        <v>0</v>
      </c>
      <c r="AA661" s="3">
        <v>661</v>
      </c>
      <c r="AD661" s="98" t="str">
        <f>REPLACE(INDEX(GroupVertices[Group], MATCH(Vertices[[#This Row],[Vertex]],GroupVertices[Vertex],0)),1,1,"")</f>
        <v>128</v>
      </c>
      <c r="AE661" s="2"/>
      <c r="AI661" s="3"/>
    </row>
    <row r="662" spans="1:35" x14ac:dyDescent="0.25">
      <c r="A662" s="1" t="s">
        <v>834</v>
      </c>
      <c r="G662" s="51" t="s">
        <v>52</v>
      </c>
      <c r="M662">
        <v>6616.9853515625</v>
      </c>
      <c r="N662">
        <v>2860.008056640625</v>
      </c>
      <c r="R662" s="49">
        <v>1</v>
      </c>
      <c r="U662" s="50">
        <v>0</v>
      </c>
      <c r="V662" s="50">
        <v>1</v>
      </c>
      <c r="W662" s="50">
        <v>0</v>
      </c>
      <c r="X662" s="50">
        <v>0.99999899999999997</v>
      </c>
      <c r="Y662" s="50">
        <v>0</v>
      </c>
      <c r="AA662" s="3">
        <v>662</v>
      </c>
      <c r="AD662" s="98" t="str">
        <f>REPLACE(INDEX(GroupVertices[Group], MATCH(Vertices[[#This Row],[Vertex]],GroupVertices[Vertex],0)),1,1,"")</f>
        <v>128</v>
      </c>
      <c r="AE662" s="2"/>
      <c r="AI662" s="3"/>
    </row>
    <row r="663" spans="1:35" x14ac:dyDescent="0.25">
      <c r="A663" s="1" t="s">
        <v>835</v>
      </c>
      <c r="G663" s="51" t="s">
        <v>52</v>
      </c>
      <c r="M663">
        <v>6616.9853515625</v>
      </c>
      <c r="N663">
        <v>742.57281494140625</v>
      </c>
      <c r="R663" s="49">
        <v>1</v>
      </c>
      <c r="U663" s="50">
        <v>0</v>
      </c>
      <c r="V663" s="50">
        <v>1</v>
      </c>
      <c r="W663" s="50">
        <v>0</v>
      </c>
      <c r="X663" s="50">
        <v>0.99999899999999997</v>
      </c>
      <c r="Y663" s="50">
        <v>0</v>
      </c>
      <c r="AA663" s="3">
        <v>663</v>
      </c>
      <c r="AD663" s="98" t="str">
        <f>REPLACE(INDEX(GroupVertices[Group], MATCH(Vertices[[#This Row],[Vertex]],GroupVertices[Vertex],0)),1,1,"")</f>
        <v>130</v>
      </c>
      <c r="AE663" s="2"/>
      <c r="AI663" s="3"/>
    </row>
    <row r="664" spans="1:35" x14ac:dyDescent="0.25">
      <c r="A664" s="1" t="s">
        <v>836</v>
      </c>
      <c r="G664" s="51" t="s">
        <v>52</v>
      </c>
      <c r="M664">
        <v>6616.9853515625</v>
      </c>
      <c r="N664">
        <v>904.32135009765625</v>
      </c>
      <c r="R664" s="49">
        <v>1</v>
      </c>
      <c r="U664" s="50">
        <v>0</v>
      </c>
      <c r="V664" s="50">
        <v>1</v>
      </c>
      <c r="W664" s="50">
        <v>0</v>
      </c>
      <c r="X664" s="50">
        <v>0.99999899999999997</v>
      </c>
      <c r="Y664" s="50">
        <v>0</v>
      </c>
      <c r="AA664" s="3">
        <v>664</v>
      </c>
      <c r="AD664" s="98" t="str">
        <f>REPLACE(INDEX(GroupVertices[Group], MATCH(Vertices[[#This Row],[Vertex]],GroupVertices[Vertex],0)),1,1,"")</f>
        <v>130</v>
      </c>
      <c r="AE664" s="2"/>
      <c r="AI664" s="3"/>
    </row>
    <row r="665" spans="1:35" x14ac:dyDescent="0.25">
      <c r="A665" s="1" t="s">
        <v>837</v>
      </c>
      <c r="G665" s="51" t="s">
        <v>52</v>
      </c>
      <c r="M665">
        <v>3924.6123046875</v>
      </c>
      <c r="N665">
        <v>6808.14404296875</v>
      </c>
      <c r="R665" s="49">
        <v>2</v>
      </c>
      <c r="U665" s="50">
        <v>0</v>
      </c>
      <c r="V665" s="50">
        <v>0.25</v>
      </c>
      <c r="W665" s="50">
        <v>0</v>
      </c>
      <c r="X665" s="50">
        <v>0.983711</v>
      </c>
      <c r="Y665" s="50">
        <v>1</v>
      </c>
      <c r="AA665" s="3">
        <v>665</v>
      </c>
      <c r="AD665" s="98" t="str">
        <f>REPLACE(INDEX(GroupVertices[Group], MATCH(Vertices[[#This Row],[Vertex]],GroupVertices[Vertex],0)),1,1,"")</f>
        <v>45</v>
      </c>
      <c r="AE665" s="2"/>
      <c r="AI665" s="3"/>
    </row>
    <row r="666" spans="1:35" x14ac:dyDescent="0.25">
      <c r="A666" s="1" t="s">
        <v>838</v>
      </c>
      <c r="G666" s="51" t="s">
        <v>52</v>
      </c>
      <c r="M666">
        <v>3876.611572265625</v>
      </c>
      <c r="N666">
        <v>7366.91259765625</v>
      </c>
      <c r="R666" s="49">
        <v>2</v>
      </c>
      <c r="U666" s="50">
        <v>0</v>
      </c>
      <c r="V666" s="50">
        <v>0.25</v>
      </c>
      <c r="W666" s="50">
        <v>0</v>
      </c>
      <c r="X666" s="50">
        <v>0.983711</v>
      </c>
      <c r="Y666" s="50">
        <v>1</v>
      </c>
      <c r="AA666" s="3">
        <v>666</v>
      </c>
      <c r="AD666" s="98" t="str">
        <f>REPLACE(INDEX(GroupVertices[Group], MATCH(Vertices[[#This Row],[Vertex]],GroupVertices[Vertex],0)),1,1,"")</f>
        <v>45</v>
      </c>
      <c r="AE666" s="2"/>
      <c r="AI666" s="3"/>
    </row>
    <row r="667" spans="1:35" x14ac:dyDescent="0.25">
      <c r="A667" s="1" t="s">
        <v>839</v>
      </c>
      <c r="G667" s="51" t="s">
        <v>52</v>
      </c>
      <c r="M667">
        <v>4317.744140625</v>
      </c>
      <c r="N667">
        <v>7233.8251953125</v>
      </c>
      <c r="R667" s="49">
        <v>3</v>
      </c>
      <c r="U667" s="50">
        <v>2</v>
      </c>
      <c r="V667" s="50">
        <v>0.33333299999999999</v>
      </c>
      <c r="W667" s="50">
        <v>0</v>
      </c>
      <c r="X667" s="50">
        <v>1.4669430000000001</v>
      </c>
      <c r="Y667" s="50">
        <v>0.33333333333333331</v>
      </c>
      <c r="AA667" s="3">
        <v>667</v>
      </c>
      <c r="AD667" s="98" t="str">
        <f>REPLACE(INDEX(GroupVertices[Group], MATCH(Vertices[[#This Row],[Vertex]],GroupVertices[Vertex],0)),1,1,"")</f>
        <v>45</v>
      </c>
      <c r="AE667" s="2"/>
      <c r="AI667" s="3"/>
    </row>
    <row r="668" spans="1:35" x14ac:dyDescent="0.25">
      <c r="A668" s="1" t="s">
        <v>840</v>
      </c>
      <c r="G668" s="51" t="s">
        <v>52</v>
      </c>
      <c r="M668">
        <v>3234.75341796875</v>
      </c>
      <c r="N668">
        <v>3529.072509765625</v>
      </c>
      <c r="R668" s="49">
        <v>2</v>
      </c>
      <c r="U668" s="50">
        <v>0</v>
      </c>
      <c r="V668" s="50">
        <v>0.25</v>
      </c>
      <c r="W668" s="50">
        <v>0</v>
      </c>
      <c r="X668" s="50">
        <v>0.983711</v>
      </c>
      <c r="Y668" s="50">
        <v>1</v>
      </c>
      <c r="AA668" s="3">
        <v>668</v>
      </c>
      <c r="AD668" s="98" t="str">
        <f>REPLACE(INDEX(GroupVertices[Group], MATCH(Vertices[[#This Row],[Vertex]],GroupVertices[Vertex],0)),1,1,"")</f>
        <v>69</v>
      </c>
      <c r="AE668" s="2"/>
      <c r="AI668" s="3"/>
    </row>
    <row r="669" spans="1:35" x14ac:dyDescent="0.25">
      <c r="A669" s="1" t="s">
        <v>841</v>
      </c>
      <c r="G669" s="51" t="s">
        <v>52</v>
      </c>
      <c r="M669">
        <v>3208.2275390625</v>
      </c>
      <c r="N669">
        <v>4014.3173828125</v>
      </c>
      <c r="R669" s="49">
        <v>2</v>
      </c>
      <c r="U669" s="50">
        <v>0</v>
      </c>
      <c r="V669" s="50">
        <v>0.25</v>
      </c>
      <c r="W669" s="50">
        <v>0</v>
      </c>
      <c r="X669" s="50">
        <v>0.983711</v>
      </c>
      <c r="Y669" s="50">
        <v>1</v>
      </c>
      <c r="AA669" s="3">
        <v>669</v>
      </c>
      <c r="AD669" s="98" t="str">
        <f>REPLACE(INDEX(GroupVertices[Group], MATCH(Vertices[[#This Row],[Vertex]],GroupVertices[Vertex],0)),1,1,"")</f>
        <v>69</v>
      </c>
      <c r="AE669" s="2"/>
      <c r="AI669" s="3"/>
    </row>
    <row r="670" spans="1:35" x14ac:dyDescent="0.25">
      <c r="A670" s="1" t="s">
        <v>842</v>
      </c>
      <c r="G670" s="51" t="s">
        <v>52</v>
      </c>
      <c r="M670">
        <v>3716.1982421875</v>
      </c>
      <c r="N670">
        <v>3910.41650390625</v>
      </c>
      <c r="R670" s="49">
        <v>3</v>
      </c>
      <c r="U670" s="50">
        <v>2</v>
      </c>
      <c r="V670" s="50">
        <v>0.33333299999999999</v>
      </c>
      <c r="W670" s="50">
        <v>0</v>
      </c>
      <c r="X670" s="50">
        <v>1.4669430000000001</v>
      </c>
      <c r="Y670" s="50">
        <v>0.33333333333333331</v>
      </c>
      <c r="AA670" s="3">
        <v>670</v>
      </c>
      <c r="AD670" s="98" t="str">
        <f>REPLACE(INDEX(GroupVertices[Group], MATCH(Vertices[[#This Row],[Vertex]],GroupVertices[Vertex],0)),1,1,"")</f>
        <v>69</v>
      </c>
      <c r="AE670" s="2"/>
      <c r="AI670" s="3"/>
    </row>
    <row r="671" spans="1:35" x14ac:dyDescent="0.25">
      <c r="A671" s="1" t="s">
        <v>843</v>
      </c>
      <c r="G671" s="51" t="s">
        <v>52</v>
      </c>
      <c r="M671">
        <v>9417.5078125</v>
      </c>
      <c r="N671">
        <v>2065.969970703125</v>
      </c>
      <c r="R671" s="49">
        <v>0</v>
      </c>
      <c r="U671" s="50">
        <v>0</v>
      </c>
      <c r="V671" s="50">
        <v>0</v>
      </c>
      <c r="W671" s="50">
        <v>0</v>
      </c>
      <c r="X671" s="50">
        <v>0</v>
      </c>
      <c r="Y671" s="50">
        <v>0</v>
      </c>
      <c r="AA671" s="3">
        <v>671</v>
      </c>
      <c r="AD671" s="98" t="str">
        <f>REPLACE(INDEX(GroupVertices[Group], MATCH(Vertices[[#This Row],[Vertex]],GroupVertices[Vertex],0)),1,1,"")</f>
        <v>210</v>
      </c>
      <c r="AE671" s="2"/>
      <c r="AI671" s="3"/>
    </row>
    <row r="672" spans="1:35" x14ac:dyDescent="0.25">
      <c r="A672" s="1" t="s">
        <v>844</v>
      </c>
      <c r="G672" s="51" t="s">
        <v>52</v>
      </c>
      <c r="M672">
        <v>742.8011474609375</v>
      </c>
      <c r="N672">
        <v>3676.1044921875</v>
      </c>
      <c r="R672" s="49">
        <v>1</v>
      </c>
      <c r="U672" s="50">
        <v>0</v>
      </c>
      <c r="V672" s="50">
        <v>2.8410000000000002E-3</v>
      </c>
      <c r="W672" s="50">
        <v>0</v>
      </c>
      <c r="X672" s="50">
        <v>0.39673999999999998</v>
      </c>
      <c r="Y672" s="50">
        <v>0</v>
      </c>
      <c r="AA672" s="3">
        <v>672</v>
      </c>
      <c r="AD672" s="98" t="str">
        <f>REPLACE(INDEX(GroupVertices[Group], MATCH(Vertices[[#This Row],[Vertex]],GroupVertices[Vertex],0)),1,1,"")</f>
        <v>1</v>
      </c>
      <c r="AE672" s="2"/>
      <c r="AI672" s="3"/>
    </row>
    <row r="673" spans="1:35" x14ac:dyDescent="0.25">
      <c r="A673" s="1" t="s">
        <v>845</v>
      </c>
      <c r="G673" s="51" t="s">
        <v>52</v>
      </c>
      <c r="M673">
        <v>8374.8310546875</v>
      </c>
      <c r="N673">
        <v>3687.13134765625</v>
      </c>
      <c r="R673" s="49">
        <v>1</v>
      </c>
      <c r="U673" s="50">
        <v>0</v>
      </c>
      <c r="V673" s="50">
        <v>1</v>
      </c>
      <c r="W673" s="50">
        <v>0</v>
      </c>
      <c r="X673" s="50">
        <v>0.99999899999999997</v>
      </c>
      <c r="Y673" s="50">
        <v>0</v>
      </c>
      <c r="AA673" s="3">
        <v>673</v>
      </c>
      <c r="AD673" s="98" t="str">
        <f>REPLACE(INDEX(GroupVertices[Group], MATCH(Vertices[[#This Row],[Vertex]],GroupVertices[Vertex],0)),1,1,"")</f>
        <v>133</v>
      </c>
      <c r="AE673" s="2"/>
      <c r="AI673" s="3"/>
    </row>
    <row r="674" spans="1:35" x14ac:dyDescent="0.25">
      <c r="A674" s="1" t="s">
        <v>846</v>
      </c>
      <c r="G674" s="51" t="s">
        <v>52</v>
      </c>
      <c r="M674">
        <v>8374.8310546875</v>
      </c>
      <c r="N674">
        <v>3856.23193359375</v>
      </c>
      <c r="R674" s="49">
        <v>1</v>
      </c>
      <c r="U674" s="50">
        <v>0</v>
      </c>
      <c r="V674" s="50">
        <v>1</v>
      </c>
      <c r="W674" s="50">
        <v>0</v>
      </c>
      <c r="X674" s="50">
        <v>0.99999899999999997</v>
      </c>
      <c r="Y674" s="50">
        <v>0</v>
      </c>
      <c r="AA674" s="3">
        <v>674</v>
      </c>
      <c r="AD674" s="98" t="str">
        <f>REPLACE(INDEX(GroupVertices[Group], MATCH(Vertices[[#This Row],[Vertex]],GroupVertices[Vertex],0)),1,1,"")</f>
        <v>133</v>
      </c>
      <c r="AE674" s="2"/>
      <c r="AI674" s="3"/>
    </row>
    <row r="675" spans="1:35" x14ac:dyDescent="0.25">
      <c r="A675" s="1" t="s">
        <v>847</v>
      </c>
      <c r="G675" s="51" t="s">
        <v>52</v>
      </c>
      <c r="M675">
        <v>9257.095703125</v>
      </c>
      <c r="N675">
        <v>3687.13134765625</v>
      </c>
      <c r="R675" s="49">
        <v>1</v>
      </c>
      <c r="U675" s="50">
        <v>0</v>
      </c>
      <c r="V675" s="50">
        <v>1</v>
      </c>
      <c r="W675" s="50">
        <v>0</v>
      </c>
      <c r="X675" s="50">
        <v>0.99999899999999997</v>
      </c>
      <c r="Y675" s="50">
        <v>0</v>
      </c>
      <c r="AA675" s="3">
        <v>675</v>
      </c>
      <c r="AD675" s="98" t="str">
        <f>REPLACE(INDEX(GroupVertices[Group], MATCH(Vertices[[#This Row],[Vertex]],GroupVertices[Vertex],0)),1,1,"")</f>
        <v>127</v>
      </c>
      <c r="AE675" s="2"/>
      <c r="AI675" s="3"/>
    </row>
    <row r="676" spans="1:35" x14ac:dyDescent="0.25">
      <c r="A676" s="1" t="s">
        <v>848</v>
      </c>
      <c r="G676" s="51" t="s">
        <v>52</v>
      </c>
      <c r="M676">
        <v>9257.095703125</v>
      </c>
      <c r="N676">
        <v>3856.23193359375</v>
      </c>
      <c r="R676" s="49">
        <v>1</v>
      </c>
      <c r="U676" s="50">
        <v>0</v>
      </c>
      <c r="V676" s="50">
        <v>1</v>
      </c>
      <c r="W676" s="50">
        <v>0</v>
      </c>
      <c r="X676" s="50">
        <v>0.99999899999999997</v>
      </c>
      <c r="Y676" s="50">
        <v>0</v>
      </c>
      <c r="AA676" s="3">
        <v>676</v>
      </c>
      <c r="AD676" s="98" t="str">
        <f>REPLACE(INDEX(GroupVertices[Group], MATCH(Vertices[[#This Row],[Vertex]],GroupVertices[Vertex],0)),1,1,"")</f>
        <v>127</v>
      </c>
      <c r="AE676" s="2"/>
      <c r="AI676" s="3"/>
    </row>
    <row r="677" spans="1:35" x14ac:dyDescent="0.25">
      <c r="A677" s="1" t="s">
        <v>849</v>
      </c>
      <c r="G677" s="51" t="s">
        <v>52</v>
      </c>
      <c r="M677">
        <v>3128.0283203125</v>
      </c>
      <c r="N677">
        <v>9614.6298828125</v>
      </c>
      <c r="R677" s="49">
        <v>2</v>
      </c>
      <c r="U677" s="50">
        <v>0</v>
      </c>
      <c r="V677" s="50">
        <v>6.25E-2</v>
      </c>
      <c r="W677" s="50">
        <v>0</v>
      </c>
      <c r="X677" s="50">
        <v>0.76143099999999997</v>
      </c>
      <c r="Y677" s="50">
        <v>1</v>
      </c>
      <c r="AA677" s="3">
        <v>677</v>
      </c>
      <c r="AD677" s="98" t="str">
        <f>REPLACE(INDEX(GroupVertices[Group], MATCH(Vertices[[#This Row],[Vertex]],GroupVertices[Vertex],0)),1,1,"")</f>
        <v>5</v>
      </c>
      <c r="AE677" s="2"/>
      <c r="AI677" s="3"/>
    </row>
    <row r="678" spans="1:35" x14ac:dyDescent="0.25">
      <c r="A678" s="1" t="s">
        <v>850</v>
      </c>
      <c r="G678" s="51" t="s">
        <v>52</v>
      </c>
      <c r="M678">
        <v>3354.162841796875</v>
      </c>
      <c r="N678">
        <v>9103.8701171875</v>
      </c>
      <c r="R678" s="49">
        <v>2</v>
      </c>
      <c r="U678" s="50">
        <v>0</v>
      </c>
      <c r="V678" s="50">
        <v>6.25E-2</v>
      </c>
      <c r="W678" s="50">
        <v>0</v>
      </c>
      <c r="X678" s="50">
        <v>0.76143099999999997</v>
      </c>
      <c r="Y678" s="50">
        <v>1</v>
      </c>
      <c r="AA678" s="3">
        <v>678</v>
      </c>
      <c r="AD678" s="98" t="str">
        <f>REPLACE(INDEX(GroupVertices[Group], MATCH(Vertices[[#This Row],[Vertex]],GroupVertices[Vertex],0)),1,1,"")</f>
        <v>5</v>
      </c>
      <c r="AE678" s="2"/>
      <c r="AI678" s="3"/>
    </row>
    <row r="679" spans="1:35" x14ac:dyDescent="0.25">
      <c r="A679" s="1" t="s">
        <v>851</v>
      </c>
      <c r="G679" s="51" t="s">
        <v>52</v>
      </c>
      <c r="M679">
        <v>4092.806884765625</v>
      </c>
      <c r="N679">
        <v>9506.1298828125</v>
      </c>
      <c r="R679" s="49">
        <v>1</v>
      </c>
      <c r="U679" s="50">
        <v>0</v>
      </c>
      <c r="V679" s="50">
        <v>5.8824000000000001E-2</v>
      </c>
      <c r="W679" s="50">
        <v>0</v>
      </c>
      <c r="X679" s="50">
        <v>0.43782300000000002</v>
      </c>
      <c r="Y679" s="50">
        <v>0</v>
      </c>
      <c r="AA679" s="3">
        <v>679</v>
      </c>
      <c r="AD679" s="98" t="str">
        <f>REPLACE(INDEX(GroupVertices[Group], MATCH(Vertices[[#This Row],[Vertex]],GroupVertices[Vertex],0)),1,1,"")</f>
        <v>5</v>
      </c>
      <c r="AE679" s="2"/>
      <c r="AI679" s="3"/>
    </row>
    <row r="680" spans="1:35" x14ac:dyDescent="0.25">
      <c r="A680" s="1" t="s">
        <v>852</v>
      </c>
      <c r="G680" s="51" t="s">
        <v>52</v>
      </c>
      <c r="M680">
        <v>8815.962890625</v>
      </c>
      <c r="N680">
        <v>3687.13134765625</v>
      </c>
      <c r="R680" s="49">
        <v>1</v>
      </c>
      <c r="U680" s="50">
        <v>0</v>
      </c>
      <c r="V680" s="50">
        <v>1</v>
      </c>
      <c r="W680" s="50">
        <v>0</v>
      </c>
      <c r="X680" s="50">
        <v>0.99999899999999997</v>
      </c>
      <c r="Y680" s="50">
        <v>0</v>
      </c>
      <c r="AA680" s="3">
        <v>680</v>
      </c>
      <c r="AD680" s="98" t="str">
        <f>REPLACE(INDEX(GroupVertices[Group], MATCH(Vertices[[#This Row],[Vertex]],GroupVertices[Vertex],0)),1,1,"")</f>
        <v>126</v>
      </c>
      <c r="AE680" s="2"/>
      <c r="AI680" s="3"/>
    </row>
    <row r="681" spans="1:35" x14ac:dyDescent="0.25">
      <c r="A681" s="1" t="s">
        <v>853</v>
      </c>
      <c r="G681" s="51" t="s">
        <v>52</v>
      </c>
      <c r="M681">
        <v>8815.962890625</v>
      </c>
      <c r="N681">
        <v>3856.23193359375</v>
      </c>
      <c r="R681" s="49">
        <v>1</v>
      </c>
      <c r="U681" s="50">
        <v>0</v>
      </c>
      <c r="V681" s="50">
        <v>1</v>
      </c>
      <c r="W681" s="50">
        <v>0</v>
      </c>
      <c r="X681" s="50">
        <v>0.99999899999999997</v>
      </c>
      <c r="Y681" s="50">
        <v>0</v>
      </c>
      <c r="AA681" s="3">
        <v>681</v>
      </c>
      <c r="AD681" s="98" t="str">
        <f>REPLACE(INDEX(GroupVertices[Group], MATCH(Vertices[[#This Row],[Vertex]],GroupVertices[Vertex],0)),1,1,"")</f>
        <v>126</v>
      </c>
      <c r="AE681" s="2"/>
      <c r="AI681" s="3"/>
    </row>
    <row r="682" spans="1:35" x14ac:dyDescent="0.25">
      <c r="A682" s="1" t="s">
        <v>854</v>
      </c>
      <c r="G682" s="51" t="s">
        <v>52</v>
      </c>
      <c r="M682">
        <v>7078.1689453125</v>
      </c>
      <c r="N682">
        <v>1224.142333984375</v>
      </c>
      <c r="R682" s="49">
        <v>1</v>
      </c>
      <c r="U682" s="50">
        <v>0</v>
      </c>
      <c r="V682" s="50">
        <v>1</v>
      </c>
      <c r="W682" s="50">
        <v>0</v>
      </c>
      <c r="X682" s="50">
        <v>0.99999899999999997</v>
      </c>
      <c r="Y682" s="50">
        <v>0</v>
      </c>
      <c r="AA682" s="3">
        <v>682</v>
      </c>
      <c r="AD682" s="98" t="str">
        <f>REPLACE(INDEX(GroupVertices[Group], MATCH(Vertices[[#This Row],[Vertex]],GroupVertices[Vertex],0)),1,1,"")</f>
        <v>146</v>
      </c>
      <c r="AE682" s="2"/>
      <c r="AI682" s="3"/>
    </row>
    <row r="683" spans="1:35" x14ac:dyDescent="0.25">
      <c r="A683" s="1" t="s">
        <v>855</v>
      </c>
      <c r="G683" s="51" t="s">
        <v>52</v>
      </c>
      <c r="M683">
        <v>7078.1689453125</v>
      </c>
      <c r="N683">
        <v>1378.53857421875</v>
      </c>
      <c r="R683" s="49">
        <v>1</v>
      </c>
      <c r="U683" s="50">
        <v>0</v>
      </c>
      <c r="V683" s="50">
        <v>1</v>
      </c>
      <c r="W683" s="50">
        <v>0</v>
      </c>
      <c r="X683" s="50">
        <v>0.99999899999999997</v>
      </c>
      <c r="Y683" s="50">
        <v>0</v>
      </c>
      <c r="AA683" s="3">
        <v>683</v>
      </c>
      <c r="AD683" s="98" t="str">
        <f>REPLACE(INDEX(GroupVertices[Group], MATCH(Vertices[[#This Row],[Vertex]],GroupVertices[Vertex],0)),1,1,"")</f>
        <v>146</v>
      </c>
      <c r="AE683" s="2"/>
      <c r="AI683" s="3"/>
    </row>
    <row r="684" spans="1:35" x14ac:dyDescent="0.25">
      <c r="A684" s="1" t="s">
        <v>856</v>
      </c>
      <c r="G684" s="51" t="s">
        <v>52</v>
      </c>
      <c r="M684">
        <v>1322.786865234375</v>
      </c>
      <c r="N684">
        <v>7374.578125</v>
      </c>
      <c r="R684" s="49">
        <v>1</v>
      </c>
      <c r="U684" s="50">
        <v>0</v>
      </c>
      <c r="V684" s="50">
        <v>2.1649999999999998E-3</v>
      </c>
      <c r="W684" s="50">
        <v>0</v>
      </c>
      <c r="X684" s="50">
        <v>0.50180100000000005</v>
      </c>
      <c r="Y684" s="50">
        <v>0</v>
      </c>
      <c r="AA684" s="3">
        <v>684</v>
      </c>
      <c r="AD684" s="98" t="str">
        <f>REPLACE(INDEX(GroupVertices[Group], MATCH(Vertices[[#This Row],[Vertex]],GroupVertices[Vertex],0)),1,1,"")</f>
        <v>1</v>
      </c>
      <c r="AE684" s="2"/>
      <c r="AI684" s="3"/>
    </row>
    <row r="685" spans="1:35" x14ac:dyDescent="0.25">
      <c r="A685" s="1" t="s">
        <v>857</v>
      </c>
      <c r="G685" s="51" t="s">
        <v>52</v>
      </c>
      <c r="M685">
        <v>1393.891845703125</v>
      </c>
      <c r="N685">
        <v>4971.2041015625</v>
      </c>
      <c r="R685" s="49">
        <v>2</v>
      </c>
      <c r="U685" s="50">
        <v>85</v>
      </c>
      <c r="V685" s="50">
        <v>2.653E-3</v>
      </c>
      <c r="W685" s="50">
        <v>0</v>
      </c>
      <c r="X685" s="50">
        <v>0.82776799999999995</v>
      </c>
      <c r="Y685" s="50">
        <v>0</v>
      </c>
      <c r="AA685" s="3">
        <v>685</v>
      </c>
      <c r="AD685" s="98" t="str">
        <f>REPLACE(INDEX(GroupVertices[Group], MATCH(Vertices[[#This Row],[Vertex]],GroupVertices[Vertex],0)),1,1,"")</f>
        <v>1</v>
      </c>
      <c r="AE685" s="2"/>
      <c r="AI685" s="3"/>
    </row>
    <row r="686" spans="1:35" x14ac:dyDescent="0.25">
      <c r="A686" s="1" t="s">
        <v>858</v>
      </c>
      <c r="G686" s="51" t="s">
        <v>52</v>
      </c>
      <c r="M686">
        <v>3246.762939453125</v>
      </c>
      <c r="N686">
        <v>6205.26708984375</v>
      </c>
      <c r="R686" s="49">
        <v>3</v>
      </c>
      <c r="U686" s="50">
        <v>0</v>
      </c>
      <c r="V686" s="50">
        <v>0.33333299999999999</v>
      </c>
      <c r="W686" s="50">
        <v>0</v>
      </c>
      <c r="X686" s="50">
        <v>0.99999899999999997</v>
      </c>
      <c r="Y686" s="50">
        <v>1</v>
      </c>
      <c r="AA686" s="3">
        <v>686</v>
      </c>
      <c r="AD686" s="98" t="str">
        <f>REPLACE(INDEX(GroupVertices[Group], MATCH(Vertices[[#This Row],[Vertex]],GroupVertices[Vertex],0)),1,1,"")</f>
        <v>73</v>
      </c>
      <c r="AE686" s="2"/>
      <c r="AI686" s="3"/>
    </row>
    <row r="687" spans="1:35" x14ac:dyDescent="0.25">
      <c r="A687" s="1" t="s">
        <v>859</v>
      </c>
      <c r="G687" s="51" t="s">
        <v>52</v>
      </c>
      <c r="M687">
        <v>3208.231201171875</v>
      </c>
      <c r="N687">
        <v>6690.5126953125</v>
      </c>
      <c r="R687" s="49">
        <v>3</v>
      </c>
      <c r="U687" s="50">
        <v>0</v>
      </c>
      <c r="V687" s="50">
        <v>0.33333299999999999</v>
      </c>
      <c r="W687" s="50">
        <v>0</v>
      </c>
      <c r="X687" s="50">
        <v>0.99999899999999997</v>
      </c>
      <c r="Y687" s="50">
        <v>1</v>
      </c>
      <c r="AA687" s="3">
        <v>687</v>
      </c>
      <c r="AD687" s="98" t="str">
        <f>REPLACE(INDEX(GroupVertices[Group], MATCH(Vertices[[#This Row],[Vertex]],GroupVertices[Vertex],0)),1,1,"")</f>
        <v>73</v>
      </c>
      <c r="AE687" s="2"/>
      <c r="AI687" s="3"/>
    </row>
    <row r="688" spans="1:35" x14ac:dyDescent="0.25">
      <c r="A688" s="1" t="s">
        <v>860</v>
      </c>
      <c r="G688" s="51" t="s">
        <v>52</v>
      </c>
      <c r="M688">
        <v>3657.29736328125</v>
      </c>
      <c r="N688">
        <v>6273.88525390625</v>
      </c>
      <c r="R688" s="49">
        <v>3</v>
      </c>
      <c r="U688" s="50">
        <v>0</v>
      </c>
      <c r="V688" s="50">
        <v>0.33333299999999999</v>
      </c>
      <c r="W688" s="50">
        <v>0</v>
      </c>
      <c r="X688" s="50">
        <v>0.99999899999999997</v>
      </c>
      <c r="Y688" s="50">
        <v>1</v>
      </c>
      <c r="AA688" s="3">
        <v>688</v>
      </c>
      <c r="AD688" s="98" t="str">
        <f>REPLACE(INDEX(GroupVertices[Group], MATCH(Vertices[[#This Row],[Vertex]],GroupVertices[Vertex],0)),1,1,"")</f>
        <v>73</v>
      </c>
      <c r="AE688" s="2"/>
      <c r="AI688" s="3"/>
    </row>
    <row r="689" spans="1:35" x14ac:dyDescent="0.25">
      <c r="A689" s="1" t="s">
        <v>861</v>
      </c>
      <c r="G689" s="51" t="s">
        <v>52</v>
      </c>
      <c r="M689">
        <v>3716.2021484375</v>
      </c>
      <c r="N689">
        <v>6614.625</v>
      </c>
      <c r="R689" s="49">
        <v>3</v>
      </c>
      <c r="U689" s="50">
        <v>0</v>
      </c>
      <c r="V689" s="50">
        <v>0.33333299999999999</v>
      </c>
      <c r="W689" s="50">
        <v>0</v>
      </c>
      <c r="X689" s="50">
        <v>0.99999899999999997</v>
      </c>
      <c r="Y689" s="50">
        <v>1</v>
      </c>
      <c r="AA689" s="3">
        <v>689</v>
      </c>
      <c r="AD689" s="98" t="str">
        <f>REPLACE(INDEX(GroupVertices[Group], MATCH(Vertices[[#This Row],[Vertex]],GroupVertices[Vertex],0)),1,1,"")</f>
        <v>73</v>
      </c>
      <c r="AE689" s="2"/>
      <c r="AI689" s="3"/>
    </row>
    <row r="690" spans="1:35" x14ac:dyDescent="0.25">
      <c r="A690" s="1" t="s">
        <v>862</v>
      </c>
      <c r="G690" s="51" t="s">
        <v>52</v>
      </c>
      <c r="M690">
        <v>2067.926513671875</v>
      </c>
      <c r="N690">
        <v>2499.769775390625</v>
      </c>
      <c r="R690" s="49">
        <v>2</v>
      </c>
      <c r="U690" s="50">
        <v>0</v>
      </c>
      <c r="V690" s="50">
        <v>0.125</v>
      </c>
      <c r="W690" s="50">
        <v>0</v>
      </c>
      <c r="X690" s="50">
        <v>0.76650200000000002</v>
      </c>
      <c r="Y690" s="50">
        <v>1</v>
      </c>
      <c r="AA690" s="3">
        <v>690</v>
      </c>
      <c r="AD690" s="98" t="str">
        <f>REPLACE(INDEX(GroupVertices[Group], MATCH(Vertices[[#This Row],[Vertex]],GroupVertices[Vertex],0)),1,1,"")</f>
        <v>16</v>
      </c>
      <c r="AE690" s="2"/>
      <c r="AI690" s="3"/>
    </row>
    <row r="691" spans="1:35" x14ac:dyDescent="0.25">
      <c r="A691" s="1" t="s">
        <v>863</v>
      </c>
      <c r="G691" s="51" t="s">
        <v>52</v>
      </c>
      <c r="M691">
        <v>2268.29736328125</v>
      </c>
      <c r="N691">
        <v>1920.3804931640625</v>
      </c>
      <c r="R691" s="49">
        <v>3</v>
      </c>
      <c r="U691" s="50">
        <v>0.5</v>
      </c>
      <c r="V691" s="50">
        <v>0.14285700000000001</v>
      </c>
      <c r="W691" s="50">
        <v>0</v>
      </c>
      <c r="X691" s="50">
        <v>1.104957</v>
      </c>
      <c r="Y691" s="50">
        <v>0.66666666666666663</v>
      </c>
      <c r="AA691" s="3">
        <v>691</v>
      </c>
      <c r="AD691" s="98" t="str">
        <f>REPLACE(INDEX(GroupVertices[Group], MATCH(Vertices[[#This Row],[Vertex]],GroupVertices[Vertex],0)),1,1,"")</f>
        <v>16</v>
      </c>
      <c r="AE691" s="2"/>
      <c r="AI691" s="3"/>
    </row>
    <row r="692" spans="1:35" x14ac:dyDescent="0.25">
      <c r="A692" s="1" t="s">
        <v>864</v>
      </c>
      <c r="G692" s="51" t="s">
        <v>52</v>
      </c>
      <c r="M692">
        <v>9751.6982421875</v>
      </c>
      <c r="N692">
        <v>2065.969970703125</v>
      </c>
      <c r="R692" s="49">
        <v>0</v>
      </c>
      <c r="U692" s="50">
        <v>0</v>
      </c>
      <c r="V692" s="50">
        <v>0</v>
      </c>
      <c r="W692" s="50">
        <v>0</v>
      </c>
      <c r="X692" s="50">
        <v>0</v>
      </c>
      <c r="Y692" s="50">
        <v>0</v>
      </c>
      <c r="AA692" s="3">
        <v>692</v>
      </c>
      <c r="AD692" s="98" t="str">
        <f>REPLACE(INDEX(GroupVertices[Group], MATCH(Vertices[[#This Row],[Vertex]],GroupVertices[Vertex],0)),1,1,"")</f>
        <v>209</v>
      </c>
      <c r="AE692" s="2"/>
      <c r="AI692" s="3"/>
    </row>
    <row r="693" spans="1:35" x14ac:dyDescent="0.25">
      <c r="A693" s="1" t="s">
        <v>865</v>
      </c>
      <c r="G693" s="51" t="s">
        <v>52</v>
      </c>
      <c r="M693">
        <v>430.534423828125</v>
      </c>
      <c r="N693">
        <v>5438.72607421875</v>
      </c>
      <c r="R693" s="49">
        <v>2</v>
      </c>
      <c r="U693" s="50">
        <v>405</v>
      </c>
      <c r="V693" s="50">
        <v>2.0330000000000001E-3</v>
      </c>
      <c r="W693" s="50">
        <v>0</v>
      </c>
      <c r="X693" s="50">
        <v>0.77750799999999998</v>
      </c>
      <c r="Y693" s="50">
        <v>0</v>
      </c>
      <c r="AA693" s="3">
        <v>693</v>
      </c>
      <c r="AD693" s="98" t="str">
        <f>REPLACE(INDEX(GroupVertices[Group], MATCH(Vertices[[#This Row],[Vertex]],GroupVertices[Vertex],0)),1,1,"")</f>
        <v>1</v>
      </c>
      <c r="AE693" s="2"/>
      <c r="AI693" s="3"/>
    </row>
    <row r="694" spans="1:35" x14ac:dyDescent="0.25">
      <c r="A694" s="1" t="s">
        <v>866</v>
      </c>
      <c r="G694" s="51" t="s">
        <v>52</v>
      </c>
      <c r="M694">
        <v>1486.7562255859375</v>
      </c>
      <c r="N694">
        <v>8681.208984375</v>
      </c>
      <c r="R694" s="49">
        <v>2</v>
      </c>
      <c r="U694" s="50">
        <v>480</v>
      </c>
      <c r="V694" s="50">
        <v>2.398E-3</v>
      </c>
      <c r="W694" s="50">
        <v>0</v>
      </c>
      <c r="X694" s="50">
        <v>0.73347799999999996</v>
      </c>
      <c r="Y694" s="50">
        <v>0</v>
      </c>
      <c r="AA694" s="3">
        <v>694</v>
      </c>
      <c r="AD694" s="98" t="str">
        <f>REPLACE(INDEX(GroupVertices[Group], MATCH(Vertices[[#This Row],[Vertex]],GroupVertices[Vertex],0)),1,1,"")</f>
        <v>1</v>
      </c>
      <c r="AE694" s="2"/>
      <c r="AI694" s="3"/>
    </row>
    <row r="695" spans="1:35" x14ac:dyDescent="0.25">
      <c r="A695" s="1" t="s">
        <v>867</v>
      </c>
      <c r="G695" s="51" t="s">
        <v>52</v>
      </c>
      <c r="M695">
        <v>246.40031433105469</v>
      </c>
      <c r="N695">
        <v>5806.5556640625</v>
      </c>
      <c r="R695" s="49">
        <v>1</v>
      </c>
      <c r="U695" s="50">
        <v>0</v>
      </c>
      <c r="V695" s="50">
        <v>2.545E-3</v>
      </c>
      <c r="W695" s="50">
        <v>0</v>
      </c>
      <c r="X695" s="50">
        <v>0.40822199999999997</v>
      </c>
      <c r="Y695" s="50">
        <v>0</v>
      </c>
      <c r="AA695" s="3">
        <v>695</v>
      </c>
      <c r="AD695" s="98" t="str">
        <f>REPLACE(INDEX(GroupVertices[Group], MATCH(Vertices[[#This Row],[Vertex]],GroupVertices[Vertex],0)),1,1,"")</f>
        <v>1</v>
      </c>
      <c r="AE695" s="2"/>
      <c r="AI695" s="3"/>
    </row>
    <row r="696" spans="1:35" x14ac:dyDescent="0.25">
      <c r="A696" s="1" t="s">
        <v>868</v>
      </c>
      <c r="G696" s="51" t="s">
        <v>52</v>
      </c>
      <c r="M696">
        <v>8769.1396484375</v>
      </c>
      <c r="N696">
        <v>7366.9140625</v>
      </c>
      <c r="R696" s="49">
        <v>2</v>
      </c>
      <c r="U696" s="50">
        <v>0</v>
      </c>
      <c r="V696" s="50">
        <v>0.25</v>
      </c>
      <c r="W696" s="50">
        <v>0</v>
      </c>
      <c r="X696" s="50">
        <v>0.983711</v>
      </c>
      <c r="Y696" s="50">
        <v>1</v>
      </c>
      <c r="AA696" s="3">
        <v>696</v>
      </c>
      <c r="AD696" s="98" t="str">
        <f>REPLACE(INDEX(GroupVertices[Group], MATCH(Vertices[[#This Row],[Vertex]],GroupVertices[Vertex],0)),1,1,"")</f>
        <v>53</v>
      </c>
      <c r="AE696" s="2"/>
      <c r="AI696" s="3"/>
    </row>
    <row r="697" spans="1:35" x14ac:dyDescent="0.25">
      <c r="A697" s="1" t="s">
        <v>869</v>
      </c>
      <c r="G697" s="51" t="s">
        <v>52</v>
      </c>
      <c r="M697">
        <v>9168.408203125</v>
      </c>
      <c r="N697">
        <v>6952.0830078125</v>
      </c>
      <c r="R697" s="49">
        <v>2</v>
      </c>
      <c r="U697" s="50">
        <v>0</v>
      </c>
      <c r="V697" s="50">
        <v>0.25</v>
      </c>
      <c r="W697" s="50">
        <v>0</v>
      </c>
      <c r="X697" s="50">
        <v>0.983711</v>
      </c>
      <c r="Y697" s="50">
        <v>1</v>
      </c>
      <c r="AA697" s="3">
        <v>697</v>
      </c>
      <c r="AD697" s="98" t="str">
        <f>REPLACE(INDEX(GroupVertices[Group], MATCH(Vertices[[#This Row],[Vertex]],GroupVertices[Vertex],0)),1,1,"")</f>
        <v>53</v>
      </c>
      <c r="AE697" s="2"/>
      <c r="AI697" s="3"/>
    </row>
    <row r="698" spans="1:35" x14ac:dyDescent="0.25">
      <c r="A698" s="1" t="s">
        <v>870</v>
      </c>
      <c r="G698" s="51" t="s">
        <v>52</v>
      </c>
      <c r="M698">
        <v>7078.1689453125</v>
      </c>
      <c r="N698">
        <v>253.65110778808594</v>
      </c>
      <c r="R698" s="49">
        <v>1</v>
      </c>
      <c r="U698" s="50">
        <v>0</v>
      </c>
      <c r="V698" s="50">
        <v>1</v>
      </c>
      <c r="W698" s="50">
        <v>0</v>
      </c>
      <c r="X698" s="50">
        <v>0.99999899999999997</v>
      </c>
      <c r="Y698" s="50">
        <v>0</v>
      </c>
      <c r="AA698" s="3">
        <v>698</v>
      </c>
      <c r="AD698" s="98" t="str">
        <f>REPLACE(INDEX(GroupVertices[Group], MATCH(Vertices[[#This Row],[Vertex]],GroupVertices[Vertex],0)),1,1,"")</f>
        <v>144</v>
      </c>
      <c r="AE698" s="2"/>
      <c r="AI698" s="3"/>
    </row>
    <row r="699" spans="1:35" x14ac:dyDescent="0.25">
      <c r="A699" s="1" t="s">
        <v>871</v>
      </c>
      <c r="G699" s="51" t="s">
        <v>52</v>
      </c>
      <c r="M699">
        <v>7078.1689453125</v>
      </c>
      <c r="N699">
        <v>408.04742431640625</v>
      </c>
      <c r="R699" s="49">
        <v>1</v>
      </c>
      <c r="U699" s="50">
        <v>0</v>
      </c>
      <c r="V699" s="50">
        <v>1</v>
      </c>
      <c r="W699" s="50">
        <v>0</v>
      </c>
      <c r="X699" s="50">
        <v>0.99999899999999997</v>
      </c>
      <c r="Y699" s="50">
        <v>0</v>
      </c>
      <c r="AA699" s="3">
        <v>699</v>
      </c>
      <c r="AD699" s="98" t="str">
        <f>REPLACE(INDEX(GroupVertices[Group], MATCH(Vertices[[#This Row],[Vertex]],GroupVertices[Vertex],0)),1,1,"")</f>
        <v>144</v>
      </c>
      <c r="AE699" s="2"/>
      <c r="AI699" s="3"/>
    </row>
    <row r="700" spans="1:35" x14ac:dyDescent="0.25">
      <c r="A700" s="1" t="s">
        <v>872</v>
      </c>
      <c r="G700" s="51" t="s">
        <v>52</v>
      </c>
      <c r="M700">
        <v>1207.989990234375</v>
      </c>
      <c r="N700">
        <v>6038.009765625</v>
      </c>
      <c r="R700" s="49">
        <v>3</v>
      </c>
      <c r="U700" s="50">
        <v>85</v>
      </c>
      <c r="V700" s="50">
        <v>2.392E-3</v>
      </c>
      <c r="W700" s="50">
        <v>0</v>
      </c>
      <c r="X700" s="50">
        <v>1.1262239999999999</v>
      </c>
      <c r="Y700" s="50">
        <v>0.33333333333333331</v>
      </c>
      <c r="AA700" s="3">
        <v>700</v>
      </c>
      <c r="AD700" s="98" t="str">
        <f>REPLACE(INDEX(GroupVertices[Group], MATCH(Vertices[[#This Row],[Vertex]],GroupVertices[Vertex],0)),1,1,"")</f>
        <v>1</v>
      </c>
      <c r="AE700" s="2"/>
      <c r="AI700" s="3"/>
    </row>
    <row r="701" spans="1:35" x14ac:dyDescent="0.25">
      <c r="A701" s="1" t="s">
        <v>873</v>
      </c>
      <c r="G701" s="51" t="s">
        <v>52</v>
      </c>
      <c r="M701">
        <v>1023.13330078125</v>
      </c>
      <c r="N701">
        <v>4470.80908203125</v>
      </c>
      <c r="R701" s="49">
        <v>1</v>
      </c>
      <c r="U701" s="50">
        <v>0</v>
      </c>
      <c r="V701" s="50">
        <v>1.9880000000000002E-3</v>
      </c>
      <c r="W701" s="50">
        <v>0</v>
      </c>
      <c r="X701" s="50">
        <v>0.46909699999999999</v>
      </c>
      <c r="Y701" s="50">
        <v>0</v>
      </c>
      <c r="AA701" s="3">
        <v>701</v>
      </c>
      <c r="AD701" s="98" t="str">
        <f>REPLACE(INDEX(GroupVertices[Group], MATCH(Vertices[[#This Row],[Vertex]],GroupVertices[Vertex],0)),1,1,"")</f>
        <v>1</v>
      </c>
      <c r="AE701" s="2"/>
      <c r="AI701" s="3"/>
    </row>
    <row r="702" spans="1:35" x14ac:dyDescent="0.25">
      <c r="A702" s="1" t="s">
        <v>874</v>
      </c>
      <c r="G702" s="51" t="s">
        <v>52</v>
      </c>
      <c r="M702">
        <v>566.1298828125</v>
      </c>
      <c r="N702">
        <v>7308.64208984375</v>
      </c>
      <c r="R702" s="49">
        <v>6</v>
      </c>
      <c r="U702" s="50">
        <v>565</v>
      </c>
      <c r="V702" s="50">
        <v>2.9759999999999999E-3</v>
      </c>
      <c r="W702" s="50">
        <v>0</v>
      </c>
      <c r="X702" s="50">
        <v>1.87307</v>
      </c>
      <c r="Y702" s="50">
        <v>0.26666666666666666</v>
      </c>
      <c r="AA702" s="3">
        <v>702</v>
      </c>
      <c r="AD702" s="98" t="str">
        <f>REPLACE(INDEX(GroupVertices[Group], MATCH(Vertices[[#This Row],[Vertex]],GroupVertices[Vertex],0)),1,1,"")</f>
        <v>1</v>
      </c>
      <c r="AE702" s="2"/>
      <c r="AI702" s="3"/>
    </row>
    <row r="703" spans="1:35" x14ac:dyDescent="0.25">
      <c r="A703" s="1" t="s">
        <v>875</v>
      </c>
      <c r="G703" s="51" t="s">
        <v>52</v>
      </c>
      <c r="M703">
        <v>293.58404541015625</v>
      </c>
      <c r="N703">
        <v>9228.79296875</v>
      </c>
      <c r="R703" s="49">
        <v>2</v>
      </c>
      <c r="U703" s="50">
        <v>0</v>
      </c>
      <c r="V703" s="50">
        <v>2.3869999999999998E-3</v>
      </c>
      <c r="W703" s="50">
        <v>0</v>
      </c>
      <c r="X703" s="50">
        <v>0.73444799999999999</v>
      </c>
      <c r="Y703" s="50">
        <v>1</v>
      </c>
      <c r="AA703" s="3">
        <v>703</v>
      </c>
      <c r="AD703" s="98" t="str">
        <f>REPLACE(INDEX(GroupVertices[Group], MATCH(Vertices[[#This Row],[Vertex]],GroupVertices[Vertex],0)),1,1,"")</f>
        <v>1</v>
      </c>
      <c r="AE703" s="2"/>
      <c r="AI703" s="3"/>
    </row>
    <row r="704" spans="1:35" x14ac:dyDescent="0.25">
      <c r="A704" s="1" t="s">
        <v>876</v>
      </c>
      <c r="G704" s="51" t="s">
        <v>52</v>
      </c>
      <c r="M704">
        <v>8401.56640625</v>
      </c>
      <c r="N704">
        <v>1720.4161376953125</v>
      </c>
      <c r="R704" s="49">
        <v>0</v>
      </c>
      <c r="U704" s="50">
        <v>0</v>
      </c>
      <c r="V704" s="50">
        <v>0</v>
      </c>
      <c r="W704" s="50">
        <v>0</v>
      </c>
      <c r="X704" s="50">
        <v>0</v>
      </c>
      <c r="Y704" s="50">
        <v>0</v>
      </c>
      <c r="AA704" s="3">
        <v>704</v>
      </c>
      <c r="AD704" s="98" t="str">
        <f>REPLACE(INDEX(GroupVertices[Group], MATCH(Vertices[[#This Row],[Vertex]],GroupVertices[Vertex],0)),1,1,"")</f>
        <v>208</v>
      </c>
      <c r="AE704" s="2"/>
      <c r="AI704" s="3"/>
    </row>
    <row r="705" spans="1:35" x14ac:dyDescent="0.25">
      <c r="A705" s="1" t="s">
        <v>877</v>
      </c>
      <c r="G705" s="51" t="s">
        <v>52</v>
      </c>
      <c r="M705">
        <v>1697.690673828125</v>
      </c>
      <c r="N705">
        <v>9505.298828125</v>
      </c>
      <c r="R705" s="49">
        <v>2</v>
      </c>
      <c r="U705" s="50">
        <v>0</v>
      </c>
      <c r="V705" s="50">
        <v>3.7037E-2</v>
      </c>
      <c r="W705" s="50">
        <v>0</v>
      </c>
      <c r="X705" s="50">
        <v>0.65474699999999997</v>
      </c>
      <c r="Y705" s="50">
        <v>1</v>
      </c>
      <c r="AA705" s="3">
        <v>705</v>
      </c>
      <c r="AD705" s="98" t="str">
        <f>REPLACE(INDEX(GroupVertices[Group], MATCH(Vertices[[#This Row],[Vertex]],GroupVertices[Vertex],0)),1,1,"")</f>
        <v>4</v>
      </c>
      <c r="AE705" s="2"/>
      <c r="AI705" s="3"/>
    </row>
    <row r="706" spans="1:35" x14ac:dyDescent="0.25">
      <c r="A706" s="1" t="s">
        <v>878</v>
      </c>
      <c r="G706" s="51" t="s">
        <v>52</v>
      </c>
      <c r="M706">
        <v>2021.4718017578125</v>
      </c>
      <c r="N706">
        <v>9057.91796875</v>
      </c>
      <c r="R706" s="49">
        <v>2</v>
      </c>
      <c r="U706" s="50">
        <v>0</v>
      </c>
      <c r="V706" s="50">
        <v>3.7037E-2</v>
      </c>
      <c r="W706" s="50">
        <v>0</v>
      </c>
      <c r="X706" s="50">
        <v>0.65474699999999997</v>
      </c>
      <c r="Y706" s="50">
        <v>1</v>
      </c>
      <c r="AA706" s="3">
        <v>706</v>
      </c>
      <c r="AD706" s="98" t="str">
        <f>REPLACE(INDEX(GroupVertices[Group], MATCH(Vertices[[#This Row],[Vertex]],GroupVertices[Vertex],0)),1,1,"")</f>
        <v>4</v>
      </c>
      <c r="AE706" s="2"/>
      <c r="AI706" s="3"/>
    </row>
    <row r="707" spans="1:35" x14ac:dyDescent="0.25">
      <c r="A707" s="1" t="s">
        <v>879</v>
      </c>
      <c r="G707" s="51" t="s">
        <v>52</v>
      </c>
      <c r="M707">
        <v>7078.1689453125</v>
      </c>
      <c r="N707">
        <v>1709.3878173828125</v>
      </c>
      <c r="R707" s="49">
        <v>1</v>
      </c>
      <c r="U707" s="50">
        <v>0</v>
      </c>
      <c r="V707" s="50">
        <v>1</v>
      </c>
      <c r="W707" s="50">
        <v>0</v>
      </c>
      <c r="X707" s="50">
        <v>0.99999899999999997</v>
      </c>
      <c r="Y707" s="50">
        <v>0</v>
      </c>
      <c r="AA707" s="3">
        <v>707</v>
      </c>
      <c r="AD707" s="98" t="str">
        <f>REPLACE(INDEX(GroupVertices[Group], MATCH(Vertices[[#This Row],[Vertex]],GroupVertices[Vertex],0)),1,1,"")</f>
        <v>145</v>
      </c>
      <c r="AE707" s="2"/>
      <c r="AI707" s="3"/>
    </row>
    <row r="708" spans="1:35" x14ac:dyDescent="0.25">
      <c r="A708" s="1" t="s">
        <v>880</v>
      </c>
      <c r="G708" s="51" t="s">
        <v>52</v>
      </c>
      <c r="M708">
        <v>7078.1689453125</v>
      </c>
      <c r="N708">
        <v>1863.7841796875</v>
      </c>
      <c r="R708" s="49">
        <v>1</v>
      </c>
      <c r="U708" s="50">
        <v>0</v>
      </c>
      <c r="V708" s="50">
        <v>1</v>
      </c>
      <c r="W708" s="50">
        <v>0</v>
      </c>
      <c r="X708" s="50">
        <v>0.99999899999999997</v>
      </c>
      <c r="Y708" s="50">
        <v>0</v>
      </c>
      <c r="AA708" s="3">
        <v>708</v>
      </c>
      <c r="AD708" s="98" t="str">
        <f>REPLACE(INDEX(GroupVertices[Group], MATCH(Vertices[[#This Row],[Vertex]],GroupVertices[Vertex],0)),1,1,"")</f>
        <v>145</v>
      </c>
      <c r="AE708" s="2"/>
      <c r="AI708" s="3"/>
    </row>
    <row r="709" spans="1:35" x14ac:dyDescent="0.25">
      <c r="A709" s="1" t="s">
        <v>881</v>
      </c>
      <c r="G709" s="51" t="s">
        <v>52</v>
      </c>
      <c r="M709">
        <v>2352.703125</v>
      </c>
      <c r="N709">
        <v>3926.384521484375</v>
      </c>
      <c r="R709" s="49">
        <v>2</v>
      </c>
      <c r="U709" s="50">
        <v>0</v>
      </c>
      <c r="V709" s="50">
        <v>0.125</v>
      </c>
      <c r="W709" s="50">
        <v>0</v>
      </c>
      <c r="X709" s="50">
        <v>0.78857500000000003</v>
      </c>
      <c r="Y709" s="50">
        <v>1</v>
      </c>
      <c r="AA709" s="3">
        <v>709</v>
      </c>
      <c r="AD709" s="98" t="str">
        <f>REPLACE(INDEX(GroupVertices[Group], MATCH(Vertices[[#This Row],[Vertex]],GroupVertices[Vertex],0)),1,1,"")</f>
        <v>20</v>
      </c>
      <c r="AE709" s="2"/>
      <c r="AI709" s="3"/>
    </row>
    <row r="710" spans="1:35" x14ac:dyDescent="0.25">
      <c r="A710" s="1" t="s">
        <v>882</v>
      </c>
      <c r="G710" s="51" t="s">
        <v>52</v>
      </c>
      <c r="M710">
        <v>1998.2314453125</v>
      </c>
      <c r="N710">
        <v>3499.65966796875</v>
      </c>
      <c r="R710" s="49">
        <v>2</v>
      </c>
      <c r="U710" s="50">
        <v>0</v>
      </c>
      <c r="V710" s="50">
        <v>0.125</v>
      </c>
      <c r="W710" s="50">
        <v>0</v>
      </c>
      <c r="X710" s="50">
        <v>0.78857500000000003</v>
      </c>
      <c r="Y710" s="50">
        <v>1</v>
      </c>
      <c r="AA710" s="3">
        <v>710</v>
      </c>
      <c r="AD710" s="98" t="str">
        <f>REPLACE(INDEX(GroupVertices[Group], MATCH(Vertices[[#This Row],[Vertex]],GroupVertices[Vertex],0)),1,1,"")</f>
        <v>20</v>
      </c>
      <c r="AE710" s="2"/>
      <c r="AI710" s="3"/>
    </row>
    <row r="711" spans="1:35" x14ac:dyDescent="0.25">
      <c r="A711" s="1" t="s">
        <v>883</v>
      </c>
      <c r="G711" s="51" t="s">
        <v>52</v>
      </c>
      <c r="M711">
        <v>1150.8162841796875</v>
      </c>
      <c r="N711">
        <v>1881.6307373046875</v>
      </c>
      <c r="R711" s="49">
        <v>2</v>
      </c>
      <c r="U711" s="50">
        <v>0</v>
      </c>
      <c r="V711" s="50">
        <v>1.1764999999999999E-2</v>
      </c>
      <c r="W711" s="50">
        <v>0</v>
      </c>
      <c r="X711" s="50">
        <v>0.61888600000000005</v>
      </c>
      <c r="Y711" s="50">
        <v>1</v>
      </c>
      <c r="AA711" s="3">
        <v>711</v>
      </c>
      <c r="AD711" s="98" t="str">
        <f>REPLACE(INDEX(GroupVertices[Group], MATCH(Vertices[[#This Row],[Vertex]],GroupVertices[Vertex],0)),1,1,"")</f>
        <v>2</v>
      </c>
      <c r="AE711" s="2"/>
      <c r="AI711" s="3"/>
    </row>
    <row r="712" spans="1:35" x14ac:dyDescent="0.25">
      <c r="A712" s="1" t="s">
        <v>884</v>
      </c>
      <c r="G712" s="51" t="s">
        <v>52</v>
      </c>
      <c r="M712">
        <v>1147.7193603515625</v>
      </c>
      <c r="N712">
        <v>3499.654296875</v>
      </c>
      <c r="R712" s="49">
        <v>2</v>
      </c>
      <c r="U712" s="50">
        <v>0</v>
      </c>
      <c r="V712" s="50">
        <v>1.1764999999999999E-2</v>
      </c>
      <c r="W712" s="50">
        <v>0</v>
      </c>
      <c r="X712" s="50">
        <v>0.61888600000000005</v>
      </c>
      <c r="Y712" s="50">
        <v>1</v>
      </c>
      <c r="AA712" s="3">
        <v>712</v>
      </c>
      <c r="AD712" s="98" t="str">
        <f>REPLACE(INDEX(GroupVertices[Group], MATCH(Vertices[[#This Row],[Vertex]],GroupVertices[Vertex],0)),1,1,"")</f>
        <v>2</v>
      </c>
      <c r="AE712" s="2"/>
      <c r="AI712" s="3"/>
    </row>
    <row r="713" spans="1:35" x14ac:dyDescent="0.25">
      <c r="A713" s="1" t="s">
        <v>885</v>
      </c>
      <c r="G713" s="51" t="s">
        <v>52</v>
      </c>
      <c r="M713">
        <v>609.8192138671875</v>
      </c>
      <c r="N713">
        <v>3093.624267578125</v>
      </c>
      <c r="R713" s="49">
        <v>5</v>
      </c>
      <c r="U713" s="50">
        <v>83</v>
      </c>
      <c r="V713" s="50">
        <v>1.4286E-2</v>
      </c>
      <c r="W713" s="50">
        <v>0</v>
      </c>
      <c r="X713" s="50">
        <v>1.5717639999999999</v>
      </c>
      <c r="Y713" s="50">
        <v>0.2</v>
      </c>
      <c r="AA713" s="3">
        <v>713</v>
      </c>
      <c r="AD713" s="98" t="str">
        <f>REPLACE(INDEX(GroupVertices[Group], MATCH(Vertices[[#This Row],[Vertex]],GroupVertices[Vertex],0)),1,1,"")</f>
        <v>2</v>
      </c>
      <c r="AE713" s="2"/>
      <c r="AI713" s="3"/>
    </row>
    <row r="714" spans="1:35" x14ac:dyDescent="0.25">
      <c r="A714" s="1" t="s">
        <v>886</v>
      </c>
      <c r="G714" s="51" t="s">
        <v>52</v>
      </c>
      <c r="M714">
        <v>659.0447998046875</v>
      </c>
      <c r="N714">
        <v>2008.8753662109375</v>
      </c>
      <c r="R714" s="49">
        <v>2</v>
      </c>
      <c r="U714" s="50">
        <v>0</v>
      </c>
      <c r="V714" s="50">
        <v>1.0204E-2</v>
      </c>
      <c r="W714" s="50">
        <v>0</v>
      </c>
      <c r="X714" s="50">
        <v>0.72556500000000002</v>
      </c>
      <c r="Y714" s="50">
        <v>1</v>
      </c>
      <c r="AA714" s="3">
        <v>714</v>
      </c>
      <c r="AD714" s="98" t="str">
        <f>REPLACE(INDEX(GroupVertices[Group], MATCH(Vertices[[#This Row],[Vertex]],GroupVertices[Vertex],0)),1,1,"")</f>
        <v>2</v>
      </c>
      <c r="AE714" s="2"/>
      <c r="AI714" s="3"/>
    </row>
    <row r="715" spans="1:35" x14ac:dyDescent="0.25">
      <c r="A715" s="1" t="s">
        <v>887</v>
      </c>
      <c r="G715" s="51" t="s">
        <v>52</v>
      </c>
      <c r="M715">
        <v>1294.1552734375</v>
      </c>
      <c r="N715">
        <v>2267.82177734375</v>
      </c>
      <c r="R715" s="49">
        <v>2</v>
      </c>
      <c r="U715" s="50">
        <v>0</v>
      </c>
      <c r="V715" s="50">
        <v>1.0204E-2</v>
      </c>
      <c r="W715" s="50">
        <v>0</v>
      </c>
      <c r="X715" s="50">
        <v>0.72556500000000002</v>
      </c>
      <c r="Y715" s="50">
        <v>1</v>
      </c>
      <c r="AA715" s="3">
        <v>715</v>
      </c>
      <c r="AD715" s="98" t="str">
        <f>REPLACE(INDEX(GroupVertices[Group], MATCH(Vertices[[#This Row],[Vertex]],GroupVertices[Vertex],0)),1,1,"")</f>
        <v>2</v>
      </c>
      <c r="AE715" s="2"/>
      <c r="AI715" s="3"/>
    </row>
    <row r="716" spans="1:35" x14ac:dyDescent="0.25">
      <c r="A716" s="1" t="s">
        <v>888</v>
      </c>
      <c r="G716" s="51" t="s">
        <v>52</v>
      </c>
      <c r="M716">
        <v>387.626220703125</v>
      </c>
      <c r="N716">
        <v>2179.222900390625</v>
      </c>
      <c r="R716" s="49">
        <v>2</v>
      </c>
      <c r="U716" s="50">
        <v>0</v>
      </c>
      <c r="V716" s="50">
        <v>1.3698999999999999E-2</v>
      </c>
      <c r="W716" s="50">
        <v>0</v>
      </c>
      <c r="X716" s="50">
        <v>0.60885199999999995</v>
      </c>
      <c r="Y716" s="50">
        <v>1</v>
      </c>
      <c r="AA716" s="3">
        <v>716</v>
      </c>
      <c r="AD716" s="98" t="str">
        <f>REPLACE(INDEX(GroupVertices[Group], MATCH(Vertices[[#This Row],[Vertex]],GroupVertices[Vertex],0)),1,1,"")</f>
        <v>2</v>
      </c>
      <c r="AE716" s="2"/>
      <c r="AI716" s="3"/>
    </row>
    <row r="717" spans="1:35" x14ac:dyDescent="0.25">
      <c r="A717" s="1" t="s">
        <v>889</v>
      </c>
      <c r="G717" s="51" t="s">
        <v>52</v>
      </c>
      <c r="M717">
        <v>381.673828125</v>
      </c>
      <c r="N717">
        <v>2946.700439453125</v>
      </c>
      <c r="R717" s="49">
        <v>1</v>
      </c>
      <c r="U717" s="50">
        <v>0</v>
      </c>
      <c r="V717" s="50">
        <v>1.0101000000000001E-2</v>
      </c>
      <c r="W717" s="50">
        <v>0</v>
      </c>
      <c r="X717" s="50">
        <v>0.41720000000000002</v>
      </c>
      <c r="Y717" s="50">
        <v>0</v>
      </c>
      <c r="AA717" s="3">
        <v>717</v>
      </c>
      <c r="AD717" s="98" t="str">
        <f>REPLACE(INDEX(GroupVertices[Group], MATCH(Vertices[[#This Row],[Vertex]],GroupVertices[Vertex],0)),1,1,"")</f>
        <v>2</v>
      </c>
      <c r="AE717" s="2"/>
      <c r="AI717" s="3"/>
    </row>
    <row r="718" spans="1:35" x14ac:dyDescent="0.25">
      <c r="A718" s="1" t="s">
        <v>890</v>
      </c>
      <c r="G718" s="51" t="s">
        <v>52</v>
      </c>
      <c r="M718">
        <v>1052.540283203125</v>
      </c>
      <c r="N718">
        <v>7146.25390625</v>
      </c>
      <c r="R718" s="49">
        <v>2</v>
      </c>
      <c r="U718" s="50">
        <v>0</v>
      </c>
      <c r="V718" s="50">
        <v>1.9719999999999998E-3</v>
      </c>
      <c r="W718" s="50">
        <v>0</v>
      </c>
      <c r="X718" s="50">
        <v>0.75266900000000003</v>
      </c>
      <c r="Y718" s="50">
        <v>1</v>
      </c>
      <c r="AA718" s="3">
        <v>718</v>
      </c>
      <c r="AD718" s="98" t="str">
        <f>REPLACE(INDEX(GroupVertices[Group], MATCH(Vertices[[#This Row],[Vertex]],GroupVertices[Vertex],0)),1,1,"")</f>
        <v>1</v>
      </c>
      <c r="AE718" s="2"/>
      <c r="AI718" s="3"/>
    </row>
    <row r="719" spans="1:35" x14ac:dyDescent="0.25">
      <c r="A719" s="1" t="s">
        <v>891</v>
      </c>
      <c r="G719" s="51" t="s">
        <v>52</v>
      </c>
      <c r="M719">
        <v>8401.56640625</v>
      </c>
      <c r="N719">
        <v>1360.1580810546875</v>
      </c>
      <c r="R719" s="49">
        <v>0</v>
      </c>
      <c r="U719" s="50">
        <v>0</v>
      </c>
      <c r="V719" s="50">
        <v>0</v>
      </c>
      <c r="W719" s="50">
        <v>0</v>
      </c>
      <c r="X719" s="50">
        <v>0</v>
      </c>
      <c r="Y719" s="50">
        <v>0</v>
      </c>
      <c r="AA719" s="3">
        <v>719</v>
      </c>
      <c r="AD719" s="98" t="str">
        <f>REPLACE(INDEX(GroupVertices[Group], MATCH(Vertices[[#This Row],[Vertex]],GroupVertices[Vertex],0)),1,1,"")</f>
        <v>211</v>
      </c>
      <c r="AE719" s="2"/>
      <c r="AI719" s="3"/>
    </row>
    <row r="720" spans="1:35" x14ac:dyDescent="0.25">
      <c r="A720" s="1" t="s">
        <v>892</v>
      </c>
      <c r="G720" s="51" t="s">
        <v>52</v>
      </c>
      <c r="M720">
        <v>1697.6881103515625</v>
      </c>
      <c r="N720">
        <v>613.95587158203125</v>
      </c>
      <c r="R720" s="49">
        <v>4</v>
      </c>
      <c r="U720" s="50">
        <v>0</v>
      </c>
      <c r="V720" s="50">
        <v>0.16666700000000001</v>
      </c>
      <c r="W720" s="50">
        <v>0</v>
      </c>
      <c r="X720" s="50">
        <v>1.0596620000000001</v>
      </c>
      <c r="Y720" s="50">
        <v>1</v>
      </c>
      <c r="AA720" s="3">
        <v>720</v>
      </c>
      <c r="AD720" s="98" t="str">
        <f>REPLACE(INDEX(GroupVertices[Group], MATCH(Vertices[[#This Row],[Vertex]],GroupVertices[Vertex],0)),1,1,"")</f>
        <v>18</v>
      </c>
      <c r="AE720" s="2"/>
      <c r="AI720" s="3"/>
    </row>
    <row r="721" spans="1:35" x14ac:dyDescent="0.25">
      <c r="A721" s="1" t="s">
        <v>893</v>
      </c>
      <c r="G721" s="51" t="s">
        <v>52</v>
      </c>
      <c r="M721">
        <v>2305.219970703125</v>
      </c>
      <c r="N721">
        <v>319.67825317382813</v>
      </c>
      <c r="R721" s="49">
        <v>4</v>
      </c>
      <c r="U721" s="50">
        <v>0</v>
      </c>
      <c r="V721" s="50">
        <v>0.16666700000000001</v>
      </c>
      <c r="W721" s="50">
        <v>0</v>
      </c>
      <c r="X721" s="50">
        <v>1.0596620000000001</v>
      </c>
      <c r="Y721" s="50">
        <v>1</v>
      </c>
      <c r="AA721" s="3">
        <v>721</v>
      </c>
      <c r="AD721" s="98" t="str">
        <f>REPLACE(INDEX(GroupVertices[Group], MATCH(Vertices[[#This Row],[Vertex]],GroupVertices[Vertex],0)),1,1,"")</f>
        <v>18</v>
      </c>
      <c r="AE721" s="2"/>
      <c r="AI721" s="3"/>
    </row>
    <row r="722" spans="1:35" x14ac:dyDescent="0.25">
      <c r="A722" s="1" t="s">
        <v>894</v>
      </c>
      <c r="G722" s="51" t="s">
        <v>52</v>
      </c>
      <c r="M722">
        <v>2352.702392578125</v>
      </c>
      <c r="N722">
        <v>586.0799560546875</v>
      </c>
      <c r="R722" s="49">
        <v>4</v>
      </c>
      <c r="U722" s="50">
        <v>0</v>
      </c>
      <c r="V722" s="50">
        <v>0.16666700000000001</v>
      </c>
      <c r="W722" s="50">
        <v>0</v>
      </c>
      <c r="X722" s="50">
        <v>1.0596620000000001</v>
      </c>
      <c r="Y722" s="50">
        <v>1</v>
      </c>
      <c r="AA722" s="3">
        <v>722</v>
      </c>
      <c r="AD722" s="98" t="str">
        <f>REPLACE(INDEX(GroupVertices[Group], MATCH(Vertices[[#This Row],[Vertex]],GroupVertices[Vertex],0)),1,1,"")</f>
        <v>18</v>
      </c>
      <c r="AE722" s="2"/>
      <c r="AI722" s="3"/>
    </row>
    <row r="723" spans="1:35" x14ac:dyDescent="0.25">
      <c r="A723" s="1" t="s">
        <v>895</v>
      </c>
      <c r="G723" s="51" t="s">
        <v>52</v>
      </c>
      <c r="M723">
        <v>1987.1826171875</v>
      </c>
      <c r="N723">
        <v>176.47088623046875</v>
      </c>
      <c r="R723" s="49">
        <v>4</v>
      </c>
      <c r="U723" s="50">
        <v>0</v>
      </c>
      <c r="V723" s="50">
        <v>0.16666700000000001</v>
      </c>
      <c r="W723" s="50">
        <v>0</v>
      </c>
      <c r="X723" s="50">
        <v>1.0596620000000001</v>
      </c>
      <c r="Y723" s="50">
        <v>1</v>
      </c>
      <c r="AA723" s="3">
        <v>723</v>
      </c>
      <c r="AD723" s="98" t="str">
        <f>REPLACE(INDEX(GroupVertices[Group], MATCH(Vertices[[#This Row],[Vertex]],GroupVertices[Vertex],0)),1,1,"")</f>
        <v>18</v>
      </c>
      <c r="AE723" s="2"/>
      <c r="AI723" s="3"/>
    </row>
    <row r="724" spans="1:35" x14ac:dyDescent="0.25">
      <c r="A724" s="1" t="s">
        <v>896</v>
      </c>
      <c r="G724" s="51" t="s">
        <v>52</v>
      </c>
      <c r="M724">
        <v>1759.4229736328125</v>
      </c>
      <c r="N724">
        <v>388.9166259765625</v>
      </c>
      <c r="R724" s="49">
        <v>5</v>
      </c>
      <c r="U724" s="50">
        <v>4</v>
      </c>
      <c r="V724" s="50">
        <v>0.2</v>
      </c>
      <c r="W724" s="50">
        <v>0</v>
      </c>
      <c r="X724" s="50">
        <v>1.377221</v>
      </c>
      <c r="Y724" s="50">
        <v>0.6</v>
      </c>
      <c r="AA724" s="3">
        <v>724</v>
      </c>
      <c r="AD724" s="98" t="str">
        <f>REPLACE(INDEX(GroupVertices[Group], MATCH(Vertices[[#This Row],[Vertex]],GroupVertices[Vertex],0)),1,1,"")</f>
        <v>18</v>
      </c>
      <c r="AE724" s="2"/>
      <c r="AI724" s="3"/>
    </row>
    <row r="725" spans="1:35" x14ac:dyDescent="0.25">
      <c r="A725" s="1" t="s">
        <v>897</v>
      </c>
      <c r="G725" s="51" t="s">
        <v>52</v>
      </c>
      <c r="M725">
        <v>2513.111083984375</v>
      </c>
      <c r="N725">
        <v>1293.2890625</v>
      </c>
      <c r="R725" s="49">
        <v>4</v>
      </c>
      <c r="U725" s="50">
        <v>0</v>
      </c>
      <c r="V725" s="50">
        <v>0.25</v>
      </c>
      <c r="W725" s="50">
        <v>0</v>
      </c>
      <c r="X725" s="50">
        <v>0.99999899999999997</v>
      </c>
      <c r="Y725" s="50">
        <v>1</v>
      </c>
      <c r="AA725" s="3">
        <v>725</v>
      </c>
      <c r="AD725" s="98" t="str">
        <f>REPLACE(INDEX(GroupVertices[Group], MATCH(Vertices[[#This Row],[Vertex]],GroupVertices[Vertex],0)),1,1,"")</f>
        <v>32</v>
      </c>
      <c r="AE725" s="2"/>
      <c r="AI725" s="3"/>
    </row>
    <row r="726" spans="1:35" x14ac:dyDescent="0.25">
      <c r="A726" s="1" t="s">
        <v>898</v>
      </c>
      <c r="G726" s="51" t="s">
        <v>52</v>
      </c>
      <c r="M726">
        <v>2687.3046875</v>
      </c>
      <c r="N726">
        <v>1617.5177001953125</v>
      </c>
      <c r="R726" s="49">
        <v>4</v>
      </c>
      <c r="U726" s="50">
        <v>0</v>
      </c>
      <c r="V726" s="50">
        <v>0.25</v>
      </c>
      <c r="W726" s="50">
        <v>0</v>
      </c>
      <c r="X726" s="50">
        <v>0.99999899999999997</v>
      </c>
      <c r="Y726" s="50">
        <v>1</v>
      </c>
      <c r="AA726" s="3">
        <v>726</v>
      </c>
      <c r="AD726" s="98" t="str">
        <f>REPLACE(INDEX(GroupVertices[Group], MATCH(Vertices[[#This Row],[Vertex]],GroupVertices[Vertex],0)),1,1,"")</f>
        <v>32</v>
      </c>
      <c r="AE726" s="2"/>
      <c r="AI726" s="3"/>
    </row>
    <row r="727" spans="1:35" x14ac:dyDescent="0.25">
      <c r="A727" s="1" t="s">
        <v>899</v>
      </c>
      <c r="G727" s="51" t="s">
        <v>52</v>
      </c>
      <c r="M727">
        <v>3018.84521484375</v>
      </c>
      <c r="N727">
        <v>1154.4327392578125</v>
      </c>
      <c r="R727" s="49">
        <v>4</v>
      </c>
      <c r="U727" s="50">
        <v>0</v>
      </c>
      <c r="V727" s="50">
        <v>0.25</v>
      </c>
      <c r="W727" s="50">
        <v>0</v>
      </c>
      <c r="X727" s="50">
        <v>0.99999899999999997</v>
      </c>
      <c r="Y727" s="50">
        <v>1</v>
      </c>
      <c r="AA727" s="3">
        <v>727</v>
      </c>
      <c r="AD727" s="98" t="str">
        <f>REPLACE(INDEX(GroupVertices[Group], MATCH(Vertices[[#This Row],[Vertex]],GroupVertices[Vertex],0)),1,1,"")</f>
        <v>32</v>
      </c>
      <c r="AE727" s="2"/>
      <c r="AI727" s="3"/>
    </row>
    <row r="728" spans="1:35" x14ac:dyDescent="0.25">
      <c r="A728" s="1" t="s">
        <v>900</v>
      </c>
      <c r="G728" s="51" t="s">
        <v>52</v>
      </c>
      <c r="M728">
        <v>3047.8154296875</v>
      </c>
      <c r="N728">
        <v>1483.315673828125</v>
      </c>
      <c r="R728" s="49">
        <v>4</v>
      </c>
      <c r="U728" s="50">
        <v>0</v>
      </c>
      <c r="V728" s="50">
        <v>0.25</v>
      </c>
      <c r="W728" s="50">
        <v>0</v>
      </c>
      <c r="X728" s="50">
        <v>0.99999899999999997</v>
      </c>
      <c r="Y728" s="50">
        <v>1</v>
      </c>
      <c r="AA728" s="3">
        <v>728</v>
      </c>
      <c r="AD728" s="98" t="str">
        <f>REPLACE(INDEX(GroupVertices[Group], MATCH(Vertices[[#This Row],[Vertex]],GroupVertices[Vertex],0)),1,1,"")</f>
        <v>32</v>
      </c>
      <c r="AE728" s="2"/>
      <c r="AI728" s="3"/>
    </row>
    <row r="729" spans="1:35" x14ac:dyDescent="0.25">
      <c r="A729" s="1" t="s">
        <v>901</v>
      </c>
      <c r="G729" s="51" t="s">
        <v>52</v>
      </c>
      <c r="M729">
        <v>2720.345458984375</v>
      </c>
      <c r="N729">
        <v>985.2305908203125</v>
      </c>
      <c r="R729" s="49">
        <v>4</v>
      </c>
      <c r="U729" s="50">
        <v>0</v>
      </c>
      <c r="V729" s="50">
        <v>0.25</v>
      </c>
      <c r="W729" s="50">
        <v>0</v>
      </c>
      <c r="X729" s="50">
        <v>0.99999899999999997</v>
      </c>
      <c r="Y729" s="50">
        <v>1</v>
      </c>
      <c r="AA729" s="3">
        <v>729</v>
      </c>
      <c r="AD729" s="98" t="str">
        <f>REPLACE(INDEX(GroupVertices[Group], MATCH(Vertices[[#This Row],[Vertex]],GroupVertices[Vertex],0)),1,1,"")</f>
        <v>32</v>
      </c>
      <c r="AE729" s="2"/>
      <c r="AI729" s="3"/>
    </row>
    <row r="730" spans="1:35" x14ac:dyDescent="0.25">
      <c r="A730" s="1" t="s">
        <v>902</v>
      </c>
      <c r="G730" s="51" t="s">
        <v>52</v>
      </c>
      <c r="M730">
        <v>3256.640625</v>
      </c>
      <c r="N730">
        <v>2190.97802734375</v>
      </c>
      <c r="R730" s="49">
        <v>2</v>
      </c>
      <c r="U730" s="50">
        <v>0</v>
      </c>
      <c r="V730" s="50">
        <v>0.25</v>
      </c>
      <c r="W730" s="50">
        <v>0</v>
      </c>
      <c r="X730" s="50">
        <v>0.983711</v>
      </c>
      <c r="Y730" s="50">
        <v>1</v>
      </c>
      <c r="AA730" s="3">
        <v>730</v>
      </c>
      <c r="AD730" s="98" t="str">
        <f>REPLACE(INDEX(GroupVertices[Group], MATCH(Vertices[[#This Row],[Vertex]],GroupVertices[Vertex],0)),1,1,"")</f>
        <v>49</v>
      </c>
      <c r="AE730" s="2"/>
      <c r="AI730" s="3"/>
    </row>
    <row r="731" spans="1:35" x14ac:dyDescent="0.25">
      <c r="A731" s="1" t="s">
        <v>903</v>
      </c>
      <c r="G731" s="51" t="s">
        <v>52</v>
      </c>
      <c r="M731">
        <v>3634.1494140625</v>
      </c>
      <c r="N731">
        <v>2283.563720703125</v>
      </c>
      <c r="R731" s="49">
        <v>3</v>
      </c>
      <c r="U731" s="50">
        <v>2</v>
      </c>
      <c r="V731" s="50">
        <v>0.33333299999999999</v>
      </c>
      <c r="W731" s="50">
        <v>0</v>
      </c>
      <c r="X731" s="50">
        <v>1.4669430000000001</v>
      </c>
      <c r="Y731" s="50">
        <v>0.33333333333333331</v>
      </c>
      <c r="AA731" s="3">
        <v>731</v>
      </c>
      <c r="AD731" s="98" t="str">
        <f>REPLACE(INDEX(GroupVertices[Group], MATCH(Vertices[[#This Row],[Vertex]],GroupVertices[Vertex],0)),1,1,"")</f>
        <v>49</v>
      </c>
      <c r="AE731" s="2"/>
      <c r="AI731" s="3"/>
    </row>
    <row r="732" spans="1:35" x14ac:dyDescent="0.25">
      <c r="A732" s="1" t="s">
        <v>904</v>
      </c>
      <c r="G732" s="51" t="s">
        <v>52</v>
      </c>
      <c r="M732">
        <v>3716.196533203125</v>
      </c>
      <c r="N732">
        <v>2553.7421875</v>
      </c>
      <c r="R732" s="49">
        <v>2</v>
      </c>
      <c r="U732" s="50">
        <v>0</v>
      </c>
      <c r="V732" s="50">
        <v>0.25</v>
      </c>
      <c r="W732" s="50">
        <v>0</v>
      </c>
      <c r="X732" s="50">
        <v>0.983711</v>
      </c>
      <c r="Y732" s="50">
        <v>1</v>
      </c>
      <c r="AA732" s="3">
        <v>732</v>
      </c>
      <c r="AD732" s="98" t="str">
        <f>REPLACE(INDEX(GroupVertices[Group], MATCH(Vertices[[#This Row],[Vertex]],GroupVertices[Vertex],0)),1,1,"")</f>
        <v>49</v>
      </c>
      <c r="AE732" s="2"/>
      <c r="AI732" s="3"/>
    </row>
    <row r="733" spans="1:35" x14ac:dyDescent="0.25">
      <c r="A733" s="1" t="s">
        <v>905</v>
      </c>
      <c r="G733" s="51" t="s">
        <v>52</v>
      </c>
      <c r="M733">
        <v>3208.226318359375</v>
      </c>
      <c r="N733">
        <v>2676.22216796875</v>
      </c>
      <c r="R733" s="49">
        <v>1</v>
      </c>
      <c r="U733" s="50">
        <v>0</v>
      </c>
      <c r="V733" s="50">
        <v>0.2</v>
      </c>
      <c r="W733" s="50">
        <v>0</v>
      </c>
      <c r="X733" s="50">
        <v>0.56563399999999997</v>
      </c>
      <c r="Y733" s="50">
        <v>0</v>
      </c>
      <c r="AA733" s="3">
        <v>733</v>
      </c>
      <c r="AD733" s="98" t="str">
        <f>REPLACE(INDEX(GroupVertices[Group], MATCH(Vertices[[#This Row],[Vertex]],GroupVertices[Vertex],0)),1,1,"")</f>
        <v>49</v>
      </c>
      <c r="AE733" s="2"/>
      <c r="AI733" s="3"/>
    </row>
    <row r="734" spans="1:35" x14ac:dyDescent="0.25">
      <c r="A734" s="1" t="s">
        <v>906</v>
      </c>
      <c r="G734" s="51" t="s">
        <v>52</v>
      </c>
      <c r="M734">
        <v>3637.949462890625</v>
      </c>
      <c r="N734">
        <v>8386.021484375</v>
      </c>
      <c r="R734" s="49">
        <v>2</v>
      </c>
      <c r="U734" s="50">
        <v>0</v>
      </c>
      <c r="V734" s="50">
        <v>0.16666700000000001</v>
      </c>
      <c r="W734" s="50">
        <v>0</v>
      </c>
      <c r="X734" s="50">
        <v>0.85087699999999999</v>
      </c>
      <c r="Y734" s="50">
        <v>1</v>
      </c>
      <c r="AA734" s="3">
        <v>734</v>
      </c>
      <c r="AD734" s="98" t="str">
        <f>REPLACE(INDEX(GroupVertices[Group], MATCH(Vertices[[#This Row],[Vertex]],GroupVertices[Vertex],0)),1,1,"")</f>
        <v>38</v>
      </c>
      <c r="AE734" s="2"/>
      <c r="AI734" s="3"/>
    </row>
    <row r="735" spans="1:35" x14ac:dyDescent="0.25">
      <c r="A735" s="1" t="s">
        <v>907</v>
      </c>
      <c r="G735" s="51" t="s">
        <v>52</v>
      </c>
      <c r="M735">
        <v>3702.8359375</v>
      </c>
      <c r="N735">
        <v>8680.3154296875</v>
      </c>
      <c r="R735" s="49">
        <v>2</v>
      </c>
      <c r="U735" s="50">
        <v>0</v>
      </c>
      <c r="V735" s="50">
        <v>0.16666700000000001</v>
      </c>
      <c r="W735" s="50">
        <v>0</v>
      </c>
      <c r="X735" s="50">
        <v>0.85087699999999999</v>
      </c>
      <c r="Y735" s="50">
        <v>1</v>
      </c>
      <c r="AA735" s="3">
        <v>735</v>
      </c>
      <c r="AD735" s="98" t="str">
        <f>REPLACE(INDEX(GroupVertices[Group], MATCH(Vertices[[#This Row],[Vertex]],GroupVertices[Vertex],0)),1,1,"")</f>
        <v>38</v>
      </c>
      <c r="AE735" s="2"/>
      <c r="AI735" s="3"/>
    </row>
    <row r="736" spans="1:35" x14ac:dyDescent="0.25">
      <c r="A736" s="1" t="s">
        <v>908</v>
      </c>
      <c r="G736" s="51" t="s">
        <v>52</v>
      </c>
      <c r="M736">
        <v>5099.75732421875</v>
      </c>
      <c r="N736">
        <v>283.0599365234375</v>
      </c>
      <c r="R736" s="49">
        <v>2</v>
      </c>
      <c r="U736" s="50">
        <v>0</v>
      </c>
      <c r="V736" s="50">
        <v>0.5</v>
      </c>
      <c r="W736" s="50">
        <v>0</v>
      </c>
      <c r="X736" s="50">
        <v>0.99999899999999997</v>
      </c>
      <c r="Y736" s="50">
        <v>1</v>
      </c>
      <c r="AA736" s="3">
        <v>736</v>
      </c>
      <c r="AD736" s="98" t="str">
        <f>REPLACE(INDEX(GroupVertices[Group], MATCH(Vertices[[#This Row],[Vertex]],GroupVertices[Vertex],0)),1,1,"")</f>
        <v>91</v>
      </c>
      <c r="AE736" s="2"/>
      <c r="AI736" s="3"/>
    </row>
    <row r="737" spans="1:35" x14ac:dyDescent="0.25">
      <c r="A737" s="1" t="s">
        <v>909</v>
      </c>
      <c r="G737" s="51" t="s">
        <v>52</v>
      </c>
      <c r="M737">
        <v>5099.75732421875</v>
      </c>
      <c r="N737">
        <v>496.27389526367188</v>
      </c>
      <c r="R737" s="49">
        <v>2</v>
      </c>
      <c r="U737" s="50">
        <v>0</v>
      </c>
      <c r="V737" s="50">
        <v>0.5</v>
      </c>
      <c r="W737" s="50">
        <v>0</v>
      </c>
      <c r="X737" s="50">
        <v>0.99999899999999997</v>
      </c>
      <c r="Y737" s="50">
        <v>1</v>
      </c>
      <c r="AA737" s="3">
        <v>737</v>
      </c>
      <c r="AD737" s="98" t="str">
        <f>REPLACE(INDEX(GroupVertices[Group], MATCH(Vertices[[#This Row],[Vertex]],GroupVertices[Vertex],0)),1,1,"")</f>
        <v>91</v>
      </c>
      <c r="AE737" s="2"/>
      <c r="AI737" s="3"/>
    </row>
    <row r="738" spans="1:35" x14ac:dyDescent="0.25">
      <c r="A738" s="1" t="s">
        <v>910</v>
      </c>
      <c r="G738" s="51" t="s">
        <v>52</v>
      </c>
      <c r="M738">
        <v>5300.27197265625</v>
      </c>
      <c r="N738">
        <v>496.27389526367188</v>
      </c>
      <c r="R738" s="49">
        <v>2</v>
      </c>
      <c r="U738" s="50">
        <v>0</v>
      </c>
      <c r="V738" s="50">
        <v>0.5</v>
      </c>
      <c r="W738" s="50">
        <v>0</v>
      </c>
      <c r="X738" s="50">
        <v>0.99999899999999997</v>
      </c>
      <c r="Y738" s="50">
        <v>1</v>
      </c>
      <c r="AA738" s="3">
        <v>738</v>
      </c>
      <c r="AD738" s="98" t="str">
        <f>REPLACE(INDEX(GroupVertices[Group], MATCH(Vertices[[#This Row],[Vertex]],GroupVertices[Vertex],0)),1,1,"")</f>
        <v>91</v>
      </c>
      <c r="AE738" s="2"/>
      <c r="AI738" s="3"/>
    </row>
    <row r="739" spans="1:35" x14ac:dyDescent="0.25">
      <c r="A739" s="1" t="s">
        <v>911</v>
      </c>
      <c r="G739" s="51" t="s">
        <v>52</v>
      </c>
      <c r="M739">
        <v>6162.4853515625</v>
      </c>
      <c r="N739">
        <v>742.57281494140625</v>
      </c>
      <c r="R739" s="49">
        <v>1</v>
      </c>
      <c r="U739" s="50">
        <v>0</v>
      </c>
      <c r="V739" s="50">
        <v>1</v>
      </c>
      <c r="W739" s="50">
        <v>0</v>
      </c>
      <c r="X739" s="50">
        <v>0.99999899999999997</v>
      </c>
      <c r="Y739" s="50">
        <v>0</v>
      </c>
      <c r="AA739" s="3">
        <v>739</v>
      </c>
      <c r="AD739" s="98" t="str">
        <f>REPLACE(INDEX(GroupVertices[Group], MATCH(Vertices[[#This Row],[Vertex]],GroupVertices[Vertex],0)),1,1,"")</f>
        <v>135</v>
      </c>
      <c r="AE739" s="2"/>
      <c r="AI739" s="3"/>
    </row>
    <row r="740" spans="1:35" x14ac:dyDescent="0.25">
      <c r="A740" s="1" t="s">
        <v>912</v>
      </c>
      <c r="G740" s="51" t="s">
        <v>52</v>
      </c>
      <c r="M740">
        <v>6162.4853515625</v>
      </c>
      <c r="N740">
        <v>904.32135009765625</v>
      </c>
      <c r="R740" s="49">
        <v>1</v>
      </c>
      <c r="U740" s="50">
        <v>0</v>
      </c>
      <c r="V740" s="50">
        <v>1</v>
      </c>
      <c r="W740" s="50">
        <v>0</v>
      </c>
      <c r="X740" s="50">
        <v>0.99999899999999997</v>
      </c>
      <c r="Y740" s="50">
        <v>0</v>
      </c>
      <c r="AA740" s="3">
        <v>740</v>
      </c>
      <c r="AD740" s="98" t="str">
        <f>REPLACE(INDEX(GroupVertices[Group], MATCH(Vertices[[#This Row],[Vertex]],GroupVertices[Vertex],0)),1,1,"")</f>
        <v>135</v>
      </c>
      <c r="AE740" s="2"/>
      <c r="AI740" s="3"/>
    </row>
    <row r="741" spans="1:35" x14ac:dyDescent="0.25">
      <c r="A741" s="1" t="s">
        <v>913</v>
      </c>
      <c r="G741" s="51" t="s">
        <v>52</v>
      </c>
      <c r="M741">
        <v>5756.8212890625</v>
      </c>
      <c r="N741">
        <v>6808.1494140625</v>
      </c>
      <c r="R741" s="49">
        <v>3</v>
      </c>
      <c r="U741" s="50">
        <v>0</v>
      </c>
      <c r="V741" s="50">
        <v>0.33333299999999999</v>
      </c>
      <c r="W741" s="50">
        <v>0</v>
      </c>
      <c r="X741" s="50">
        <v>0.99999899999999997</v>
      </c>
      <c r="Y741" s="50">
        <v>1</v>
      </c>
      <c r="AA741" s="3">
        <v>741</v>
      </c>
      <c r="AD741" s="98" t="str">
        <f>REPLACE(INDEX(GroupVertices[Group], MATCH(Vertices[[#This Row],[Vertex]],GroupVertices[Vertex],0)),1,1,"")</f>
        <v>52</v>
      </c>
      <c r="AE741" s="2"/>
      <c r="AI741" s="3"/>
    </row>
    <row r="742" spans="1:35" x14ac:dyDescent="0.25">
      <c r="A742" s="1" t="s">
        <v>914</v>
      </c>
      <c r="G742" t="s">
        <v>52</v>
      </c>
      <c r="M742">
        <v>5707.97265625</v>
      </c>
      <c r="N742">
        <v>7366.916015625</v>
      </c>
      <c r="R742" s="49">
        <v>3</v>
      </c>
      <c r="U742" s="50">
        <v>0</v>
      </c>
      <c r="V742" s="50">
        <v>0.33333299999999999</v>
      </c>
      <c r="W742" s="50">
        <v>0</v>
      </c>
      <c r="X742" s="50">
        <v>0.99999899999999997</v>
      </c>
      <c r="Y742" s="50">
        <v>1</v>
      </c>
      <c r="AA742" s="3">
        <v>742</v>
      </c>
      <c r="AD742" s="98" t="str">
        <f>REPLACE(INDEX(GroupVertices[Group], MATCH(Vertices[[#This Row],[Vertex]],GroupVertices[Vertex],0)),1,1,"")</f>
        <v>52</v>
      </c>
      <c r="AE742" s="2"/>
      <c r="AI742" s="3"/>
    </row>
    <row r="743" spans="1:35" x14ac:dyDescent="0.25">
      <c r="A743" s="1" t="s">
        <v>915</v>
      </c>
      <c r="G743" t="s">
        <v>52</v>
      </c>
      <c r="M743">
        <v>6102.71923828125</v>
      </c>
      <c r="N743">
        <v>6917.6259765625</v>
      </c>
      <c r="R743" s="49">
        <v>3</v>
      </c>
      <c r="U743" s="50">
        <v>0</v>
      </c>
      <c r="V743" s="50">
        <v>0.33333299999999999</v>
      </c>
      <c r="W743" s="50">
        <v>0</v>
      </c>
      <c r="X743" s="50">
        <v>0.99999899999999997</v>
      </c>
      <c r="Y743" s="50">
        <v>1</v>
      </c>
      <c r="AA743" s="3">
        <v>743</v>
      </c>
      <c r="AD743" s="98" t="str">
        <f>REPLACE(INDEX(GroupVertices[Group], MATCH(Vertices[[#This Row],[Vertex]],GroupVertices[Vertex],0)),1,1,"")</f>
        <v>52</v>
      </c>
      <c r="AE743" s="2"/>
      <c r="AI743" s="3"/>
    </row>
    <row r="744" spans="1:35" x14ac:dyDescent="0.25">
      <c r="A744" s="1" t="s">
        <v>916</v>
      </c>
      <c r="G744" t="s">
        <v>52</v>
      </c>
      <c r="M744">
        <v>6162.47216796875</v>
      </c>
      <c r="N744">
        <v>7255.57568359375</v>
      </c>
      <c r="R744" s="49">
        <v>3</v>
      </c>
      <c r="U744" s="50">
        <v>0</v>
      </c>
      <c r="V744" s="50">
        <v>0.33333299999999999</v>
      </c>
      <c r="W744" s="50">
        <v>0</v>
      </c>
      <c r="X744" s="50">
        <v>0.99999899999999997</v>
      </c>
      <c r="Y744" s="50">
        <v>1</v>
      </c>
      <c r="AA744" s="3">
        <v>744</v>
      </c>
      <c r="AD744" s="98" t="str">
        <f>REPLACE(INDEX(GroupVertices[Group], MATCH(Vertices[[#This Row],[Vertex]],GroupVertices[Vertex],0)),1,1,"")</f>
        <v>52</v>
      </c>
      <c r="AE744" s="2"/>
      <c r="AI744" s="3"/>
    </row>
    <row r="745" spans="1:35" x14ac:dyDescent="0.25">
      <c r="A745" s="1" t="s">
        <v>917</v>
      </c>
      <c r="G745" t="s">
        <v>52</v>
      </c>
      <c r="M745">
        <v>1048.095458984375</v>
      </c>
      <c r="N745">
        <v>5692.58056640625</v>
      </c>
      <c r="R745" s="49">
        <v>1</v>
      </c>
      <c r="U745" s="50">
        <v>0</v>
      </c>
      <c r="V745" s="50">
        <v>1.9650000000000002E-3</v>
      </c>
      <c r="W745" s="50">
        <v>0</v>
      </c>
      <c r="X745" s="50">
        <v>0.42651499999999998</v>
      </c>
      <c r="Y745" s="50">
        <v>0</v>
      </c>
      <c r="AA745" s="3">
        <v>745</v>
      </c>
      <c r="AD745" s="98" t="str">
        <f>REPLACE(INDEX(GroupVertices[Group], MATCH(Vertices[[#This Row],[Vertex]],GroupVertices[Vertex],0)),1,1,"")</f>
        <v>1</v>
      </c>
      <c r="AE745" s="2"/>
      <c r="AI745" s="3"/>
    </row>
    <row r="746" spans="1:35" x14ac:dyDescent="0.25">
      <c r="A746" s="1" t="s">
        <v>918</v>
      </c>
      <c r="G746" t="s">
        <v>52</v>
      </c>
      <c r="M746">
        <v>1166.6441650390625</v>
      </c>
      <c r="N746">
        <v>8550.2939453125</v>
      </c>
      <c r="R746" s="49">
        <v>2</v>
      </c>
      <c r="U746" s="50">
        <v>0</v>
      </c>
      <c r="V746" s="50">
        <v>2.3149999999999998E-3</v>
      </c>
      <c r="W746" s="50">
        <v>0</v>
      </c>
      <c r="X746" s="50">
        <v>0.71053500000000003</v>
      </c>
      <c r="Y746" s="50">
        <v>1</v>
      </c>
      <c r="AA746" s="3">
        <v>746</v>
      </c>
      <c r="AD746" s="98" t="str">
        <f>REPLACE(INDEX(GroupVertices[Group], MATCH(Vertices[[#This Row],[Vertex]],GroupVertices[Vertex],0)),1,1,"")</f>
        <v>1</v>
      </c>
      <c r="AE746" s="2"/>
      <c r="AI746" s="3"/>
    </row>
    <row r="747" spans="1:35" x14ac:dyDescent="0.25">
      <c r="A747" s="1" t="s">
        <v>919</v>
      </c>
      <c r="G747" t="s">
        <v>52</v>
      </c>
      <c r="M747">
        <v>8428.3017578125</v>
      </c>
      <c r="N747">
        <v>5708.98779296875</v>
      </c>
      <c r="R747" s="49">
        <v>2</v>
      </c>
      <c r="U747" s="50">
        <v>0</v>
      </c>
      <c r="V747" s="50">
        <v>0.5</v>
      </c>
      <c r="W747" s="50">
        <v>0</v>
      </c>
      <c r="X747" s="50">
        <v>0.99999899999999997</v>
      </c>
      <c r="Y747" s="50">
        <v>1</v>
      </c>
      <c r="AA747" s="3">
        <v>747</v>
      </c>
      <c r="AD747" s="98" t="str">
        <f>REPLACE(INDEX(GroupVertices[Group], MATCH(Vertices[[#This Row],[Vertex]],GroupVertices[Vertex],0)),1,1,"")</f>
        <v>78</v>
      </c>
      <c r="AE747" s="2"/>
      <c r="AI747" s="3"/>
    </row>
    <row r="748" spans="1:35" x14ac:dyDescent="0.25">
      <c r="A748" s="1" t="s">
        <v>920</v>
      </c>
      <c r="G748" t="s">
        <v>52</v>
      </c>
      <c r="M748">
        <v>8428.3017578125</v>
      </c>
      <c r="N748">
        <v>5922.20166015625</v>
      </c>
      <c r="R748" s="49">
        <v>2</v>
      </c>
      <c r="U748" s="50">
        <v>0</v>
      </c>
      <c r="V748" s="50">
        <v>0.5</v>
      </c>
      <c r="W748" s="50">
        <v>0</v>
      </c>
      <c r="X748" s="50">
        <v>0.99999899999999997</v>
      </c>
      <c r="Y748" s="50">
        <v>1</v>
      </c>
      <c r="AA748" s="3">
        <v>748</v>
      </c>
      <c r="AD748" s="98" t="str">
        <f>REPLACE(INDEX(GroupVertices[Group], MATCH(Vertices[[#This Row],[Vertex]],GroupVertices[Vertex],0)),1,1,"")</f>
        <v>78</v>
      </c>
      <c r="AE748" s="2"/>
      <c r="AI748" s="3"/>
    </row>
    <row r="749" spans="1:35" x14ac:dyDescent="0.25">
      <c r="A749" s="1" t="s">
        <v>921</v>
      </c>
      <c r="G749" t="s">
        <v>52</v>
      </c>
      <c r="M749">
        <v>8628.81640625</v>
      </c>
      <c r="N749">
        <v>5922.20166015625</v>
      </c>
      <c r="R749" s="49">
        <v>2</v>
      </c>
      <c r="U749" s="50">
        <v>0</v>
      </c>
      <c r="V749" s="50">
        <v>0.5</v>
      </c>
      <c r="W749" s="50">
        <v>0</v>
      </c>
      <c r="X749" s="50">
        <v>0.99999899999999997</v>
      </c>
      <c r="Y749" s="50">
        <v>1</v>
      </c>
      <c r="AA749" s="3">
        <v>749</v>
      </c>
      <c r="AD749" s="98" t="str">
        <f>REPLACE(INDEX(GroupVertices[Group], MATCH(Vertices[[#This Row],[Vertex]],GroupVertices[Vertex],0)),1,1,"")</f>
        <v>78</v>
      </c>
      <c r="AE749" s="2"/>
      <c r="AI749" s="3"/>
    </row>
    <row r="750" spans="1:35" x14ac:dyDescent="0.25">
      <c r="A750" s="1" t="s">
        <v>922</v>
      </c>
      <c r="G750" t="s">
        <v>52</v>
      </c>
      <c r="M750">
        <v>6162.4853515625</v>
      </c>
      <c r="N750">
        <v>253.65110778808594</v>
      </c>
      <c r="R750" s="49">
        <v>1</v>
      </c>
      <c r="U750" s="50">
        <v>0</v>
      </c>
      <c r="V750" s="50">
        <v>1</v>
      </c>
      <c r="W750" s="50">
        <v>0</v>
      </c>
      <c r="X750" s="50">
        <v>0.99999899999999997</v>
      </c>
      <c r="Y750" s="50">
        <v>0</v>
      </c>
      <c r="AA750" s="3">
        <v>750</v>
      </c>
      <c r="AD750" s="98" t="str">
        <f>REPLACE(INDEX(GroupVertices[Group], MATCH(Vertices[[#This Row],[Vertex]],GroupVertices[Vertex],0)),1,1,"")</f>
        <v>138</v>
      </c>
      <c r="AE750" s="2"/>
      <c r="AI750" s="3"/>
    </row>
    <row r="751" spans="1:35" x14ac:dyDescent="0.25">
      <c r="A751" s="1" t="s">
        <v>923</v>
      </c>
      <c r="G751" t="s">
        <v>52</v>
      </c>
      <c r="M751">
        <v>6162.4853515625</v>
      </c>
      <c r="N751">
        <v>408.04742431640625</v>
      </c>
      <c r="R751" s="49">
        <v>1</v>
      </c>
      <c r="U751" s="50">
        <v>0</v>
      </c>
      <c r="V751" s="50">
        <v>1</v>
      </c>
      <c r="W751" s="50">
        <v>0</v>
      </c>
      <c r="X751" s="50">
        <v>0.99999899999999997</v>
      </c>
      <c r="Y751" s="50">
        <v>0</v>
      </c>
      <c r="AA751" s="3">
        <v>751</v>
      </c>
      <c r="AD751" s="98" t="str">
        <f>REPLACE(INDEX(GroupVertices[Group], MATCH(Vertices[[#This Row],[Vertex]],GroupVertices[Vertex],0)),1,1,"")</f>
        <v>138</v>
      </c>
      <c r="AE751" s="2"/>
      <c r="AI751" s="3"/>
    </row>
    <row r="752" spans="1:35" x14ac:dyDescent="0.25">
      <c r="A752" s="1" t="s">
        <v>924</v>
      </c>
      <c r="G752" t="s">
        <v>52</v>
      </c>
      <c r="M752">
        <v>3246.761474609375</v>
      </c>
      <c r="N752">
        <v>852.88995361328125</v>
      </c>
      <c r="R752" s="49">
        <v>3</v>
      </c>
      <c r="U752" s="50">
        <v>0</v>
      </c>
      <c r="V752" s="50">
        <v>0.33333299999999999</v>
      </c>
      <c r="W752" s="50">
        <v>0</v>
      </c>
      <c r="X752" s="50">
        <v>0.99999899999999997</v>
      </c>
      <c r="Y752" s="50">
        <v>1</v>
      </c>
      <c r="AA752" s="3">
        <v>752</v>
      </c>
      <c r="AD752" s="98" t="str">
        <f>REPLACE(INDEX(GroupVertices[Group], MATCH(Vertices[[#This Row],[Vertex]],GroupVertices[Vertex],0)),1,1,"")</f>
        <v>51</v>
      </c>
      <c r="AE752" s="2"/>
      <c r="AI752" s="3"/>
    </row>
    <row r="753" spans="1:35" x14ac:dyDescent="0.25">
      <c r="A753" s="1" t="s">
        <v>925</v>
      </c>
      <c r="G753" t="s">
        <v>52</v>
      </c>
      <c r="M753">
        <v>3208.229248046875</v>
      </c>
      <c r="N753">
        <v>1338.136474609375</v>
      </c>
      <c r="R753" s="49">
        <v>3</v>
      </c>
      <c r="U753" s="50">
        <v>0</v>
      </c>
      <c r="V753" s="50">
        <v>0.33333299999999999</v>
      </c>
      <c r="W753" s="50">
        <v>0</v>
      </c>
      <c r="X753" s="50">
        <v>0.99999899999999997</v>
      </c>
      <c r="Y753" s="50">
        <v>1</v>
      </c>
      <c r="AA753" s="3">
        <v>753</v>
      </c>
      <c r="AD753" s="98" t="str">
        <f>REPLACE(INDEX(GroupVertices[Group], MATCH(Vertices[[#This Row],[Vertex]],GroupVertices[Vertex],0)),1,1,"")</f>
        <v>51</v>
      </c>
      <c r="AE753" s="2"/>
      <c r="AI753" s="3"/>
    </row>
    <row r="754" spans="1:35" x14ac:dyDescent="0.25">
      <c r="A754" s="1" t="s">
        <v>926</v>
      </c>
      <c r="G754" t="s">
        <v>52</v>
      </c>
      <c r="M754">
        <v>3657.29736328125</v>
      </c>
      <c r="N754">
        <v>921.50726318359375</v>
      </c>
      <c r="R754" s="49">
        <v>3</v>
      </c>
      <c r="U754" s="50">
        <v>0</v>
      </c>
      <c r="V754" s="50">
        <v>0.33333299999999999</v>
      </c>
      <c r="W754" s="50">
        <v>0</v>
      </c>
      <c r="X754" s="50">
        <v>0.99999899999999997</v>
      </c>
      <c r="Y754" s="50">
        <v>1</v>
      </c>
      <c r="AA754" s="3">
        <v>754</v>
      </c>
      <c r="AD754" s="98" t="str">
        <f>REPLACE(INDEX(GroupVertices[Group], MATCH(Vertices[[#This Row],[Vertex]],GroupVertices[Vertex],0)),1,1,"")</f>
        <v>51</v>
      </c>
      <c r="AE754" s="2"/>
      <c r="AI754" s="3"/>
    </row>
    <row r="755" spans="1:35" x14ac:dyDescent="0.25">
      <c r="A755" s="1" t="s">
        <v>927</v>
      </c>
      <c r="G755" t="s">
        <v>52</v>
      </c>
      <c r="M755">
        <v>3716.201416015625</v>
      </c>
      <c r="N755">
        <v>1262.24951171875</v>
      </c>
      <c r="R755" s="49">
        <v>3</v>
      </c>
      <c r="U755" s="50">
        <v>0</v>
      </c>
      <c r="V755" s="50">
        <v>0.33333299999999999</v>
      </c>
      <c r="W755" s="50">
        <v>0</v>
      </c>
      <c r="X755" s="50">
        <v>0.99999899999999997</v>
      </c>
      <c r="Y755" s="50">
        <v>1</v>
      </c>
      <c r="AA755" s="3">
        <v>755</v>
      </c>
      <c r="AD755" s="98" t="str">
        <f>REPLACE(INDEX(GroupVertices[Group], MATCH(Vertices[[#This Row],[Vertex]],GroupVertices[Vertex],0)),1,1,"")</f>
        <v>51</v>
      </c>
      <c r="AE755" s="2"/>
      <c r="AI755" s="3"/>
    </row>
    <row r="756" spans="1:35" x14ac:dyDescent="0.25">
      <c r="A756" s="1" t="s">
        <v>928</v>
      </c>
      <c r="G756" t="s">
        <v>52</v>
      </c>
      <c r="M756">
        <v>8401.56640625</v>
      </c>
      <c r="N756">
        <v>992.54779052734375</v>
      </c>
      <c r="R756" s="49">
        <v>0</v>
      </c>
      <c r="U756" s="50">
        <v>0</v>
      </c>
      <c r="V756" s="50">
        <v>0</v>
      </c>
      <c r="W756" s="50">
        <v>0</v>
      </c>
      <c r="X756" s="50">
        <v>0</v>
      </c>
      <c r="Y756" s="50">
        <v>0</v>
      </c>
      <c r="AA756" s="3">
        <v>756</v>
      </c>
      <c r="AD756" s="98" t="str">
        <f>REPLACE(INDEX(GroupVertices[Group], MATCH(Vertices[[#This Row],[Vertex]],GroupVertices[Vertex],0)),1,1,"")</f>
        <v>214</v>
      </c>
      <c r="AE756" s="2"/>
      <c r="AI756" s="3"/>
    </row>
    <row r="757" spans="1:35" x14ac:dyDescent="0.25">
      <c r="A757" s="1" t="s">
        <v>929</v>
      </c>
      <c r="G757" t="s">
        <v>52</v>
      </c>
      <c r="M757">
        <v>8401.56640625</v>
      </c>
      <c r="N757">
        <v>632.28973388671875</v>
      </c>
      <c r="R757" s="49">
        <v>0</v>
      </c>
      <c r="U757" s="50">
        <v>0</v>
      </c>
      <c r="V757" s="50">
        <v>0</v>
      </c>
      <c r="W757" s="50">
        <v>0</v>
      </c>
      <c r="X757" s="50">
        <v>0</v>
      </c>
      <c r="Y757" s="50">
        <v>0</v>
      </c>
      <c r="AA757" s="3">
        <v>757</v>
      </c>
      <c r="AD757" s="98" t="str">
        <f>REPLACE(INDEX(GroupVertices[Group], MATCH(Vertices[[#This Row],[Vertex]],GroupVertices[Vertex],0)),1,1,"")</f>
        <v>213</v>
      </c>
      <c r="AE757" s="2"/>
      <c r="AI757" s="3"/>
    </row>
    <row r="758" spans="1:35" x14ac:dyDescent="0.25">
      <c r="A758" s="1" t="s">
        <v>930</v>
      </c>
      <c r="G758" t="s">
        <v>52</v>
      </c>
      <c r="M758">
        <v>3656.3486328125</v>
      </c>
      <c r="N758">
        <v>3590.75048828125</v>
      </c>
      <c r="R758" s="49">
        <v>1</v>
      </c>
      <c r="U758" s="50">
        <v>0</v>
      </c>
      <c r="V758" s="50">
        <v>0.2</v>
      </c>
      <c r="W758" s="50">
        <v>0</v>
      </c>
      <c r="X758" s="50">
        <v>0.56563399999999997</v>
      </c>
      <c r="Y758" s="50">
        <v>0</v>
      </c>
      <c r="AA758" s="3">
        <v>758</v>
      </c>
      <c r="AD758" s="98" t="str">
        <f>REPLACE(INDEX(GroupVertices[Group], MATCH(Vertices[[#This Row],[Vertex]],GroupVertices[Vertex],0)),1,1,"")</f>
        <v>69</v>
      </c>
      <c r="AE758" s="2"/>
      <c r="AI758" s="3"/>
    </row>
    <row r="759" spans="1:35" x14ac:dyDescent="0.25">
      <c r="A759" s="1" t="s">
        <v>931</v>
      </c>
      <c r="G759" t="s">
        <v>52</v>
      </c>
      <c r="M759">
        <v>3925.013671875</v>
      </c>
      <c r="N759">
        <v>6028.8134765625</v>
      </c>
      <c r="R759" s="49">
        <v>3</v>
      </c>
      <c r="U759" s="50">
        <v>0</v>
      </c>
      <c r="V759" s="50">
        <v>0.33333299999999999</v>
      </c>
      <c r="W759" s="50">
        <v>0</v>
      </c>
      <c r="X759" s="50">
        <v>0.99999899999999997</v>
      </c>
      <c r="Y759" s="50">
        <v>1</v>
      </c>
      <c r="AA759" s="3">
        <v>759</v>
      </c>
      <c r="AD759" s="98" t="str">
        <f>REPLACE(INDEX(GroupVertices[Group], MATCH(Vertices[[#This Row],[Vertex]],GroupVertices[Vertex],0)),1,1,"")</f>
        <v>55</v>
      </c>
      <c r="AE759" s="2"/>
      <c r="AI759" s="3"/>
    </row>
    <row r="760" spans="1:35" x14ac:dyDescent="0.25">
      <c r="A760" s="1" t="s">
        <v>932</v>
      </c>
      <c r="G760" t="s">
        <v>52</v>
      </c>
      <c r="M760">
        <v>3876.612548828125</v>
      </c>
      <c r="N760">
        <v>6631.69580078125</v>
      </c>
      <c r="R760" s="49">
        <v>3</v>
      </c>
      <c r="U760" s="50">
        <v>0</v>
      </c>
      <c r="V760" s="50">
        <v>0.33333299999999999</v>
      </c>
      <c r="W760" s="50">
        <v>0</v>
      </c>
      <c r="X760" s="50">
        <v>0.99999899999999997</v>
      </c>
      <c r="Y760" s="50">
        <v>1</v>
      </c>
      <c r="AA760" s="3">
        <v>760</v>
      </c>
      <c r="AD760" s="98" t="str">
        <f>REPLACE(INDEX(GroupVertices[Group], MATCH(Vertices[[#This Row],[Vertex]],GroupVertices[Vertex],0)),1,1,"")</f>
        <v>55</v>
      </c>
      <c r="AE760" s="2"/>
      <c r="AI760" s="3"/>
    </row>
    <row r="761" spans="1:35" x14ac:dyDescent="0.25">
      <c r="A761" s="1" t="s">
        <v>933</v>
      </c>
      <c r="G761" t="s">
        <v>52</v>
      </c>
      <c r="M761">
        <v>4211.07666015625</v>
      </c>
      <c r="N761">
        <v>6180.53466796875</v>
      </c>
      <c r="R761" s="49">
        <v>3</v>
      </c>
      <c r="U761" s="50">
        <v>0</v>
      </c>
      <c r="V761" s="50">
        <v>0.33333299999999999</v>
      </c>
      <c r="W761" s="50">
        <v>0</v>
      </c>
      <c r="X761" s="50">
        <v>0.99999899999999997</v>
      </c>
      <c r="Y761" s="50">
        <v>1</v>
      </c>
      <c r="AA761" s="3">
        <v>761</v>
      </c>
      <c r="AD761" s="98" t="str">
        <f>REPLACE(INDEX(GroupVertices[Group], MATCH(Vertices[[#This Row],[Vertex]],GroupVertices[Vertex],0)),1,1,"")</f>
        <v>55</v>
      </c>
      <c r="AE761" s="2"/>
      <c r="AI761" s="3"/>
    </row>
    <row r="762" spans="1:35" x14ac:dyDescent="0.25">
      <c r="A762" s="1" t="s">
        <v>934</v>
      </c>
      <c r="G762" t="s">
        <v>52</v>
      </c>
      <c r="M762">
        <v>4291.0107421875</v>
      </c>
      <c r="N762">
        <v>6554.2119140625</v>
      </c>
      <c r="R762" s="49">
        <v>3</v>
      </c>
      <c r="U762" s="50">
        <v>0</v>
      </c>
      <c r="V762" s="50">
        <v>0.33333299999999999</v>
      </c>
      <c r="W762" s="50">
        <v>0</v>
      </c>
      <c r="X762" s="50">
        <v>0.99999899999999997</v>
      </c>
      <c r="Y762" s="50">
        <v>1</v>
      </c>
      <c r="AA762" s="3">
        <v>762</v>
      </c>
      <c r="AD762" s="98" t="str">
        <f>REPLACE(INDEX(GroupVertices[Group], MATCH(Vertices[[#This Row],[Vertex]],GroupVertices[Vertex],0)),1,1,"")</f>
        <v>55</v>
      </c>
      <c r="AE762" s="2"/>
      <c r="AI762" s="3"/>
    </row>
    <row r="763" spans="1:35" x14ac:dyDescent="0.25">
      <c r="A763" s="1" t="s">
        <v>935</v>
      </c>
      <c r="G763" t="s">
        <v>52</v>
      </c>
      <c r="M763">
        <v>8401.56640625</v>
      </c>
      <c r="N763">
        <v>272.0316162109375</v>
      </c>
      <c r="R763" s="49">
        <v>0</v>
      </c>
      <c r="U763" s="50">
        <v>0</v>
      </c>
      <c r="V763" s="50">
        <v>0</v>
      </c>
      <c r="W763" s="50">
        <v>0</v>
      </c>
      <c r="X763" s="50">
        <v>0</v>
      </c>
      <c r="Y763" s="50">
        <v>0</v>
      </c>
      <c r="AA763" s="3">
        <v>763</v>
      </c>
      <c r="AD763" s="98" t="str">
        <f>REPLACE(INDEX(GroupVertices[Group], MATCH(Vertices[[#This Row],[Vertex]],GroupVertices[Vertex],0)),1,1,"")</f>
        <v>212</v>
      </c>
      <c r="AE763" s="2"/>
      <c r="AI763" s="3"/>
    </row>
    <row r="764" spans="1:35" x14ac:dyDescent="0.25">
      <c r="A764" s="1" t="s">
        <v>936</v>
      </c>
      <c r="G764" t="s">
        <v>52</v>
      </c>
      <c r="M764">
        <v>7492.56640625</v>
      </c>
      <c r="N764">
        <v>3687.13134765625</v>
      </c>
      <c r="R764" s="49">
        <v>1</v>
      </c>
      <c r="U764" s="50">
        <v>0</v>
      </c>
      <c r="V764" s="50">
        <v>1</v>
      </c>
      <c r="W764" s="50">
        <v>0</v>
      </c>
      <c r="X764" s="50">
        <v>0.99999899999999997</v>
      </c>
      <c r="Y764" s="50">
        <v>0</v>
      </c>
      <c r="AA764" s="3">
        <v>764</v>
      </c>
      <c r="AD764" s="98" t="str">
        <f>REPLACE(INDEX(GroupVertices[Group], MATCH(Vertices[[#This Row],[Vertex]],GroupVertices[Vertex],0)),1,1,"")</f>
        <v>139</v>
      </c>
      <c r="AE764" s="2"/>
      <c r="AI764" s="3"/>
    </row>
    <row r="765" spans="1:35" x14ac:dyDescent="0.25">
      <c r="A765" s="1" t="s">
        <v>937</v>
      </c>
      <c r="G765" t="s">
        <v>52</v>
      </c>
      <c r="M765">
        <v>7492.56640625</v>
      </c>
      <c r="N765">
        <v>3856.23193359375</v>
      </c>
      <c r="R765" s="49">
        <v>1</v>
      </c>
      <c r="U765" s="50">
        <v>0</v>
      </c>
      <c r="V765" s="50">
        <v>1</v>
      </c>
      <c r="W765" s="50">
        <v>0</v>
      </c>
      <c r="X765" s="50">
        <v>0.99999899999999997</v>
      </c>
      <c r="Y765" s="50">
        <v>0</v>
      </c>
      <c r="AA765" s="3">
        <v>765</v>
      </c>
      <c r="AD765" s="98" t="str">
        <f>REPLACE(INDEX(GroupVertices[Group], MATCH(Vertices[[#This Row],[Vertex]],GroupVertices[Vertex],0)),1,1,"")</f>
        <v>139</v>
      </c>
      <c r="AE765" s="2"/>
      <c r="AI765" s="3"/>
    </row>
    <row r="766" spans="1:35" x14ac:dyDescent="0.25">
      <c r="A766" s="1" t="s">
        <v>938</v>
      </c>
      <c r="G766" t="s">
        <v>52</v>
      </c>
      <c r="M766">
        <v>8729.0732421875</v>
      </c>
      <c r="N766">
        <v>1735.12060546875</v>
      </c>
      <c r="R766" s="49">
        <v>0</v>
      </c>
      <c r="U766" s="50">
        <v>0</v>
      </c>
      <c r="V766" s="50">
        <v>0</v>
      </c>
      <c r="W766" s="50">
        <v>0</v>
      </c>
      <c r="X766" s="50">
        <v>0</v>
      </c>
      <c r="Y766" s="50">
        <v>0</v>
      </c>
      <c r="AA766" s="3">
        <v>766</v>
      </c>
      <c r="AD766" s="98" t="str">
        <f>REPLACE(INDEX(GroupVertices[Group], MATCH(Vertices[[#This Row],[Vertex]],GroupVertices[Vertex],0)),1,1,"")</f>
        <v>203</v>
      </c>
      <c r="AE766" s="2"/>
      <c r="AI766" s="3"/>
    </row>
    <row r="767" spans="1:35" x14ac:dyDescent="0.25">
      <c r="A767" s="1" t="s">
        <v>939</v>
      </c>
      <c r="G767" t="s">
        <v>52</v>
      </c>
      <c r="M767">
        <v>1411.4908447265625</v>
      </c>
      <c r="N767">
        <v>5912.015625</v>
      </c>
      <c r="R767" s="49">
        <v>1</v>
      </c>
      <c r="U767" s="50">
        <v>0</v>
      </c>
      <c r="V767" s="50">
        <v>2.2680000000000001E-3</v>
      </c>
      <c r="W767" s="50">
        <v>0</v>
      </c>
      <c r="X767" s="50">
        <v>0.43402000000000002</v>
      </c>
      <c r="Y767" s="50">
        <v>0</v>
      </c>
      <c r="AA767" s="3">
        <v>767</v>
      </c>
      <c r="AD767" s="98" t="str">
        <f>REPLACE(INDEX(GroupVertices[Group], MATCH(Vertices[[#This Row],[Vertex]],GroupVertices[Vertex],0)),1,1,"")</f>
        <v>1</v>
      </c>
      <c r="AE767" s="2"/>
      <c r="AI767" s="3"/>
    </row>
    <row r="768" spans="1:35" x14ac:dyDescent="0.25">
      <c r="A768" s="1" t="s">
        <v>940</v>
      </c>
      <c r="G768" t="s">
        <v>52</v>
      </c>
      <c r="M768">
        <v>1332.8470458984375</v>
      </c>
      <c r="N768">
        <v>9673.67578125</v>
      </c>
      <c r="R768" s="49">
        <v>1</v>
      </c>
      <c r="U768" s="50">
        <v>0</v>
      </c>
      <c r="V768" s="50">
        <v>2.2680000000000001E-3</v>
      </c>
      <c r="W768" s="50">
        <v>0</v>
      </c>
      <c r="X768" s="50">
        <v>0.43402000000000002</v>
      </c>
      <c r="Y768" s="50">
        <v>0</v>
      </c>
      <c r="AA768" s="3">
        <v>768</v>
      </c>
      <c r="AD768" s="98" t="str">
        <f>REPLACE(INDEX(GroupVertices[Group], MATCH(Vertices[[#This Row],[Vertex]],GroupVertices[Vertex],0)),1,1,"")</f>
        <v>1</v>
      </c>
      <c r="AE768" s="2"/>
      <c r="AI768" s="3"/>
    </row>
    <row r="769" spans="1:35" x14ac:dyDescent="0.25">
      <c r="A769" s="1" t="s">
        <v>941</v>
      </c>
      <c r="G769" t="s">
        <v>52</v>
      </c>
      <c r="M769">
        <v>1301.291748046875</v>
      </c>
      <c r="N769">
        <v>7530.97412109375</v>
      </c>
      <c r="R769" s="49">
        <v>2</v>
      </c>
      <c r="U769" s="50">
        <v>0</v>
      </c>
      <c r="V769" s="50">
        <v>2.6740000000000002E-3</v>
      </c>
      <c r="W769" s="50">
        <v>0</v>
      </c>
      <c r="X769" s="50">
        <v>0.69224200000000002</v>
      </c>
      <c r="Y769" s="50">
        <v>1</v>
      </c>
      <c r="AA769" s="3">
        <v>769</v>
      </c>
      <c r="AD769" s="98" t="str">
        <f>REPLACE(INDEX(GroupVertices[Group], MATCH(Vertices[[#This Row],[Vertex]],GroupVertices[Vertex],0)),1,1,"")</f>
        <v>1</v>
      </c>
      <c r="AE769" s="2"/>
      <c r="AI769" s="3"/>
    </row>
    <row r="770" spans="1:35" x14ac:dyDescent="0.25">
      <c r="A770" s="1" t="s">
        <v>942</v>
      </c>
      <c r="G770" t="s">
        <v>52</v>
      </c>
      <c r="M770">
        <v>3589.213134765625</v>
      </c>
      <c r="N770">
        <v>551.41546630859375</v>
      </c>
      <c r="R770" s="49">
        <v>1</v>
      </c>
      <c r="U770" s="50">
        <v>0</v>
      </c>
      <c r="V770" s="50">
        <v>0.2</v>
      </c>
      <c r="W770" s="50">
        <v>0</v>
      </c>
      <c r="X770" s="50">
        <v>0.693693</v>
      </c>
      <c r="Y770" s="50">
        <v>0</v>
      </c>
      <c r="AA770" s="3">
        <v>770</v>
      </c>
      <c r="AD770" s="98" t="str">
        <f>REPLACE(INDEX(GroupVertices[Group], MATCH(Vertices[[#This Row],[Vertex]],GroupVertices[Vertex],0)),1,1,"")</f>
        <v>48</v>
      </c>
      <c r="AE770" s="2"/>
      <c r="AI770" s="3"/>
    </row>
    <row r="771" spans="1:35" x14ac:dyDescent="0.25">
      <c r="A771" s="1" t="s">
        <v>943</v>
      </c>
      <c r="G771" t="s">
        <v>52</v>
      </c>
      <c r="M771">
        <v>9069.9482421875</v>
      </c>
      <c r="N771">
        <v>1735.12060546875</v>
      </c>
      <c r="R771" s="49">
        <v>0</v>
      </c>
      <c r="U771" s="50">
        <v>0</v>
      </c>
      <c r="V771" s="50">
        <v>0</v>
      </c>
      <c r="W771" s="50">
        <v>0</v>
      </c>
      <c r="X771" s="50">
        <v>0</v>
      </c>
      <c r="Y771" s="50">
        <v>0</v>
      </c>
      <c r="AA771" s="3">
        <v>771</v>
      </c>
      <c r="AD771" s="98" t="str">
        <f>REPLACE(INDEX(GroupVertices[Group], MATCH(Vertices[[#This Row],[Vertex]],GroupVertices[Vertex],0)),1,1,"")</f>
        <v>202</v>
      </c>
      <c r="AE771" s="2"/>
      <c r="AI771" s="3"/>
    </row>
    <row r="772" spans="1:35" x14ac:dyDescent="0.25">
      <c r="A772" s="1" t="s">
        <v>944</v>
      </c>
      <c r="G772" t="s">
        <v>52</v>
      </c>
      <c r="M772">
        <v>6767.37158203125</v>
      </c>
      <c r="N772">
        <v>5708.98779296875</v>
      </c>
      <c r="R772" s="49">
        <v>1</v>
      </c>
      <c r="U772" s="50">
        <v>0</v>
      </c>
      <c r="V772" s="50">
        <v>0.33333299999999999</v>
      </c>
      <c r="W772" s="50">
        <v>0</v>
      </c>
      <c r="X772" s="50">
        <v>0.77027000000000001</v>
      </c>
      <c r="Y772" s="50">
        <v>0</v>
      </c>
      <c r="AA772" s="3">
        <v>772</v>
      </c>
      <c r="AD772" s="98" t="str">
        <f>REPLACE(INDEX(GroupVertices[Group], MATCH(Vertices[[#This Row],[Vertex]],GroupVertices[Vertex],0)),1,1,"")</f>
        <v>75</v>
      </c>
      <c r="AE772" s="2"/>
      <c r="AI772" s="3"/>
    </row>
    <row r="773" spans="1:35" x14ac:dyDescent="0.25">
      <c r="A773" s="1" t="s">
        <v>945</v>
      </c>
      <c r="G773" t="s">
        <v>52</v>
      </c>
      <c r="M773">
        <v>6961.20166015625</v>
      </c>
      <c r="N773">
        <v>5922.20166015625</v>
      </c>
      <c r="R773" s="49">
        <v>2</v>
      </c>
      <c r="U773" s="50">
        <v>1</v>
      </c>
      <c r="V773" s="50">
        <v>0.5</v>
      </c>
      <c r="W773" s="50">
        <v>0</v>
      </c>
      <c r="X773" s="50">
        <v>1.4594590000000001</v>
      </c>
      <c r="Y773" s="50">
        <v>0</v>
      </c>
      <c r="AA773" s="3">
        <v>773</v>
      </c>
      <c r="AD773" s="98" t="str">
        <f>REPLACE(INDEX(GroupVertices[Group], MATCH(Vertices[[#This Row],[Vertex]],GroupVertices[Vertex],0)),1,1,"")</f>
        <v>75</v>
      </c>
      <c r="AE773" s="2"/>
      <c r="AI773" s="3"/>
    </row>
    <row r="774" spans="1:35" x14ac:dyDescent="0.25">
      <c r="A774" s="1" t="s">
        <v>946</v>
      </c>
      <c r="G774" t="s">
        <v>52</v>
      </c>
      <c r="M774">
        <v>426.41043090820313</v>
      </c>
      <c r="N774">
        <v>9107.919921875</v>
      </c>
      <c r="R774" s="49">
        <v>3</v>
      </c>
      <c r="U774" s="50">
        <v>0</v>
      </c>
      <c r="V774" s="50">
        <v>2.9150000000000001E-3</v>
      </c>
      <c r="W774" s="50">
        <v>0</v>
      </c>
      <c r="X774" s="50">
        <v>0.92384900000000003</v>
      </c>
      <c r="Y774" s="50">
        <v>1</v>
      </c>
      <c r="AA774" s="3">
        <v>774</v>
      </c>
      <c r="AD774" s="98" t="str">
        <f>REPLACE(INDEX(GroupVertices[Group], MATCH(Vertices[[#This Row],[Vertex]],GroupVertices[Vertex],0)),1,1,"")</f>
        <v>1</v>
      </c>
      <c r="AE774" s="2"/>
      <c r="AI774" s="3"/>
    </row>
    <row r="775" spans="1:35" x14ac:dyDescent="0.25">
      <c r="A775" s="1" t="s">
        <v>947</v>
      </c>
      <c r="G775" t="s">
        <v>52</v>
      </c>
      <c r="M775">
        <v>970.8602294921875</v>
      </c>
      <c r="N775">
        <v>7996.74755859375</v>
      </c>
      <c r="R775" s="49">
        <v>3</v>
      </c>
      <c r="U775" s="50">
        <v>0</v>
      </c>
      <c r="V775" s="50">
        <v>2.9150000000000001E-3</v>
      </c>
      <c r="W775" s="50">
        <v>0</v>
      </c>
      <c r="X775" s="50">
        <v>0.92384900000000003</v>
      </c>
      <c r="Y775" s="50">
        <v>1</v>
      </c>
      <c r="AA775" s="3">
        <v>775</v>
      </c>
      <c r="AD775" s="98" t="str">
        <f>REPLACE(INDEX(GroupVertices[Group], MATCH(Vertices[[#This Row],[Vertex]],GroupVertices[Vertex],0)),1,1,"")</f>
        <v>1</v>
      </c>
      <c r="AE775" s="2"/>
      <c r="AI775" s="3"/>
    </row>
    <row r="776" spans="1:35" x14ac:dyDescent="0.25">
      <c r="A776" s="1" t="s">
        <v>948</v>
      </c>
      <c r="G776" t="s">
        <v>52</v>
      </c>
      <c r="M776">
        <v>1340.9259033203125</v>
      </c>
      <c r="N776">
        <v>7856.26171875</v>
      </c>
      <c r="R776" s="49">
        <v>2</v>
      </c>
      <c r="U776" s="50">
        <v>0</v>
      </c>
      <c r="V776" s="50">
        <v>1.531E-3</v>
      </c>
      <c r="W776" s="50">
        <v>0</v>
      </c>
      <c r="X776" s="50">
        <v>0.81005199999999999</v>
      </c>
      <c r="Y776" s="50">
        <v>1</v>
      </c>
      <c r="AA776" s="3">
        <v>776</v>
      </c>
      <c r="AD776" s="98" t="str">
        <f>REPLACE(INDEX(GroupVertices[Group], MATCH(Vertices[[#This Row],[Vertex]],GroupVertices[Vertex],0)),1,1,"")</f>
        <v>1</v>
      </c>
      <c r="AE776" s="2"/>
      <c r="AI776" s="3"/>
    </row>
    <row r="777" spans="1:35" x14ac:dyDescent="0.25">
      <c r="A777" s="1" t="s">
        <v>949</v>
      </c>
      <c r="G777" t="s">
        <v>52</v>
      </c>
      <c r="M777">
        <v>339.396728515625</v>
      </c>
      <c r="N777">
        <v>8255.1669921875</v>
      </c>
      <c r="R777" s="49">
        <v>2</v>
      </c>
      <c r="U777" s="50">
        <v>0</v>
      </c>
      <c r="V777" s="50">
        <v>1.531E-3</v>
      </c>
      <c r="W777" s="50">
        <v>0</v>
      </c>
      <c r="X777" s="50">
        <v>0.81005199999999999</v>
      </c>
      <c r="Y777" s="50">
        <v>1</v>
      </c>
      <c r="AA777" s="3">
        <v>777</v>
      </c>
      <c r="AD777" s="98" t="str">
        <f>REPLACE(INDEX(GroupVertices[Group], MATCH(Vertices[[#This Row],[Vertex]],GroupVertices[Vertex],0)),1,1,"")</f>
        <v>1</v>
      </c>
      <c r="AE777" s="2"/>
      <c r="AI777" s="3"/>
    </row>
    <row r="778" spans="1:35" x14ac:dyDescent="0.25">
      <c r="A778" s="1" t="s">
        <v>950</v>
      </c>
      <c r="G778" t="s">
        <v>52</v>
      </c>
      <c r="M778">
        <v>7078.1689453125</v>
      </c>
      <c r="N778">
        <v>2194.633544921875</v>
      </c>
      <c r="R778" s="49">
        <v>1</v>
      </c>
      <c r="U778" s="50">
        <v>0</v>
      </c>
      <c r="V778" s="50">
        <v>1</v>
      </c>
      <c r="W778" s="50">
        <v>0</v>
      </c>
      <c r="X778" s="50">
        <v>0.99999899999999997</v>
      </c>
      <c r="Y778" s="50">
        <v>0</v>
      </c>
      <c r="AA778" s="3">
        <v>778</v>
      </c>
      <c r="AD778" s="98" t="str">
        <f>REPLACE(INDEX(GroupVertices[Group], MATCH(Vertices[[#This Row],[Vertex]],GroupVertices[Vertex],0)),1,1,"")</f>
        <v>152</v>
      </c>
      <c r="AE778" s="2"/>
      <c r="AI778" s="3"/>
    </row>
    <row r="779" spans="1:35" x14ac:dyDescent="0.25">
      <c r="A779" s="1" t="s">
        <v>951</v>
      </c>
      <c r="G779" t="s">
        <v>52</v>
      </c>
      <c r="M779">
        <v>7078.1689453125</v>
      </c>
      <c r="N779">
        <v>2349.02978515625</v>
      </c>
      <c r="R779" s="49">
        <v>1</v>
      </c>
      <c r="U779" s="50">
        <v>0</v>
      </c>
      <c r="V779" s="50">
        <v>1</v>
      </c>
      <c r="W779" s="50">
        <v>0</v>
      </c>
      <c r="X779" s="50">
        <v>0.99999899999999997</v>
      </c>
      <c r="Y779" s="50">
        <v>0</v>
      </c>
      <c r="AA779" s="3">
        <v>779</v>
      </c>
      <c r="AD779" s="98" t="str">
        <f>REPLACE(INDEX(GroupVertices[Group], MATCH(Vertices[[#This Row],[Vertex]],GroupVertices[Vertex],0)),1,1,"")</f>
        <v>152</v>
      </c>
      <c r="AE779" s="2"/>
      <c r="AI779" s="3"/>
    </row>
    <row r="780" spans="1:35" x14ac:dyDescent="0.25">
      <c r="A780" s="1" t="s">
        <v>952</v>
      </c>
      <c r="G780" t="s">
        <v>52</v>
      </c>
      <c r="M780">
        <v>9615.1513671875</v>
      </c>
      <c r="N780">
        <v>9822.546875</v>
      </c>
      <c r="R780" s="49">
        <v>1</v>
      </c>
      <c r="U780" s="50">
        <v>0</v>
      </c>
      <c r="V780" s="50">
        <v>7.6923000000000005E-2</v>
      </c>
      <c r="W780" s="50">
        <v>0</v>
      </c>
      <c r="X780" s="50">
        <v>0.57780799999999999</v>
      </c>
      <c r="Y780" s="50">
        <v>0</v>
      </c>
      <c r="AA780" s="3">
        <v>780</v>
      </c>
      <c r="AD780" s="98" t="str">
        <f>REPLACE(INDEX(GroupVertices[Group], MATCH(Vertices[[#This Row],[Vertex]],GroupVertices[Vertex],0)),1,1,"")</f>
        <v>14</v>
      </c>
      <c r="AE780" s="2"/>
      <c r="AI780" s="3"/>
    </row>
    <row r="781" spans="1:35" x14ac:dyDescent="0.25">
      <c r="A781" s="1" t="s">
        <v>953</v>
      </c>
      <c r="G781" t="s">
        <v>52</v>
      </c>
      <c r="M781">
        <v>9782.53515625</v>
      </c>
      <c r="N781">
        <v>9381.28125</v>
      </c>
      <c r="R781" s="49">
        <v>1</v>
      </c>
      <c r="U781" s="50">
        <v>0</v>
      </c>
      <c r="V781" s="50">
        <v>7.6923000000000005E-2</v>
      </c>
      <c r="W781" s="50">
        <v>0</v>
      </c>
      <c r="X781" s="50">
        <v>0.57780799999999999</v>
      </c>
      <c r="Y781" s="50">
        <v>0</v>
      </c>
      <c r="AA781" s="3">
        <v>781</v>
      </c>
      <c r="AD781" s="98" t="str">
        <f>REPLACE(INDEX(GroupVertices[Group], MATCH(Vertices[[#This Row],[Vertex]],GroupVertices[Vertex],0)),1,1,"")</f>
        <v>14</v>
      </c>
      <c r="AE781" s="2"/>
      <c r="AI781" s="3"/>
    </row>
    <row r="782" spans="1:35" x14ac:dyDescent="0.25">
      <c r="A782" s="1" t="s">
        <v>954</v>
      </c>
      <c r="G782" t="s">
        <v>52</v>
      </c>
      <c r="M782">
        <v>9838.572265625</v>
      </c>
      <c r="N782">
        <v>9668.8203125</v>
      </c>
      <c r="R782" s="49">
        <v>1</v>
      </c>
      <c r="U782" s="50">
        <v>0</v>
      </c>
      <c r="V782" s="50">
        <v>7.6923000000000005E-2</v>
      </c>
      <c r="W782" s="50">
        <v>0</v>
      </c>
      <c r="X782" s="50">
        <v>0.57780799999999999</v>
      </c>
      <c r="Y782" s="50">
        <v>0</v>
      </c>
      <c r="AA782" s="3">
        <v>782</v>
      </c>
      <c r="AD782" s="98" t="str">
        <f>REPLACE(INDEX(GroupVertices[Group], MATCH(Vertices[[#This Row],[Vertex]],GroupVertices[Vertex],0)),1,1,"")</f>
        <v>14</v>
      </c>
      <c r="AE782" s="2"/>
      <c r="AI782" s="3"/>
    </row>
    <row r="783" spans="1:35" x14ac:dyDescent="0.25">
      <c r="A783" s="1" t="s">
        <v>955</v>
      </c>
      <c r="G783" t="s">
        <v>52</v>
      </c>
      <c r="M783">
        <v>2352.703369140625</v>
      </c>
      <c r="N783">
        <v>2230.918701171875</v>
      </c>
      <c r="R783" s="49">
        <v>2</v>
      </c>
      <c r="U783" s="50">
        <v>0</v>
      </c>
      <c r="V783" s="50">
        <v>0.125</v>
      </c>
      <c r="W783" s="50">
        <v>0</v>
      </c>
      <c r="X783" s="50">
        <v>0.76650200000000002</v>
      </c>
      <c r="Y783" s="50">
        <v>1</v>
      </c>
      <c r="AA783" s="3">
        <v>783</v>
      </c>
      <c r="AD783" s="98" t="str">
        <f>REPLACE(INDEX(GroupVertices[Group], MATCH(Vertices[[#This Row],[Vertex]],GroupVertices[Vertex],0)),1,1,"")</f>
        <v>16</v>
      </c>
      <c r="AE783" s="2"/>
      <c r="AI783" s="3"/>
    </row>
    <row r="784" spans="1:35" x14ac:dyDescent="0.25">
      <c r="A784" s="1" t="s">
        <v>956</v>
      </c>
      <c r="G784" t="s">
        <v>52</v>
      </c>
      <c r="M784">
        <v>3757.575927734375</v>
      </c>
      <c r="N784">
        <v>7629.7802734375</v>
      </c>
      <c r="R784" s="49">
        <v>2</v>
      </c>
      <c r="U784" s="50">
        <v>0</v>
      </c>
      <c r="V784" s="50">
        <v>0.16666700000000001</v>
      </c>
      <c r="W784" s="50">
        <v>0</v>
      </c>
      <c r="X784" s="50">
        <v>0.85087699999999999</v>
      </c>
      <c r="Y784" s="50">
        <v>1</v>
      </c>
      <c r="AA784" s="3">
        <v>784</v>
      </c>
      <c r="AD784" s="98" t="str">
        <f>REPLACE(INDEX(GroupVertices[Group], MATCH(Vertices[[#This Row],[Vertex]],GroupVertices[Vertex],0)),1,1,"")</f>
        <v>28</v>
      </c>
      <c r="AE784" s="2"/>
      <c r="AI784" s="3"/>
    </row>
    <row r="785" spans="1:35" x14ac:dyDescent="0.25">
      <c r="A785" s="1" t="s">
        <v>957</v>
      </c>
      <c r="G785" t="s">
        <v>52</v>
      </c>
      <c r="M785">
        <v>3849.878662109375</v>
      </c>
      <c r="N785">
        <v>7893.60498046875</v>
      </c>
      <c r="R785" s="49">
        <v>2</v>
      </c>
      <c r="U785" s="50">
        <v>0</v>
      </c>
      <c r="V785" s="50">
        <v>0.16666700000000001</v>
      </c>
      <c r="W785" s="50">
        <v>0</v>
      </c>
      <c r="X785" s="50">
        <v>0.85087699999999999</v>
      </c>
      <c r="Y785" s="50">
        <v>1</v>
      </c>
      <c r="AA785" s="3">
        <v>785</v>
      </c>
      <c r="AD785" s="98" t="str">
        <f>REPLACE(INDEX(GroupVertices[Group], MATCH(Vertices[[#This Row],[Vertex]],GroupVertices[Vertex],0)),1,1,"")</f>
        <v>28</v>
      </c>
      <c r="AE785" s="2"/>
      <c r="AI785" s="3"/>
    </row>
    <row r="786" spans="1:35" x14ac:dyDescent="0.25">
      <c r="A786" s="1" t="s">
        <v>958</v>
      </c>
      <c r="G786" t="s">
        <v>52</v>
      </c>
      <c r="M786">
        <v>7933.69873046875</v>
      </c>
      <c r="N786">
        <v>3687.13134765625</v>
      </c>
      <c r="R786" s="49">
        <v>1</v>
      </c>
      <c r="U786" s="50">
        <v>0</v>
      </c>
      <c r="V786" s="50">
        <v>1</v>
      </c>
      <c r="W786" s="50">
        <v>0</v>
      </c>
      <c r="X786" s="50">
        <v>0.99999899999999997</v>
      </c>
      <c r="Y786" s="50">
        <v>0</v>
      </c>
      <c r="AA786" s="3">
        <v>786</v>
      </c>
      <c r="AD786" s="98" t="str">
        <f>REPLACE(INDEX(GroupVertices[Group], MATCH(Vertices[[#This Row],[Vertex]],GroupVertices[Vertex],0)),1,1,"")</f>
        <v>140</v>
      </c>
      <c r="AE786" s="2"/>
      <c r="AI786" s="3"/>
    </row>
    <row r="787" spans="1:35" x14ac:dyDescent="0.25">
      <c r="A787" s="1" t="s">
        <v>959</v>
      </c>
      <c r="G787" t="s">
        <v>52</v>
      </c>
      <c r="M787">
        <v>7933.69873046875</v>
      </c>
      <c r="N787">
        <v>3856.23193359375</v>
      </c>
      <c r="R787" s="49">
        <v>1</v>
      </c>
      <c r="U787" s="50">
        <v>0</v>
      </c>
      <c r="V787" s="50">
        <v>1</v>
      </c>
      <c r="W787" s="50">
        <v>0</v>
      </c>
      <c r="X787" s="50">
        <v>0.99999899999999997</v>
      </c>
      <c r="Y787" s="50">
        <v>0</v>
      </c>
      <c r="AA787" s="3">
        <v>787</v>
      </c>
      <c r="AD787" s="98" t="str">
        <f>REPLACE(INDEX(GroupVertices[Group], MATCH(Vertices[[#This Row],[Vertex]],GroupVertices[Vertex],0)),1,1,"")</f>
        <v>140</v>
      </c>
      <c r="AE787" s="2"/>
      <c r="AI787" s="3"/>
    </row>
    <row r="788" spans="1:35" x14ac:dyDescent="0.25">
      <c r="A788" s="1" t="s">
        <v>960</v>
      </c>
      <c r="G788" t="s">
        <v>52</v>
      </c>
      <c r="M788">
        <v>9410.8232421875</v>
      </c>
      <c r="N788">
        <v>1735.12060546875</v>
      </c>
      <c r="R788" s="49">
        <v>0</v>
      </c>
      <c r="U788" s="50">
        <v>0</v>
      </c>
      <c r="V788" s="50">
        <v>0</v>
      </c>
      <c r="W788" s="50">
        <v>0</v>
      </c>
      <c r="X788" s="50">
        <v>0</v>
      </c>
      <c r="Y788" s="50">
        <v>0</v>
      </c>
      <c r="AA788" s="3">
        <v>788</v>
      </c>
      <c r="AD788" s="98" t="str">
        <f>REPLACE(INDEX(GroupVertices[Group], MATCH(Vertices[[#This Row],[Vertex]],GroupVertices[Vertex],0)),1,1,"")</f>
        <v>201</v>
      </c>
      <c r="AE788" s="2"/>
      <c r="AI788" s="3"/>
    </row>
    <row r="789" spans="1:35" x14ac:dyDescent="0.25">
      <c r="A789" s="1" t="s">
        <v>961</v>
      </c>
      <c r="G789" t="s">
        <v>52</v>
      </c>
      <c r="M789">
        <v>9751.6982421875</v>
      </c>
      <c r="N789">
        <v>1735.12060546875</v>
      </c>
      <c r="R789" s="49">
        <v>0</v>
      </c>
      <c r="U789" s="50">
        <v>0</v>
      </c>
      <c r="V789" s="50">
        <v>0</v>
      </c>
      <c r="W789" s="50">
        <v>0</v>
      </c>
      <c r="X789" s="50">
        <v>0</v>
      </c>
      <c r="Y789" s="50">
        <v>0</v>
      </c>
      <c r="AA789" s="3">
        <v>789</v>
      </c>
      <c r="AD789" s="98" t="str">
        <f>REPLACE(INDEX(GroupVertices[Group], MATCH(Vertices[[#This Row],[Vertex]],GroupVertices[Vertex],0)),1,1,"")</f>
        <v>204</v>
      </c>
      <c r="AE789" s="2"/>
      <c r="AI789" s="3"/>
    </row>
    <row r="790" spans="1:35" x14ac:dyDescent="0.25">
      <c r="A790" s="1" t="s">
        <v>962</v>
      </c>
      <c r="G790" t="s">
        <v>52</v>
      </c>
      <c r="M790">
        <v>7051.43359375</v>
      </c>
      <c r="N790">
        <v>3687.13134765625</v>
      </c>
      <c r="R790" s="49">
        <v>1</v>
      </c>
      <c r="U790" s="50">
        <v>0</v>
      </c>
      <c r="V790" s="50">
        <v>1</v>
      </c>
      <c r="W790" s="50">
        <v>0</v>
      </c>
      <c r="X790" s="50">
        <v>0.99999899999999997</v>
      </c>
      <c r="Y790" s="50">
        <v>0</v>
      </c>
      <c r="AA790" s="3">
        <v>790</v>
      </c>
      <c r="AD790" s="98" t="str">
        <f>REPLACE(INDEX(GroupVertices[Group], MATCH(Vertices[[#This Row],[Vertex]],GroupVertices[Vertex],0)),1,1,"")</f>
        <v>142</v>
      </c>
      <c r="AE790" s="2"/>
      <c r="AI790" s="3"/>
    </row>
    <row r="791" spans="1:35" x14ac:dyDescent="0.25">
      <c r="A791" s="1" t="s">
        <v>963</v>
      </c>
      <c r="G791" t="s">
        <v>52</v>
      </c>
      <c r="M791">
        <v>7051.43359375</v>
      </c>
      <c r="N791">
        <v>3856.23193359375</v>
      </c>
      <c r="R791" s="49">
        <v>1</v>
      </c>
      <c r="U791" s="50">
        <v>0</v>
      </c>
      <c r="V791" s="50">
        <v>1</v>
      </c>
      <c r="W791" s="50">
        <v>0</v>
      </c>
      <c r="X791" s="50">
        <v>0.99999899999999997</v>
      </c>
      <c r="Y791" s="50">
        <v>0</v>
      </c>
      <c r="AA791" s="3">
        <v>791</v>
      </c>
      <c r="AD791" s="98" t="str">
        <f>REPLACE(INDEX(GroupVertices[Group], MATCH(Vertices[[#This Row],[Vertex]],GroupVertices[Vertex],0)),1,1,"")</f>
        <v>142</v>
      </c>
      <c r="AE791" s="2"/>
      <c r="AI791" s="3"/>
    </row>
    <row r="792" spans="1:35" x14ac:dyDescent="0.25">
      <c r="A792" s="1" t="s">
        <v>964</v>
      </c>
      <c r="G792" t="s">
        <v>52</v>
      </c>
      <c r="M792">
        <v>8709.0224609375</v>
      </c>
      <c r="N792">
        <v>1389.56689453125</v>
      </c>
      <c r="R792" s="49">
        <v>0</v>
      </c>
      <c r="U792" s="50">
        <v>0</v>
      </c>
      <c r="V792" s="50">
        <v>0</v>
      </c>
      <c r="W792" s="50">
        <v>0</v>
      </c>
      <c r="X792" s="50">
        <v>0</v>
      </c>
      <c r="Y792" s="50">
        <v>0</v>
      </c>
      <c r="AA792" s="3">
        <v>792</v>
      </c>
      <c r="AD792" s="98" t="str">
        <f>REPLACE(INDEX(GroupVertices[Group], MATCH(Vertices[[#This Row],[Vertex]],GroupVertices[Vertex],0)),1,1,"")</f>
        <v>207</v>
      </c>
      <c r="AE792" s="2"/>
      <c r="AI792" s="3"/>
    </row>
    <row r="793" spans="1:35" x14ac:dyDescent="0.25">
      <c r="A793" s="1" t="s">
        <v>965</v>
      </c>
      <c r="G793" t="s">
        <v>52</v>
      </c>
      <c r="M793">
        <v>593.56402587890625</v>
      </c>
      <c r="N793">
        <v>9411.05859375</v>
      </c>
      <c r="R793" s="49">
        <v>1</v>
      </c>
      <c r="U793" s="50">
        <v>0</v>
      </c>
      <c r="V793" s="50">
        <v>2E-3</v>
      </c>
      <c r="W793" s="50">
        <v>0</v>
      </c>
      <c r="X793" s="50">
        <v>0.471578</v>
      </c>
      <c r="Y793" s="50">
        <v>0</v>
      </c>
      <c r="AA793" s="3">
        <v>793</v>
      </c>
      <c r="AD793" s="98" t="str">
        <f>REPLACE(INDEX(GroupVertices[Group], MATCH(Vertices[[#This Row],[Vertex]],GroupVertices[Vertex],0)),1,1,"")</f>
        <v>1</v>
      </c>
      <c r="AE793" s="2"/>
      <c r="AI793" s="3"/>
    </row>
    <row r="794" spans="1:35" x14ac:dyDescent="0.25">
      <c r="A794" s="1" t="s">
        <v>966</v>
      </c>
      <c r="G794" t="s">
        <v>52</v>
      </c>
      <c r="M794">
        <v>385.29345703125</v>
      </c>
      <c r="N794">
        <v>5835.814453125</v>
      </c>
      <c r="R794" s="49">
        <v>2</v>
      </c>
      <c r="U794" s="50">
        <v>0</v>
      </c>
      <c r="V794" s="50">
        <v>2.7550000000000001E-3</v>
      </c>
      <c r="W794" s="50">
        <v>0</v>
      </c>
      <c r="X794" s="50">
        <v>0.65427400000000002</v>
      </c>
      <c r="Y794" s="50">
        <v>1</v>
      </c>
      <c r="AA794" s="3">
        <v>794</v>
      </c>
      <c r="AD794" s="98" t="str">
        <f>REPLACE(INDEX(GroupVertices[Group], MATCH(Vertices[[#This Row],[Vertex]],GroupVertices[Vertex],0)),1,1,"")</f>
        <v>1</v>
      </c>
      <c r="AE794" s="2"/>
      <c r="AI794" s="3"/>
    </row>
    <row r="795" spans="1:35" x14ac:dyDescent="0.25">
      <c r="A795" s="1" t="s">
        <v>967</v>
      </c>
      <c r="G795" t="s">
        <v>52</v>
      </c>
      <c r="M795">
        <v>4244.73681640625</v>
      </c>
      <c r="N795">
        <v>6925.822265625</v>
      </c>
      <c r="R795" s="49">
        <v>1</v>
      </c>
      <c r="U795" s="50">
        <v>0</v>
      </c>
      <c r="V795" s="50">
        <v>0.2</v>
      </c>
      <c r="W795" s="50">
        <v>0</v>
      </c>
      <c r="X795" s="50">
        <v>0.56563399999999997</v>
      </c>
      <c r="Y795" s="50">
        <v>0</v>
      </c>
      <c r="AA795" s="3">
        <v>795</v>
      </c>
      <c r="AD795" s="98" t="str">
        <f>REPLACE(INDEX(GroupVertices[Group], MATCH(Vertices[[#This Row],[Vertex]],GroupVertices[Vertex],0)),1,1,"")</f>
        <v>45</v>
      </c>
      <c r="AE795" s="2"/>
      <c r="AI795" s="3"/>
    </row>
    <row r="796" spans="1:35" x14ac:dyDescent="0.25">
      <c r="A796" s="1" t="s">
        <v>968</v>
      </c>
      <c r="G796" t="s">
        <v>52</v>
      </c>
      <c r="M796">
        <v>4548.341796875</v>
      </c>
      <c r="N796">
        <v>4503.22607421875</v>
      </c>
      <c r="R796" s="49">
        <v>2</v>
      </c>
      <c r="U796" s="50">
        <v>0</v>
      </c>
      <c r="V796" s="50">
        <v>0.5</v>
      </c>
      <c r="W796" s="50">
        <v>0</v>
      </c>
      <c r="X796" s="50">
        <v>0.99999899999999997</v>
      </c>
      <c r="Y796" s="50">
        <v>1</v>
      </c>
      <c r="AA796" s="3">
        <v>796</v>
      </c>
      <c r="AD796" s="98" t="str">
        <f>REPLACE(INDEX(GroupVertices[Group], MATCH(Vertices[[#This Row],[Vertex]],GroupVertices[Vertex],0)),1,1,"")</f>
        <v>116</v>
      </c>
      <c r="AE796" s="2"/>
      <c r="AI796" s="3"/>
    </row>
    <row r="797" spans="1:35" x14ac:dyDescent="0.25">
      <c r="A797" s="1" t="s">
        <v>969</v>
      </c>
      <c r="G797" t="s">
        <v>52</v>
      </c>
      <c r="M797">
        <v>4548.341796875</v>
      </c>
      <c r="N797">
        <v>4716.43994140625</v>
      </c>
      <c r="R797" s="49">
        <v>2</v>
      </c>
      <c r="U797" s="50">
        <v>0</v>
      </c>
      <c r="V797" s="50">
        <v>0.5</v>
      </c>
      <c r="W797" s="50">
        <v>0</v>
      </c>
      <c r="X797" s="50">
        <v>0.99999899999999997</v>
      </c>
      <c r="Y797" s="50">
        <v>1</v>
      </c>
      <c r="AA797" s="3">
        <v>797</v>
      </c>
      <c r="AD797" s="98" t="str">
        <f>REPLACE(INDEX(GroupVertices[Group], MATCH(Vertices[[#This Row],[Vertex]],GroupVertices[Vertex],0)),1,1,"")</f>
        <v>116</v>
      </c>
      <c r="AE797" s="2"/>
      <c r="AI797" s="3"/>
    </row>
    <row r="798" spans="1:35" x14ac:dyDescent="0.25">
      <c r="A798" s="1" t="s">
        <v>970</v>
      </c>
      <c r="G798" t="s">
        <v>52</v>
      </c>
      <c r="M798">
        <v>4742.1728515625</v>
      </c>
      <c r="N798">
        <v>4716.43994140625</v>
      </c>
      <c r="R798" s="49">
        <v>2</v>
      </c>
      <c r="U798" s="50">
        <v>0</v>
      </c>
      <c r="V798" s="50">
        <v>0.5</v>
      </c>
      <c r="W798" s="50">
        <v>0</v>
      </c>
      <c r="X798" s="50">
        <v>0.99999899999999997</v>
      </c>
      <c r="Y798" s="50">
        <v>1</v>
      </c>
      <c r="AA798" s="3">
        <v>798</v>
      </c>
      <c r="AD798" s="98" t="str">
        <f>REPLACE(INDEX(GroupVertices[Group], MATCH(Vertices[[#This Row],[Vertex]],GroupVertices[Vertex],0)),1,1,"")</f>
        <v>116</v>
      </c>
      <c r="AE798" s="2"/>
      <c r="AI798" s="3"/>
    </row>
    <row r="799" spans="1:35" x14ac:dyDescent="0.25">
      <c r="A799" s="1" t="s">
        <v>971</v>
      </c>
      <c r="G799" t="s">
        <v>52</v>
      </c>
      <c r="M799">
        <v>6610.30126953125</v>
      </c>
      <c r="N799">
        <v>3687.13134765625</v>
      </c>
      <c r="R799" s="49">
        <v>1</v>
      </c>
      <c r="U799" s="50">
        <v>0</v>
      </c>
      <c r="V799" s="50">
        <v>1</v>
      </c>
      <c r="W799" s="50">
        <v>0</v>
      </c>
      <c r="X799" s="50">
        <v>0.99999899999999997</v>
      </c>
      <c r="Y799" s="50">
        <v>0</v>
      </c>
      <c r="AA799" s="3">
        <v>799</v>
      </c>
      <c r="AD799" s="98" t="str">
        <f>REPLACE(INDEX(GroupVertices[Group], MATCH(Vertices[[#This Row],[Vertex]],GroupVertices[Vertex],0)),1,1,"")</f>
        <v>141</v>
      </c>
      <c r="AE799" s="2"/>
      <c r="AI799" s="3"/>
    </row>
    <row r="800" spans="1:35" x14ac:dyDescent="0.25">
      <c r="A800" s="1" t="s">
        <v>972</v>
      </c>
      <c r="G800" t="s">
        <v>52</v>
      </c>
      <c r="M800">
        <v>6610.30126953125</v>
      </c>
      <c r="N800">
        <v>3856.23193359375</v>
      </c>
      <c r="R800" s="49">
        <v>1</v>
      </c>
      <c r="U800" s="50">
        <v>0</v>
      </c>
      <c r="V800" s="50">
        <v>1</v>
      </c>
      <c r="W800" s="50">
        <v>0</v>
      </c>
      <c r="X800" s="50">
        <v>0.99999899999999997</v>
      </c>
      <c r="Y800" s="50">
        <v>0</v>
      </c>
      <c r="AA800" s="3">
        <v>800</v>
      </c>
      <c r="AD800" s="98" t="str">
        <f>REPLACE(INDEX(GroupVertices[Group], MATCH(Vertices[[#This Row],[Vertex]],GroupVertices[Vertex],0)),1,1,"")</f>
        <v>141</v>
      </c>
      <c r="AE800" s="2"/>
      <c r="AI800" s="3"/>
    </row>
    <row r="801" spans="1:35" x14ac:dyDescent="0.25">
      <c r="A801" s="1" t="s">
        <v>973</v>
      </c>
      <c r="G801" t="s">
        <v>52</v>
      </c>
      <c r="M801">
        <v>3980.216796875</v>
      </c>
      <c r="N801">
        <v>3205.561767578125</v>
      </c>
      <c r="R801" s="49">
        <v>2</v>
      </c>
      <c r="U801" s="50">
        <v>0</v>
      </c>
      <c r="V801" s="50">
        <v>0.5</v>
      </c>
      <c r="W801" s="50">
        <v>0</v>
      </c>
      <c r="X801" s="50">
        <v>0.99999899999999997</v>
      </c>
      <c r="Y801" s="50">
        <v>1</v>
      </c>
      <c r="AA801" s="3">
        <v>801</v>
      </c>
      <c r="AD801" s="98" t="str">
        <f>REPLACE(INDEX(GroupVertices[Group], MATCH(Vertices[[#This Row],[Vertex]],GroupVertices[Vertex],0)),1,1,"")</f>
        <v>110</v>
      </c>
      <c r="AE801" s="2"/>
      <c r="AI801" s="3"/>
    </row>
    <row r="802" spans="1:35" x14ac:dyDescent="0.25">
      <c r="A802" s="1" t="s">
        <v>974</v>
      </c>
      <c r="G802" t="s">
        <v>52</v>
      </c>
      <c r="M802">
        <v>3980.216796875</v>
      </c>
      <c r="N802">
        <v>3411.423583984375</v>
      </c>
      <c r="R802" s="49">
        <v>2</v>
      </c>
      <c r="U802" s="50">
        <v>0</v>
      </c>
      <c r="V802" s="50">
        <v>0.5</v>
      </c>
      <c r="W802" s="50">
        <v>0</v>
      </c>
      <c r="X802" s="50">
        <v>0.99999899999999997</v>
      </c>
      <c r="Y802" s="50">
        <v>1</v>
      </c>
      <c r="AA802" s="3">
        <v>802</v>
      </c>
      <c r="AD802" s="98" t="str">
        <f>REPLACE(INDEX(GroupVertices[Group], MATCH(Vertices[[#This Row],[Vertex]],GroupVertices[Vertex],0)),1,1,"")</f>
        <v>110</v>
      </c>
      <c r="AE802" s="2"/>
      <c r="AI802" s="3"/>
    </row>
    <row r="803" spans="1:35" x14ac:dyDescent="0.25">
      <c r="A803" s="1" t="s">
        <v>975</v>
      </c>
      <c r="G803" t="s">
        <v>52</v>
      </c>
      <c r="M803">
        <v>4187.41552734375</v>
      </c>
      <c r="N803">
        <v>3411.423583984375</v>
      </c>
      <c r="R803" s="49">
        <v>2</v>
      </c>
      <c r="U803" s="50">
        <v>0</v>
      </c>
      <c r="V803" s="50">
        <v>0.5</v>
      </c>
      <c r="W803" s="50">
        <v>0</v>
      </c>
      <c r="X803" s="50">
        <v>0.99999899999999997</v>
      </c>
      <c r="Y803" s="50">
        <v>1</v>
      </c>
      <c r="AA803" s="3">
        <v>803</v>
      </c>
      <c r="AD803" s="98" t="str">
        <f>REPLACE(INDEX(GroupVertices[Group], MATCH(Vertices[[#This Row],[Vertex]],GroupVertices[Vertex],0)),1,1,"")</f>
        <v>110</v>
      </c>
      <c r="AE803" s="2"/>
      <c r="AI803" s="3"/>
    </row>
    <row r="804" spans="1:35" x14ac:dyDescent="0.25">
      <c r="A804" s="1" t="s">
        <v>976</v>
      </c>
      <c r="G804" t="s">
        <v>52</v>
      </c>
      <c r="M804">
        <v>8428.3017578125</v>
      </c>
      <c r="N804">
        <v>6311.869140625</v>
      </c>
      <c r="R804" s="49">
        <v>1</v>
      </c>
      <c r="U804" s="50">
        <v>0</v>
      </c>
      <c r="V804" s="50">
        <v>0.33333299999999999</v>
      </c>
      <c r="W804" s="50">
        <v>0</v>
      </c>
      <c r="X804" s="50">
        <v>0.77027000000000001</v>
      </c>
      <c r="Y804" s="50">
        <v>0</v>
      </c>
      <c r="AA804" s="3">
        <v>804</v>
      </c>
      <c r="AD804" s="98" t="str">
        <f>REPLACE(INDEX(GroupVertices[Group], MATCH(Vertices[[#This Row],[Vertex]],GroupVertices[Vertex],0)),1,1,"")</f>
        <v>121</v>
      </c>
      <c r="AE804" s="2"/>
      <c r="AI804" s="3"/>
    </row>
    <row r="805" spans="1:35" x14ac:dyDescent="0.25">
      <c r="A805" s="1" t="s">
        <v>977</v>
      </c>
      <c r="G805" t="s">
        <v>52</v>
      </c>
      <c r="M805">
        <v>8628.81640625</v>
      </c>
      <c r="N805">
        <v>6525.08251953125</v>
      </c>
      <c r="R805" s="49">
        <v>2</v>
      </c>
      <c r="U805" s="50">
        <v>1</v>
      </c>
      <c r="V805" s="50">
        <v>0.5</v>
      </c>
      <c r="W805" s="50">
        <v>0</v>
      </c>
      <c r="X805" s="50">
        <v>1.4594590000000001</v>
      </c>
      <c r="Y805" s="50">
        <v>0</v>
      </c>
      <c r="AA805" s="3">
        <v>805</v>
      </c>
      <c r="AD805" s="98" t="str">
        <f>REPLACE(INDEX(GroupVertices[Group], MATCH(Vertices[[#This Row],[Vertex]],GroupVertices[Vertex],0)),1,1,"")</f>
        <v>121</v>
      </c>
      <c r="AE805" s="2"/>
      <c r="AI805" s="3"/>
    </row>
    <row r="806" spans="1:35" x14ac:dyDescent="0.25">
      <c r="A806" s="1" t="s">
        <v>978</v>
      </c>
      <c r="G806" t="s">
        <v>52</v>
      </c>
      <c r="M806">
        <v>495.10986328125</v>
      </c>
      <c r="N806">
        <v>3754.070556640625</v>
      </c>
      <c r="R806" s="49">
        <v>1</v>
      </c>
      <c r="U806" s="50">
        <v>0</v>
      </c>
      <c r="V806" s="50">
        <v>2.6389999999999999E-3</v>
      </c>
      <c r="W806" s="50">
        <v>0</v>
      </c>
      <c r="X806" s="50">
        <v>0.40123700000000001</v>
      </c>
      <c r="Y806" s="50">
        <v>0</v>
      </c>
      <c r="AA806" s="3">
        <v>806</v>
      </c>
      <c r="AD806" s="98" t="str">
        <f>REPLACE(INDEX(GroupVertices[Group], MATCH(Vertices[[#This Row],[Vertex]],GroupVertices[Vertex],0)),1,1,"")</f>
        <v>1</v>
      </c>
      <c r="AE806" s="2"/>
      <c r="AI806" s="3"/>
    </row>
    <row r="807" spans="1:35" x14ac:dyDescent="0.25">
      <c r="A807" s="1" t="s">
        <v>979</v>
      </c>
      <c r="G807" t="s">
        <v>52</v>
      </c>
      <c r="M807">
        <v>6162.4853515625</v>
      </c>
      <c r="N807">
        <v>1238.8466796875</v>
      </c>
      <c r="R807" s="49">
        <v>1</v>
      </c>
      <c r="U807" s="50">
        <v>0</v>
      </c>
      <c r="V807" s="50">
        <v>1</v>
      </c>
      <c r="W807" s="50">
        <v>0</v>
      </c>
      <c r="X807" s="50">
        <v>0.99999899999999997</v>
      </c>
      <c r="Y807" s="50">
        <v>0</v>
      </c>
      <c r="AA807" s="3">
        <v>807</v>
      </c>
      <c r="AD807" s="98" t="str">
        <f>REPLACE(INDEX(GroupVertices[Group], MATCH(Vertices[[#This Row],[Vertex]],GroupVertices[Vertex],0)),1,1,"")</f>
        <v>134</v>
      </c>
      <c r="AE807" s="2"/>
      <c r="AI807" s="3"/>
    </row>
    <row r="808" spans="1:35" x14ac:dyDescent="0.25">
      <c r="A808" s="1" t="s">
        <v>980</v>
      </c>
      <c r="G808" t="s">
        <v>52</v>
      </c>
      <c r="M808">
        <v>6162.4853515625</v>
      </c>
      <c r="N808">
        <v>1393.2430419921875</v>
      </c>
      <c r="R808" s="49">
        <v>1</v>
      </c>
      <c r="U808" s="50">
        <v>0</v>
      </c>
      <c r="V808" s="50">
        <v>1</v>
      </c>
      <c r="W808" s="50">
        <v>0</v>
      </c>
      <c r="X808" s="50">
        <v>0.99999899999999997</v>
      </c>
      <c r="Y808" s="50">
        <v>0</v>
      </c>
      <c r="AA808" s="3">
        <v>808</v>
      </c>
      <c r="AD808" s="98" t="str">
        <f>REPLACE(INDEX(GroupVertices[Group], MATCH(Vertices[[#This Row],[Vertex]],GroupVertices[Vertex],0)),1,1,"")</f>
        <v>134</v>
      </c>
      <c r="AE808" s="2"/>
      <c r="AI808" s="3"/>
    </row>
    <row r="809" spans="1:35" x14ac:dyDescent="0.25">
      <c r="A809" s="1" t="s">
        <v>981</v>
      </c>
      <c r="G809" t="s">
        <v>52</v>
      </c>
      <c r="M809">
        <v>5099.75732421875</v>
      </c>
      <c r="N809">
        <v>4503.22607421875</v>
      </c>
      <c r="R809" s="49">
        <v>2</v>
      </c>
      <c r="U809" s="50">
        <v>0</v>
      </c>
      <c r="V809" s="50">
        <v>0.5</v>
      </c>
      <c r="W809" s="50">
        <v>0</v>
      </c>
      <c r="X809" s="50">
        <v>0.99999899999999997</v>
      </c>
      <c r="Y809" s="50">
        <v>1</v>
      </c>
      <c r="AA809" s="3">
        <v>809</v>
      </c>
      <c r="AD809" s="98" t="str">
        <f>REPLACE(INDEX(GroupVertices[Group], MATCH(Vertices[[#This Row],[Vertex]],GroupVertices[Vertex],0)),1,1,"")</f>
        <v>98</v>
      </c>
      <c r="AE809" s="2"/>
      <c r="AI809" s="3"/>
    </row>
    <row r="810" spans="1:35" x14ac:dyDescent="0.25">
      <c r="A810" s="1" t="s">
        <v>982</v>
      </c>
      <c r="G810" t="s">
        <v>52</v>
      </c>
      <c r="M810">
        <v>5099.75732421875</v>
      </c>
      <c r="N810">
        <v>4716.43994140625</v>
      </c>
      <c r="R810" s="49">
        <v>2</v>
      </c>
      <c r="U810" s="50">
        <v>0</v>
      </c>
      <c r="V810" s="50">
        <v>0.5</v>
      </c>
      <c r="W810" s="50">
        <v>0</v>
      </c>
      <c r="X810" s="50">
        <v>0.99999899999999997</v>
      </c>
      <c r="Y810" s="50">
        <v>1</v>
      </c>
      <c r="AA810" s="3">
        <v>810</v>
      </c>
      <c r="AD810" s="98" t="str">
        <f>REPLACE(INDEX(GroupVertices[Group], MATCH(Vertices[[#This Row],[Vertex]],GroupVertices[Vertex],0)),1,1,"")</f>
        <v>98</v>
      </c>
      <c r="AE810" s="2"/>
      <c r="AI810" s="3"/>
    </row>
    <row r="811" spans="1:35" x14ac:dyDescent="0.25">
      <c r="A811" s="1" t="s">
        <v>983</v>
      </c>
      <c r="G811" t="s">
        <v>52</v>
      </c>
      <c r="M811">
        <v>5300.27197265625</v>
      </c>
      <c r="N811">
        <v>4716.43994140625</v>
      </c>
      <c r="R811" s="49">
        <v>2</v>
      </c>
      <c r="U811" s="50">
        <v>0</v>
      </c>
      <c r="V811" s="50">
        <v>0.5</v>
      </c>
      <c r="W811" s="50">
        <v>0</v>
      </c>
      <c r="X811" s="50">
        <v>0.99999899999999997</v>
      </c>
      <c r="Y811" s="50">
        <v>1</v>
      </c>
      <c r="AA811" s="3">
        <v>811</v>
      </c>
      <c r="AD811" s="98" t="str">
        <f>REPLACE(INDEX(GroupVertices[Group], MATCH(Vertices[[#This Row],[Vertex]],GroupVertices[Vertex],0)),1,1,"")</f>
        <v>98</v>
      </c>
      <c r="AE811" s="2"/>
      <c r="AI811" s="3"/>
    </row>
    <row r="812" spans="1:35" x14ac:dyDescent="0.25">
      <c r="A812" s="1" t="s">
        <v>984</v>
      </c>
      <c r="G812" t="s">
        <v>52</v>
      </c>
      <c r="M812">
        <v>6162.4853515625</v>
      </c>
      <c r="N812">
        <v>1727.7684326171875</v>
      </c>
      <c r="R812" s="49">
        <v>1</v>
      </c>
      <c r="U812" s="50">
        <v>0</v>
      </c>
      <c r="V812" s="50">
        <v>1</v>
      </c>
      <c r="W812" s="50">
        <v>0</v>
      </c>
      <c r="X812" s="50">
        <v>0.99999899999999997</v>
      </c>
      <c r="Y812" s="50">
        <v>0</v>
      </c>
      <c r="AA812" s="3">
        <v>812</v>
      </c>
      <c r="AD812" s="98" t="str">
        <f>REPLACE(INDEX(GroupVertices[Group], MATCH(Vertices[[#This Row],[Vertex]],GroupVertices[Vertex],0)),1,1,"")</f>
        <v>137</v>
      </c>
      <c r="AE812" s="2"/>
      <c r="AI812" s="3"/>
    </row>
    <row r="813" spans="1:35" x14ac:dyDescent="0.25">
      <c r="A813" s="1" t="s">
        <v>985</v>
      </c>
      <c r="G813" t="s">
        <v>52</v>
      </c>
      <c r="M813">
        <v>6162.4853515625</v>
      </c>
      <c r="N813">
        <v>1889.5169677734375</v>
      </c>
      <c r="R813" s="49">
        <v>1</v>
      </c>
      <c r="U813" s="50">
        <v>0</v>
      </c>
      <c r="V813" s="50">
        <v>1</v>
      </c>
      <c r="W813" s="50">
        <v>0</v>
      </c>
      <c r="X813" s="50">
        <v>0.99999899999999997</v>
      </c>
      <c r="Y813" s="50">
        <v>0</v>
      </c>
      <c r="AA813" s="3">
        <v>813</v>
      </c>
      <c r="AD813" s="98" t="str">
        <f>REPLACE(INDEX(GroupVertices[Group], MATCH(Vertices[[#This Row],[Vertex]],GroupVertices[Vertex],0)),1,1,"")</f>
        <v>137</v>
      </c>
      <c r="AE813" s="2"/>
      <c r="AI813" s="3"/>
    </row>
    <row r="814" spans="1:35" x14ac:dyDescent="0.25">
      <c r="A814" s="1" t="s">
        <v>986</v>
      </c>
      <c r="G814" t="s">
        <v>52</v>
      </c>
      <c r="M814">
        <v>8709.0224609375</v>
      </c>
      <c r="N814">
        <v>1014.6044311523438</v>
      </c>
      <c r="R814" s="49">
        <v>0</v>
      </c>
      <c r="U814" s="50">
        <v>0</v>
      </c>
      <c r="V814" s="50">
        <v>0</v>
      </c>
      <c r="W814" s="50">
        <v>0</v>
      </c>
      <c r="X814" s="50">
        <v>0</v>
      </c>
      <c r="Y814" s="50">
        <v>0</v>
      </c>
      <c r="AA814" s="3">
        <v>814</v>
      </c>
      <c r="AD814" s="98" t="str">
        <f>REPLACE(INDEX(GroupVertices[Group], MATCH(Vertices[[#This Row],[Vertex]],GroupVertices[Vertex],0)),1,1,"")</f>
        <v>206</v>
      </c>
      <c r="AE814" s="2"/>
      <c r="AI814" s="3"/>
    </row>
    <row r="815" spans="1:35" x14ac:dyDescent="0.25">
      <c r="A815" s="1" t="s">
        <v>987</v>
      </c>
      <c r="G815" t="s">
        <v>52</v>
      </c>
      <c r="M815">
        <v>8709.0224609375</v>
      </c>
      <c r="N815">
        <v>639.64190673828125</v>
      </c>
      <c r="R815" s="49">
        <v>0</v>
      </c>
      <c r="U815" s="50">
        <v>0</v>
      </c>
      <c r="V815" s="50">
        <v>0</v>
      </c>
      <c r="W815" s="50">
        <v>0</v>
      </c>
      <c r="X815" s="50">
        <v>0</v>
      </c>
      <c r="Y815" s="50">
        <v>0</v>
      </c>
      <c r="AA815" s="3">
        <v>815</v>
      </c>
      <c r="AD815" s="98" t="str">
        <f>REPLACE(INDEX(GroupVertices[Group], MATCH(Vertices[[#This Row],[Vertex]],GroupVertices[Vertex],0)),1,1,"")</f>
        <v>205</v>
      </c>
      <c r="AE815" s="2"/>
      <c r="AI815" s="3"/>
    </row>
    <row r="816" spans="1:35" x14ac:dyDescent="0.25">
      <c r="A816" s="1" t="s">
        <v>988</v>
      </c>
      <c r="G816" t="s">
        <v>52</v>
      </c>
      <c r="M816">
        <v>6162.4853515625</v>
      </c>
      <c r="N816">
        <v>2224.042236328125</v>
      </c>
      <c r="R816" s="49">
        <v>1</v>
      </c>
      <c r="U816" s="50">
        <v>0</v>
      </c>
      <c r="V816" s="50">
        <v>1</v>
      </c>
      <c r="W816" s="50">
        <v>0</v>
      </c>
      <c r="X816" s="50">
        <v>0.99999899999999997</v>
      </c>
      <c r="Y816" s="50">
        <v>0</v>
      </c>
      <c r="AA816" s="3">
        <v>816</v>
      </c>
      <c r="AD816" s="98" t="str">
        <f>REPLACE(INDEX(GroupVertices[Group], MATCH(Vertices[[#This Row],[Vertex]],GroupVertices[Vertex],0)),1,1,"")</f>
        <v>136</v>
      </c>
      <c r="AE816" s="2"/>
      <c r="AI816" s="3"/>
    </row>
    <row r="817" spans="1:35" x14ac:dyDescent="0.25">
      <c r="A817" s="1" t="s">
        <v>989</v>
      </c>
      <c r="G817" t="s">
        <v>52</v>
      </c>
      <c r="M817">
        <v>6162.4853515625</v>
      </c>
      <c r="N817">
        <v>2378.438720703125</v>
      </c>
      <c r="R817" s="49">
        <v>1</v>
      </c>
      <c r="U817" s="50">
        <v>0</v>
      </c>
      <c r="V817" s="50">
        <v>1</v>
      </c>
      <c r="W817" s="50">
        <v>0</v>
      </c>
      <c r="X817" s="50">
        <v>0.99999899999999997</v>
      </c>
      <c r="Y817" s="50">
        <v>0</v>
      </c>
      <c r="AA817" s="3">
        <v>817</v>
      </c>
      <c r="AD817" s="98" t="str">
        <f>REPLACE(INDEX(GroupVertices[Group], MATCH(Vertices[[#This Row],[Vertex]],GroupVertices[Vertex],0)),1,1,"")</f>
        <v>136</v>
      </c>
      <c r="AE817" s="2"/>
      <c r="AI817" s="3"/>
    </row>
    <row r="818" spans="1:35" x14ac:dyDescent="0.25">
      <c r="A818" s="1" t="s">
        <v>990</v>
      </c>
      <c r="G818" t="s">
        <v>52</v>
      </c>
      <c r="M818">
        <v>8709.0224609375</v>
      </c>
      <c r="N818">
        <v>272.0316162109375</v>
      </c>
      <c r="R818" s="49">
        <v>0</v>
      </c>
      <c r="U818" s="50">
        <v>0</v>
      </c>
      <c r="V818" s="50">
        <v>0</v>
      </c>
      <c r="W818" s="50">
        <v>0</v>
      </c>
      <c r="X818" s="50">
        <v>0</v>
      </c>
      <c r="Y818" s="50">
        <v>0</v>
      </c>
      <c r="AA818" s="3">
        <v>818</v>
      </c>
      <c r="AD818" s="98" t="str">
        <f>REPLACE(INDEX(GroupVertices[Group], MATCH(Vertices[[#This Row],[Vertex]],GroupVertices[Vertex],0)),1,1,"")</f>
        <v>215</v>
      </c>
      <c r="AE818" s="2"/>
      <c r="AI818" s="3"/>
    </row>
    <row r="819" spans="1:35" x14ac:dyDescent="0.25">
      <c r="A819" s="1" t="s">
        <v>991</v>
      </c>
      <c r="G819" t="s">
        <v>52</v>
      </c>
      <c r="M819">
        <v>7078.1689453125</v>
      </c>
      <c r="N819">
        <v>738.89666748046875</v>
      </c>
      <c r="R819" s="49">
        <v>1</v>
      </c>
      <c r="U819" s="50">
        <v>0</v>
      </c>
      <c r="V819" s="50">
        <v>1</v>
      </c>
      <c r="W819" s="50">
        <v>0</v>
      </c>
      <c r="X819" s="50">
        <v>0.99999899999999997</v>
      </c>
      <c r="Y819" s="50">
        <v>0</v>
      </c>
      <c r="AA819" s="3">
        <v>819</v>
      </c>
      <c r="AD819" s="98" t="str">
        <f>REPLACE(INDEX(GroupVertices[Group], MATCH(Vertices[[#This Row],[Vertex]],GroupVertices[Vertex],0)),1,1,"")</f>
        <v>143</v>
      </c>
      <c r="AE819" s="2"/>
      <c r="AI819" s="3"/>
    </row>
    <row r="820" spans="1:35" x14ac:dyDescent="0.25">
      <c r="A820" s="1" t="s">
        <v>992</v>
      </c>
      <c r="G820" t="s">
        <v>52</v>
      </c>
      <c r="M820">
        <v>7078.1689453125</v>
      </c>
      <c r="N820">
        <v>893.29302978515625</v>
      </c>
      <c r="R820" s="49">
        <v>1</v>
      </c>
      <c r="U820" s="50">
        <v>0</v>
      </c>
      <c r="V820" s="50">
        <v>1</v>
      </c>
      <c r="W820" s="50">
        <v>0</v>
      </c>
      <c r="X820" s="50">
        <v>0.99999899999999997</v>
      </c>
      <c r="Y820" s="50">
        <v>0</v>
      </c>
      <c r="AA820" s="3">
        <v>820</v>
      </c>
      <c r="AD820" s="98" t="str">
        <f>REPLACE(INDEX(GroupVertices[Group], MATCH(Vertices[[#This Row],[Vertex]],GroupVertices[Vertex],0)),1,1,"")</f>
        <v>143</v>
      </c>
      <c r="AE820" s="2"/>
      <c r="AI820" s="3"/>
    </row>
    <row r="821" spans="1:35" x14ac:dyDescent="0.25">
      <c r="A821" s="1" t="s">
        <v>993</v>
      </c>
      <c r="G821" t="s">
        <v>52</v>
      </c>
      <c r="M821">
        <v>5000.22705078125</v>
      </c>
      <c r="N821">
        <v>8293.7060546875</v>
      </c>
      <c r="R821" s="49">
        <v>1</v>
      </c>
      <c r="U821" s="50">
        <v>0</v>
      </c>
      <c r="V821" s="50">
        <v>0.14285700000000001</v>
      </c>
      <c r="W821" s="50">
        <v>0</v>
      </c>
      <c r="X821" s="50">
        <v>0.65540500000000002</v>
      </c>
      <c r="Y821" s="50">
        <v>0</v>
      </c>
      <c r="AA821" s="3">
        <v>821</v>
      </c>
      <c r="AD821" s="98" t="str">
        <f>REPLACE(INDEX(GroupVertices[Group], MATCH(Vertices[[#This Row],[Vertex]],GroupVertices[Vertex],0)),1,1,"")</f>
        <v>34</v>
      </c>
      <c r="AE821" s="2"/>
      <c r="AI821" s="3"/>
    </row>
    <row r="822" spans="1:35" x14ac:dyDescent="0.25">
      <c r="A822" s="1" t="s">
        <v>994</v>
      </c>
      <c r="G822" t="s">
        <v>52</v>
      </c>
      <c r="M822">
        <v>9036.529296875</v>
      </c>
      <c r="N822">
        <v>1411.62353515625</v>
      </c>
      <c r="R822" s="49">
        <v>0</v>
      </c>
      <c r="U822" s="50">
        <v>0</v>
      </c>
      <c r="V822" s="50">
        <v>0</v>
      </c>
      <c r="W822" s="50">
        <v>0</v>
      </c>
      <c r="X822" s="50">
        <v>0</v>
      </c>
      <c r="Y822" s="50">
        <v>0</v>
      </c>
      <c r="AA822" s="3">
        <v>822</v>
      </c>
      <c r="AD822" s="98" t="str">
        <f>REPLACE(INDEX(GroupVertices[Group], MATCH(Vertices[[#This Row],[Vertex]],GroupVertices[Vertex],0)),1,1,"")</f>
        <v>225</v>
      </c>
      <c r="AE822" s="2"/>
      <c r="AI822" s="3"/>
    </row>
    <row r="823" spans="1:35" x14ac:dyDescent="0.25">
      <c r="A823" s="1" t="s">
        <v>995</v>
      </c>
      <c r="G823" t="s">
        <v>52</v>
      </c>
      <c r="M823">
        <v>8094.1103515625</v>
      </c>
      <c r="N823">
        <v>2723.9921875</v>
      </c>
      <c r="R823" s="49">
        <v>1</v>
      </c>
      <c r="U823" s="50">
        <v>0</v>
      </c>
      <c r="V823" s="50">
        <v>1</v>
      </c>
      <c r="W823" s="50">
        <v>0</v>
      </c>
      <c r="X823" s="50">
        <v>0.99999899999999997</v>
      </c>
      <c r="Y823" s="50">
        <v>0</v>
      </c>
      <c r="AA823" s="3">
        <v>823</v>
      </c>
      <c r="AD823" s="98" t="str">
        <f>REPLACE(INDEX(GroupVertices[Group], MATCH(Vertices[[#This Row],[Vertex]],GroupVertices[Vertex],0)),1,1,"")</f>
        <v>150</v>
      </c>
      <c r="AE823" s="2"/>
      <c r="AI823" s="3"/>
    </row>
    <row r="824" spans="1:35" x14ac:dyDescent="0.25">
      <c r="A824" s="1" t="s">
        <v>996</v>
      </c>
      <c r="G824" t="s">
        <v>52</v>
      </c>
      <c r="M824">
        <v>8094.1103515625</v>
      </c>
      <c r="N824">
        <v>2848.979736328125</v>
      </c>
      <c r="R824" s="49">
        <v>1</v>
      </c>
      <c r="U824" s="50">
        <v>0</v>
      </c>
      <c r="V824" s="50">
        <v>1</v>
      </c>
      <c r="W824" s="50">
        <v>0</v>
      </c>
      <c r="X824" s="50">
        <v>0.99999899999999997</v>
      </c>
      <c r="Y824" s="50">
        <v>0</v>
      </c>
      <c r="AA824" s="3">
        <v>824</v>
      </c>
      <c r="AD824" s="98" t="str">
        <f>REPLACE(INDEX(GroupVertices[Group], MATCH(Vertices[[#This Row],[Vertex]],GroupVertices[Vertex],0)),1,1,"")</f>
        <v>150</v>
      </c>
      <c r="AE824" s="2"/>
      <c r="AI824" s="3"/>
    </row>
    <row r="825" spans="1:35" x14ac:dyDescent="0.25">
      <c r="A825" s="1" t="s">
        <v>997</v>
      </c>
      <c r="G825" t="s">
        <v>52</v>
      </c>
      <c r="M825">
        <v>9658.125</v>
      </c>
      <c r="N825">
        <v>2723.9921875</v>
      </c>
      <c r="R825" s="49">
        <v>1</v>
      </c>
      <c r="U825" s="50">
        <v>0</v>
      </c>
      <c r="V825" s="50">
        <v>1</v>
      </c>
      <c r="W825" s="50">
        <v>0</v>
      </c>
      <c r="X825" s="50">
        <v>0.99999899999999997</v>
      </c>
      <c r="Y825" s="50">
        <v>0</v>
      </c>
      <c r="AA825" s="3">
        <v>825</v>
      </c>
      <c r="AD825" s="98" t="str">
        <f>REPLACE(INDEX(GroupVertices[Group], MATCH(Vertices[[#This Row],[Vertex]],GroupVertices[Vertex],0)),1,1,"")</f>
        <v>149</v>
      </c>
      <c r="AE825" s="2"/>
      <c r="AI825" s="3"/>
    </row>
    <row r="826" spans="1:35" x14ac:dyDescent="0.25">
      <c r="A826" s="1" t="s">
        <v>998</v>
      </c>
      <c r="G826" t="s">
        <v>52</v>
      </c>
      <c r="M826">
        <v>9658.125</v>
      </c>
      <c r="N826">
        <v>2848.979736328125</v>
      </c>
      <c r="R826" s="49">
        <v>1</v>
      </c>
      <c r="U826" s="50">
        <v>0</v>
      </c>
      <c r="V826" s="50">
        <v>1</v>
      </c>
      <c r="W826" s="50">
        <v>0</v>
      </c>
      <c r="X826" s="50">
        <v>0.99999899999999997</v>
      </c>
      <c r="Y826" s="50">
        <v>0</v>
      </c>
      <c r="AA826" s="3">
        <v>826</v>
      </c>
      <c r="AD826" s="98" t="str">
        <f>REPLACE(INDEX(GroupVertices[Group], MATCH(Vertices[[#This Row],[Vertex]],GroupVertices[Vertex],0)),1,1,"")</f>
        <v>149</v>
      </c>
      <c r="AE826" s="2"/>
      <c r="AI826" s="3"/>
    </row>
    <row r="827" spans="1:35" x14ac:dyDescent="0.25">
      <c r="A827" s="1" t="s">
        <v>999</v>
      </c>
      <c r="G827" t="s">
        <v>52</v>
      </c>
      <c r="M827">
        <v>6767.37158203125</v>
      </c>
      <c r="N827">
        <v>5922.20166015625</v>
      </c>
      <c r="R827" s="49">
        <v>1</v>
      </c>
      <c r="U827" s="50">
        <v>0</v>
      </c>
      <c r="V827" s="50">
        <v>0.33333299999999999</v>
      </c>
      <c r="W827" s="50">
        <v>0</v>
      </c>
      <c r="X827" s="50">
        <v>0.77027000000000001</v>
      </c>
      <c r="Y827" s="50">
        <v>0</v>
      </c>
      <c r="AA827" s="3">
        <v>827</v>
      </c>
      <c r="AD827" s="98" t="str">
        <f>REPLACE(INDEX(GroupVertices[Group], MATCH(Vertices[[#This Row],[Vertex]],GroupVertices[Vertex],0)),1,1,"")</f>
        <v>75</v>
      </c>
      <c r="AE827" s="2"/>
      <c r="AI827" s="3"/>
    </row>
    <row r="828" spans="1:35" x14ac:dyDescent="0.25">
      <c r="A828" s="1" t="s">
        <v>1000</v>
      </c>
      <c r="G828" t="s">
        <v>52</v>
      </c>
      <c r="M828">
        <v>8615.4482421875</v>
      </c>
      <c r="N828">
        <v>2723.9921875</v>
      </c>
      <c r="R828" s="49">
        <v>1</v>
      </c>
      <c r="U828" s="50">
        <v>0</v>
      </c>
      <c r="V828" s="50">
        <v>1</v>
      </c>
      <c r="W828" s="50">
        <v>0</v>
      </c>
      <c r="X828" s="50">
        <v>0.99999899999999997</v>
      </c>
      <c r="Y828" s="50">
        <v>0</v>
      </c>
      <c r="AA828" s="3">
        <v>828</v>
      </c>
      <c r="AD828" s="98" t="str">
        <f>REPLACE(INDEX(GroupVertices[Group], MATCH(Vertices[[#This Row],[Vertex]],GroupVertices[Vertex],0)),1,1,"")</f>
        <v>151</v>
      </c>
      <c r="AE828" s="2"/>
      <c r="AI828" s="3"/>
    </row>
    <row r="829" spans="1:35" x14ac:dyDescent="0.25">
      <c r="A829" s="1" t="s">
        <v>1001</v>
      </c>
      <c r="G829" t="s">
        <v>52</v>
      </c>
      <c r="M829">
        <v>8615.4482421875</v>
      </c>
      <c r="N829">
        <v>2848.979736328125</v>
      </c>
      <c r="R829" s="49">
        <v>1</v>
      </c>
      <c r="U829" s="50">
        <v>0</v>
      </c>
      <c r="V829" s="50">
        <v>1</v>
      </c>
      <c r="W829" s="50">
        <v>0</v>
      </c>
      <c r="X829" s="50">
        <v>0.99999899999999997</v>
      </c>
      <c r="Y829" s="50">
        <v>0</v>
      </c>
      <c r="AA829" s="3">
        <v>829</v>
      </c>
      <c r="AD829" s="98" t="str">
        <f>REPLACE(INDEX(GroupVertices[Group], MATCH(Vertices[[#This Row],[Vertex]],GroupVertices[Vertex],0)),1,1,"")</f>
        <v>151</v>
      </c>
      <c r="AE829" s="2"/>
      <c r="AI829" s="3"/>
    </row>
    <row r="830" spans="1:35" x14ac:dyDescent="0.25">
      <c r="A830" s="1" t="s">
        <v>1002</v>
      </c>
      <c r="G830" t="s">
        <v>52</v>
      </c>
      <c r="M830">
        <v>3980.216796875</v>
      </c>
      <c r="N830">
        <v>2617.38525390625</v>
      </c>
      <c r="R830" s="49">
        <v>1</v>
      </c>
      <c r="U830" s="50">
        <v>0</v>
      </c>
      <c r="V830" s="50">
        <v>0.33333299999999999</v>
      </c>
      <c r="W830" s="50">
        <v>0</v>
      </c>
      <c r="X830" s="50">
        <v>0.77027000000000001</v>
      </c>
      <c r="Y830" s="50">
        <v>0</v>
      </c>
      <c r="AA830" s="3">
        <v>830</v>
      </c>
      <c r="AD830" s="98" t="str">
        <f>REPLACE(INDEX(GroupVertices[Group], MATCH(Vertices[[#This Row],[Vertex]],GroupVertices[Vertex],0)),1,1,"")</f>
        <v>109</v>
      </c>
      <c r="AE830" s="2"/>
      <c r="AI830" s="3"/>
    </row>
    <row r="831" spans="1:35" x14ac:dyDescent="0.25">
      <c r="A831" s="1" t="s">
        <v>1003</v>
      </c>
      <c r="G831" t="s">
        <v>52</v>
      </c>
      <c r="M831">
        <v>4187.41552734375</v>
      </c>
      <c r="N831">
        <v>2823.2470703125</v>
      </c>
      <c r="R831" s="49">
        <v>2</v>
      </c>
      <c r="U831" s="50">
        <v>1</v>
      </c>
      <c r="V831" s="50">
        <v>0.5</v>
      </c>
      <c r="W831" s="50">
        <v>0</v>
      </c>
      <c r="X831" s="50">
        <v>1.4594590000000001</v>
      </c>
      <c r="Y831" s="50">
        <v>0</v>
      </c>
      <c r="AA831" s="3">
        <v>831</v>
      </c>
      <c r="AD831" s="98" t="str">
        <f>REPLACE(INDEX(GroupVertices[Group], MATCH(Vertices[[#This Row],[Vertex]],GroupVertices[Vertex],0)),1,1,"")</f>
        <v>109</v>
      </c>
      <c r="AE831" s="2"/>
      <c r="AI831" s="3"/>
    </row>
    <row r="832" spans="1:35" x14ac:dyDescent="0.25">
      <c r="A832" s="1" t="s">
        <v>1004</v>
      </c>
      <c r="G832" t="s">
        <v>52</v>
      </c>
      <c r="M832">
        <v>9390.7724609375</v>
      </c>
      <c r="N832">
        <v>1411.62353515625</v>
      </c>
      <c r="R832" s="49">
        <v>0</v>
      </c>
      <c r="U832" s="50">
        <v>0</v>
      </c>
      <c r="V832" s="50">
        <v>0</v>
      </c>
      <c r="W832" s="50">
        <v>0</v>
      </c>
      <c r="X832" s="50">
        <v>0</v>
      </c>
      <c r="Y832" s="50">
        <v>0</v>
      </c>
      <c r="AA832" s="3">
        <v>832</v>
      </c>
      <c r="AD832" s="98" t="str">
        <f>REPLACE(INDEX(GroupVertices[Group], MATCH(Vertices[[#This Row],[Vertex]],GroupVertices[Vertex],0)),1,1,"")</f>
        <v>224</v>
      </c>
      <c r="AE832" s="2"/>
      <c r="AI832" s="3"/>
    </row>
    <row r="833" spans="1:35" x14ac:dyDescent="0.25">
      <c r="A833" s="1" t="s">
        <v>1005</v>
      </c>
      <c r="G833" t="s">
        <v>52</v>
      </c>
      <c r="M833">
        <v>2002.8916015625</v>
      </c>
      <c r="N833">
        <v>838.1685791015625</v>
      </c>
      <c r="R833" s="49">
        <v>1</v>
      </c>
      <c r="U833" s="50">
        <v>0</v>
      </c>
      <c r="V833" s="50">
        <v>0.111111</v>
      </c>
      <c r="W833" s="50">
        <v>0</v>
      </c>
      <c r="X833" s="50">
        <v>0.38412800000000002</v>
      </c>
      <c r="Y833" s="50">
        <v>0</v>
      </c>
      <c r="AA833" s="3">
        <v>833</v>
      </c>
      <c r="AD833" s="98" t="str">
        <f>REPLACE(INDEX(GroupVertices[Group], MATCH(Vertices[[#This Row],[Vertex]],GroupVertices[Vertex],0)),1,1,"")</f>
        <v>18</v>
      </c>
      <c r="AE833" s="2"/>
      <c r="AI833" s="3"/>
    </row>
    <row r="834" spans="1:35" x14ac:dyDescent="0.25">
      <c r="A834" s="1" t="s">
        <v>1006</v>
      </c>
      <c r="G834" t="s">
        <v>52</v>
      </c>
      <c r="M834">
        <v>7832.47119140625</v>
      </c>
      <c r="N834">
        <v>7624.39794921875</v>
      </c>
      <c r="R834" s="49">
        <v>1</v>
      </c>
      <c r="U834" s="50">
        <v>0</v>
      </c>
      <c r="V834" s="50">
        <v>0.2</v>
      </c>
      <c r="W834" s="50">
        <v>0</v>
      </c>
      <c r="X834" s="50">
        <v>0.56563399999999997</v>
      </c>
      <c r="Y834" s="50">
        <v>0</v>
      </c>
      <c r="AA834" s="3">
        <v>834</v>
      </c>
      <c r="AD834" s="98" t="str">
        <f>REPLACE(INDEX(GroupVertices[Group], MATCH(Vertices[[#This Row],[Vertex]],GroupVertices[Vertex],0)),1,1,"")</f>
        <v>60</v>
      </c>
      <c r="AE834" s="2"/>
      <c r="AI834" s="3"/>
    </row>
    <row r="835" spans="1:35" x14ac:dyDescent="0.25">
      <c r="A835" s="1" t="s">
        <v>1007</v>
      </c>
      <c r="G835" t="s">
        <v>52</v>
      </c>
      <c r="M835">
        <v>9136.787109375</v>
      </c>
      <c r="N835">
        <v>2723.9921875</v>
      </c>
      <c r="R835" s="49">
        <v>1</v>
      </c>
      <c r="U835" s="50">
        <v>0</v>
      </c>
      <c r="V835" s="50">
        <v>1</v>
      </c>
      <c r="W835" s="50">
        <v>0</v>
      </c>
      <c r="X835" s="50">
        <v>0.99999899999999997</v>
      </c>
      <c r="Y835" s="50">
        <v>0</v>
      </c>
      <c r="AA835" s="3">
        <v>835</v>
      </c>
      <c r="AD835" s="98" t="str">
        <f>REPLACE(INDEX(GroupVertices[Group], MATCH(Vertices[[#This Row],[Vertex]],GroupVertices[Vertex],0)),1,1,"")</f>
        <v>148</v>
      </c>
      <c r="AE835" s="2"/>
      <c r="AI835" s="3"/>
    </row>
    <row r="836" spans="1:35" x14ac:dyDescent="0.25">
      <c r="A836" s="1" t="s">
        <v>1008</v>
      </c>
      <c r="G836" t="s">
        <v>52</v>
      </c>
      <c r="M836">
        <v>9136.787109375</v>
      </c>
      <c r="N836">
        <v>2848.979736328125</v>
      </c>
      <c r="R836" s="49">
        <v>1</v>
      </c>
      <c r="U836" s="50">
        <v>0</v>
      </c>
      <c r="V836" s="50">
        <v>1</v>
      </c>
      <c r="W836" s="50">
        <v>0</v>
      </c>
      <c r="X836" s="50">
        <v>0.99999899999999997</v>
      </c>
      <c r="Y836" s="50">
        <v>0</v>
      </c>
      <c r="AA836" s="3">
        <v>836</v>
      </c>
      <c r="AD836" s="98" t="str">
        <f>REPLACE(INDEX(GroupVertices[Group], MATCH(Vertices[[#This Row],[Vertex]],GroupVertices[Vertex],0)),1,1,"")</f>
        <v>148</v>
      </c>
      <c r="AE836" s="2"/>
      <c r="AI836" s="3"/>
    </row>
    <row r="837" spans="1:35" x14ac:dyDescent="0.25">
      <c r="A837" s="1" t="s">
        <v>1009</v>
      </c>
      <c r="G837" t="s">
        <v>52</v>
      </c>
      <c r="M837">
        <v>8428.3017578125</v>
      </c>
      <c r="N837">
        <v>6525.08251953125</v>
      </c>
      <c r="R837" s="49">
        <v>1</v>
      </c>
      <c r="U837" s="50">
        <v>0</v>
      </c>
      <c r="V837" s="50">
        <v>0.33333299999999999</v>
      </c>
      <c r="W837" s="50">
        <v>0</v>
      </c>
      <c r="X837" s="50">
        <v>0.77027000000000001</v>
      </c>
      <c r="Y837" s="50">
        <v>0</v>
      </c>
      <c r="AA837" s="3">
        <v>837</v>
      </c>
      <c r="AD837" s="98" t="str">
        <f>REPLACE(INDEX(GroupVertices[Group], MATCH(Vertices[[#This Row],[Vertex]],GroupVertices[Vertex],0)),1,1,"")</f>
        <v>121</v>
      </c>
      <c r="AE837" s="2"/>
      <c r="AI837" s="3"/>
    </row>
    <row r="838" spans="1:35" x14ac:dyDescent="0.25">
      <c r="A838" s="1" t="s">
        <v>1010</v>
      </c>
      <c r="G838" t="s">
        <v>52</v>
      </c>
      <c r="M838">
        <v>7572.77197265625</v>
      </c>
      <c r="N838">
        <v>2723.9921875</v>
      </c>
      <c r="R838" s="49">
        <v>1</v>
      </c>
      <c r="U838" s="50">
        <v>0</v>
      </c>
      <c r="V838" s="50">
        <v>1</v>
      </c>
      <c r="W838" s="50">
        <v>0</v>
      </c>
      <c r="X838" s="50">
        <v>0.99999899999999997</v>
      </c>
      <c r="Y838" s="50">
        <v>0</v>
      </c>
      <c r="AA838" s="3">
        <v>838</v>
      </c>
      <c r="AD838" s="98" t="str">
        <f>REPLACE(INDEX(GroupVertices[Group], MATCH(Vertices[[#This Row],[Vertex]],GroupVertices[Vertex],0)),1,1,"")</f>
        <v>147</v>
      </c>
      <c r="AE838" s="2"/>
      <c r="AI838" s="3"/>
    </row>
    <row r="839" spans="1:35" x14ac:dyDescent="0.25">
      <c r="A839" s="1" t="s">
        <v>1011</v>
      </c>
      <c r="G839" t="s">
        <v>52</v>
      </c>
      <c r="M839">
        <v>7572.77197265625</v>
      </c>
      <c r="N839">
        <v>2848.979736328125</v>
      </c>
      <c r="R839" s="49">
        <v>1</v>
      </c>
      <c r="U839" s="50">
        <v>0</v>
      </c>
      <c r="V839" s="50">
        <v>1</v>
      </c>
      <c r="W839" s="50">
        <v>0</v>
      </c>
      <c r="X839" s="50">
        <v>0.99999899999999997</v>
      </c>
      <c r="Y839" s="50">
        <v>0</v>
      </c>
      <c r="AA839" s="3">
        <v>839</v>
      </c>
      <c r="AD839" s="98" t="str">
        <f>REPLACE(INDEX(GroupVertices[Group], MATCH(Vertices[[#This Row],[Vertex]],GroupVertices[Vertex],0)),1,1,"")</f>
        <v>147</v>
      </c>
      <c r="AE839" s="2"/>
      <c r="AI839" s="3"/>
    </row>
    <row r="840" spans="1:35" x14ac:dyDescent="0.25">
      <c r="A840" s="1" t="s">
        <v>1012</v>
      </c>
      <c r="G840" t="s">
        <v>52</v>
      </c>
      <c r="M840">
        <v>9745.0146484375</v>
      </c>
      <c r="N840">
        <v>1411.62353515625</v>
      </c>
      <c r="R840" s="49">
        <v>0</v>
      </c>
      <c r="U840" s="50">
        <v>0</v>
      </c>
      <c r="V840" s="50">
        <v>0</v>
      </c>
      <c r="W840" s="50">
        <v>0</v>
      </c>
      <c r="X840" s="50">
        <v>0</v>
      </c>
      <c r="Y840" s="50">
        <v>0</v>
      </c>
      <c r="AA840" s="3">
        <v>840</v>
      </c>
      <c r="AD840" s="98" t="str">
        <f>REPLACE(INDEX(GroupVertices[Group], MATCH(Vertices[[#This Row],[Vertex]],GroupVertices[Vertex],0)),1,1,"")</f>
        <v>223</v>
      </c>
      <c r="AE840" s="2"/>
      <c r="AI840" s="3"/>
    </row>
    <row r="841" spans="1:35" x14ac:dyDescent="0.25">
      <c r="A841" s="1" t="s">
        <v>1013</v>
      </c>
      <c r="G841" t="s">
        <v>52</v>
      </c>
      <c r="M841">
        <v>9036.529296875</v>
      </c>
      <c r="N841">
        <v>1095.4786376953125</v>
      </c>
      <c r="R841" s="49">
        <v>0</v>
      </c>
      <c r="U841" s="50">
        <v>0</v>
      </c>
      <c r="V841" s="50">
        <v>0</v>
      </c>
      <c r="W841" s="50">
        <v>0</v>
      </c>
      <c r="X841" s="50">
        <v>0</v>
      </c>
      <c r="Y841" s="50">
        <v>0</v>
      </c>
      <c r="AA841" s="3">
        <v>841</v>
      </c>
      <c r="AD841" s="98" t="str">
        <f>REPLACE(INDEX(GroupVertices[Group], MATCH(Vertices[[#This Row],[Vertex]],GroupVertices[Vertex],0)),1,1,"")</f>
        <v>226</v>
      </c>
      <c r="AE841" s="2"/>
      <c r="AI841" s="3"/>
    </row>
    <row r="842" spans="1:35" x14ac:dyDescent="0.25">
      <c r="A842" s="1" t="s">
        <v>1014</v>
      </c>
      <c r="G842" t="s">
        <v>52</v>
      </c>
      <c r="M842">
        <v>3980.216796875</v>
      </c>
      <c r="N842">
        <v>279.38381958007813</v>
      </c>
      <c r="R842" s="49">
        <v>2</v>
      </c>
      <c r="U842" s="50">
        <v>0</v>
      </c>
      <c r="V842" s="50">
        <v>0.5</v>
      </c>
      <c r="W842" s="50">
        <v>0</v>
      </c>
      <c r="X842" s="50">
        <v>0.99999899999999997</v>
      </c>
      <c r="Y842" s="50">
        <v>1</v>
      </c>
      <c r="AA842" s="3">
        <v>842</v>
      </c>
      <c r="AD842" s="98" t="str">
        <f>REPLACE(INDEX(GroupVertices[Group], MATCH(Vertices[[#This Row],[Vertex]],GroupVertices[Vertex],0)),1,1,"")</f>
        <v>105</v>
      </c>
      <c r="AE842" s="2"/>
      <c r="AI842" s="3"/>
    </row>
    <row r="843" spans="1:35" x14ac:dyDescent="0.25">
      <c r="A843" s="1" t="s">
        <v>1015</v>
      </c>
      <c r="G843" t="s">
        <v>52</v>
      </c>
      <c r="M843">
        <v>3980.216796875</v>
      </c>
      <c r="N843">
        <v>485.24557495117188</v>
      </c>
      <c r="R843" s="49">
        <v>2</v>
      </c>
      <c r="U843" s="50">
        <v>0</v>
      </c>
      <c r="V843" s="50">
        <v>0.5</v>
      </c>
      <c r="W843" s="50">
        <v>0</v>
      </c>
      <c r="X843" s="50">
        <v>0.99999899999999997</v>
      </c>
      <c r="Y843" s="50">
        <v>1</v>
      </c>
      <c r="AA843" s="3">
        <v>843</v>
      </c>
      <c r="AD843" s="98" t="str">
        <f>REPLACE(INDEX(GroupVertices[Group], MATCH(Vertices[[#This Row],[Vertex]],GroupVertices[Vertex],0)),1,1,"")</f>
        <v>105</v>
      </c>
      <c r="AE843" s="2"/>
      <c r="AI843" s="3"/>
    </row>
    <row r="844" spans="1:35" x14ac:dyDescent="0.25">
      <c r="A844" s="1" t="s">
        <v>1016</v>
      </c>
      <c r="G844" t="s">
        <v>52</v>
      </c>
      <c r="M844">
        <v>4187.41552734375</v>
      </c>
      <c r="N844">
        <v>485.24557495117188</v>
      </c>
      <c r="R844" s="49">
        <v>2</v>
      </c>
      <c r="U844" s="50">
        <v>0</v>
      </c>
      <c r="V844" s="50">
        <v>0.5</v>
      </c>
      <c r="W844" s="50">
        <v>0</v>
      </c>
      <c r="X844" s="50">
        <v>0.99999899999999997</v>
      </c>
      <c r="Y844" s="50">
        <v>1</v>
      </c>
      <c r="AA844" s="3">
        <v>844</v>
      </c>
      <c r="AD844" s="98" t="str">
        <f>REPLACE(INDEX(GroupVertices[Group], MATCH(Vertices[[#This Row],[Vertex]],GroupVertices[Vertex],0)),1,1,"")</f>
        <v>105</v>
      </c>
      <c r="AE844" s="2"/>
      <c r="AI844" s="3"/>
    </row>
    <row r="845" spans="1:35" x14ac:dyDescent="0.25">
      <c r="A845" s="1" t="s">
        <v>1017</v>
      </c>
      <c r="G845" t="s">
        <v>52</v>
      </c>
      <c r="M845">
        <v>5066.330078125</v>
      </c>
      <c r="N845">
        <v>8698.6708984375</v>
      </c>
      <c r="R845" s="49">
        <v>1</v>
      </c>
      <c r="U845" s="50">
        <v>0</v>
      </c>
      <c r="V845" s="50">
        <v>0.14285700000000001</v>
      </c>
      <c r="W845" s="50">
        <v>0</v>
      </c>
      <c r="X845" s="50">
        <v>0.65540500000000002</v>
      </c>
      <c r="Y845" s="50">
        <v>0</v>
      </c>
      <c r="AA845" s="3">
        <v>845</v>
      </c>
      <c r="AD845" s="98" t="str">
        <f>REPLACE(INDEX(GroupVertices[Group], MATCH(Vertices[[#This Row],[Vertex]],GroupVertices[Vertex],0)),1,1,"")</f>
        <v>34</v>
      </c>
      <c r="AE845" s="2"/>
      <c r="AI845" s="3"/>
    </row>
    <row r="846" spans="1:35" x14ac:dyDescent="0.25">
      <c r="A846" s="1" t="s">
        <v>1018</v>
      </c>
      <c r="G846" t="s">
        <v>52</v>
      </c>
      <c r="M846">
        <v>9390.7724609375</v>
      </c>
      <c r="N846">
        <v>1095.4786376953125</v>
      </c>
      <c r="R846" s="49">
        <v>0</v>
      </c>
      <c r="U846" s="50">
        <v>0</v>
      </c>
      <c r="V846" s="50">
        <v>0</v>
      </c>
      <c r="W846" s="50">
        <v>0</v>
      </c>
      <c r="X846" s="50">
        <v>0</v>
      </c>
      <c r="Y846" s="50">
        <v>0</v>
      </c>
      <c r="AA846" s="3">
        <v>846</v>
      </c>
      <c r="AD846" s="98" t="str">
        <f>REPLACE(INDEX(GroupVertices[Group], MATCH(Vertices[[#This Row],[Vertex]],GroupVertices[Vertex],0)),1,1,"")</f>
        <v>229</v>
      </c>
      <c r="AE846" s="2"/>
      <c r="AI846" s="3"/>
    </row>
    <row r="847" spans="1:35" x14ac:dyDescent="0.25">
      <c r="A847" s="1" t="s">
        <v>1019</v>
      </c>
      <c r="G847" t="s">
        <v>52</v>
      </c>
      <c r="M847">
        <v>6616.9853515625</v>
      </c>
      <c r="N847">
        <v>1238.8466796875</v>
      </c>
      <c r="R847" s="49">
        <v>1</v>
      </c>
      <c r="U847" s="50">
        <v>0</v>
      </c>
      <c r="V847" s="50">
        <v>1</v>
      </c>
      <c r="W847" s="50">
        <v>0</v>
      </c>
      <c r="X847" s="50">
        <v>0.99999899999999997</v>
      </c>
      <c r="Y847" s="50">
        <v>0</v>
      </c>
      <c r="AA847" s="3">
        <v>847</v>
      </c>
      <c r="AD847" s="98" t="str">
        <f>REPLACE(INDEX(GroupVertices[Group], MATCH(Vertices[[#This Row],[Vertex]],GroupVertices[Vertex],0)),1,1,"")</f>
        <v>129</v>
      </c>
      <c r="AE847" s="2"/>
      <c r="AI847" s="3"/>
    </row>
    <row r="848" spans="1:35" x14ac:dyDescent="0.25">
      <c r="A848" s="1" t="s">
        <v>1020</v>
      </c>
      <c r="G848" t="s">
        <v>52</v>
      </c>
      <c r="M848">
        <v>6616.9853515625</v>
      </c>
      <c r="N848">
        <v>1393.2430419921875</v>
      </c>
      <c r="R848" s="49">
        <v>1</v>
      </c>
      <c r="U848" s="50">
        <v>0</v>
      </c>
      <c r="V848" s="50">
        <v>1</v>
      </c>
      <c r="W848" s="50">
        <v>0</v>
      </c>
      <c r="X848" s="50">
        <v>0.99999899999999997</v>
      </c>
      <c r="Y848" s="50">
        <v>0</v>
      </c>
      <c r="AA848" s="3">
        <v>848</v>
      </c>
      <c r="AD848" s="98" t="str">
        <f>REPLACE(INDEX(GroupVertices[Group], MATCH(Vertices[[#This Row],[Vertex]],GroupVertices[Vertex],0)),1,1,"")</f>
        <v>129</v>
      </c>
      <c r="AE848" s="2"/>
      <c r="AI848" s="3"/>
    </row>
    <row r="849" spans="1:35" x14ac:dyDescent="0.25">
      <c r="A849" s="1" t="s">
        <v>1021</v>
      </c>
      <c r="G849" t="s">
        <v>52</v>
      </c>
      <c r="M849">
        <v>3980.216796875</v>
      </c>
      <c r="N849">
        <v>2823.2470703125</v>
      </c>
      <c r="R849" s="49">
        <v>1</v>
      </c>
      <c r="U849" s="50">
        <v>0</v>
      </c>
      <c r="V849" s="50">
        <v>0.33333299999999999</v>
      </c>
      <c r="W849" s="50">
        <v>0</v>
      </c>
      <c r="X849" s="50">
        <v>0.77027000000000001</v>
      </c>
      <c r="Y849" s="50">
        <v>0</v>
      </c>
      <c r="AA849" s="3">
        <v>849</v>
      </c>
      <c r="AD849" s="98" t="str">
        <f>REPLACE(INDEX(GroupVertices[Group], MATCH(Vertices[[#This Row],[Vertex]],GroupVertices[Vertex],0)),1,1,"")</f>
        <v>109</v>
      </c>
      <c r="AE849" s="2"/>
      <c r="AI849" s="3"/>
    </row>
    <row r="850" spans="1:35" x14ac:dyDescent="0.25">
      <c r="A850" s="1" t="s">
        <v>1022</v>
      </c>
      <c r="G850" t="s">
        <v>52</v>
      </c>
      <c r="M850">
        <v>9745.0146484375</v>
      </c>
      <c r="N850">
        <v>1095.4786376953125</v>
      </c>
      <c r="R850" s="49">
        <v>0</v>
      </c>
      <c r="U850" s="50">
        <v>0</v>
      </c>
      <c r="V850" s="50">
        <v>0</v>
      </c>
      <c r="W850" s="50">
        <v>0</v>
      </c>
      <c r="X850" s="50">
        <v>0</v>
      </c>
      <c r="Y850" s="50">
        <v>0</v>
      </c>
      <c r="AA850" s="3">
        <v>850</v>
      </c>
      <c r="AD850" s="98" t="str">
        <f>REPLACE(INDEX(GroupVertices[Group], MATCH(Vertices[[#This Row],[Vertex]],GroupVertices[Vertex],0)),1,1,"")</f>
        <v>228</v>
      </c>
      <c r="AE850" s="2"/>
      <c r="AI850" s="3"/>
    </row>
    <row r="851" spans="1:35" x14ac:dyDescent="0.25">
      <c r="A851" s="1" t="s">
        <v>1023</v>
      </c>
      <c r="G851" t="s">
        <v>52</v>
      </c>
      <c r="M851">
        <v>8996.4267578125</v>
      </c>
      <c r="N851">
        <v>727.868408203125</v>
      </c>
      <c r="R851" s="49">
        <v>0</v>
      </c>
      <c r="U851" s="50">
        <v>0</v>
      </c>
      <c r="V851" s="50">
        <v>0</v>
      </c>
      <c r="W851" s="50">
        <v>0</v>
      </c>
      <c r="X851" s="50">
        <v>0</v>
      </c>
      <c r="Y851" s="50">
        <v>0</v>
      </c>
      <c r="AA851" s="3">
        <v>851</v>
      </c>
      <c r="AD851" s="98" t="str">
        <f>REPLACE(INDEX(GroupVertices[Group], MATCH(Vertices[[#This Row],[Vertex]],GroupVertices[Vertex],0)),1,1,"")</f>
        <v>227</v>
      </c>
      <c r="AE851" s="2"/>
      <c r="AI851" s="3"/>
    </row>
    <row r="852" spans="1:35" x14ac:dyDescent="0.25">
      <c r="A852" s="1" t="s">
        <v>1024</v>
      </c>
      <c r="G852" t="s">
        <v>52</v>
      </c>
      <c r="M852">
        <v>8996.4267578125</v>
      </c>
      <c r="N852">
        <v>301.4404296875</v>
      </c>
      <c r="R852" s="49">
        <v>0</v>
      </c>
      <c r="U852" s="50">
        <v>0</v>
      </c>
      <c r="V852" s="50">
        <v>0</v>
      </c>
      <c r="W852" s="50">
        <v>0</v>
      </c>
      <c r="X852" s="50">
        <v>0</v>
      </c>
      <c r="Y852" s="50">
        <v>0</v>
      </c>
      <c r="AA852" s="3">
        <v>852</v>
      </c>
      <c r="AD852" s="98" t="str">
        <f>REPLACE(INDEX(GroupVertices[Group], MATCH(Vertices[[#This Row],[Vertex]],GroupVertices[Vertex],0)),1,1,"")</f>
        <v>218</v>
      </c>
      <c r="AE852" s="2"/>
      <c r="AI852" s="3"/>
    </row>
    <row r="853" spans="1:35" x14ac:dyDescent="0.25">
      <c r="A853" s="1" t="s">
        <v>1025</v>
      </c>
      <c r="G853" t="s">
        <v>52</v>
      </c>
      <c r="M853">
        <v>6616.9853515625</v>
      </c>
      <c r="N853">
        <v>1724.09228515625</v>
      </c>
      <c r="R853" s="49">
        <v>1</v>
      </c>
      <c r="U853" s="50">
        <v>0</v>
      </c>
      <c r="V853" s="50">
        <v>1</v>
      </c>
      <c r="W853" s="50">
        <v>0</v>
      </c>
      <c r="X853" s="50">
        <v>0.99999899999999997</v>
      </c>
      <c r="Y853" s="50">
        <v>0</v>
      </c>
      <c r="AA853" s="3">
        <v>853</v>
      </c>
      <c r="AD853" s="98" t="str">
        <f>REPLACE(INDEX(GroupVertices[Group], MATCH(Vertices[[#This Row],[Vertex]],GroupVertices[Vertex],0)),1,1,"")</f>
        <v>132</v>
      </c>
      <c r="AE853" s="2"/>
      <c r="AI853" s="3"/>
    </row>
    <row r="854" spans="1:35" x14ac:dyDescent="0.25">
      <c r="A854" s="1" t="s">
        <v>1026</v>
      </c>
      <c r="G854" t="s">
        <v>52</v>
      </c>
      <c r="M854">
        <v>6616.9853515625</v>
      </c>
      <c r="N854">
        <v>1878.4886474609375</v>
      </c>
      <c r="R854" s="49">
        <v>1</v>
      </c>
      <c r="U854" s="50">
        <v>0</v>
      </c>
      <c r="V854" s="50">
        <v>1</v>
      </c>
      <c r="W854" s="50">
        <v>0</v>
      </c>
      <c r="X854" s="50">
        <v>0.99999899999999997</v>
      </c>
      <c r="Y854" s="50">
        <v>0</v>
      </c>
      <c r="AA854" s="3">
        <v>854</v>
      </c>
      <c r="AD854" s="98" t="str">
        <f>REPLACE(INDEX(GroupVertices[Group], MATCH(Vertices[[#This Row],[Vertex]],GroupVertices[Vertex],0)),1,1,"")</f>
        <v>132</v>
      </c>
      <c r="AE854" s="2"/>
      <c r="AI854" s="3"/>
    </row>
    <row r="855" spans="1:35" x14ac:dyDescent="0.25">
      <c r="A855" s="1" t="s">
        <v>1027</v>
      </c>
      <c r="G855" t="s">
        <v>52</v>
      </c>
      <c r="M855">
        <v>6616.9853515625</v>
      </c>
      <c r="N855">
        <v>3194.533447265625</v>
      </c>
      <c r="R855" s="49">
        <v>1</v>
      </c>
      <c r="U855" s="50">
        <v>0</v>
      </c>
      <c r="V855" s="50">
        <v>1</v>
      </c>
      <c r="W855" s="50">
        <v>0</v>
      </c>
      <c r="X855" s="50">
        <v>0.99999899999999997</v>
      </c>
      <c r="Y855" s="50">
        <v>0</v>
      </c>
      <c r="AA855" s="3">
        <v>855</v>
      </c>
      <c r="AD855" s="98" t="str">
        <f>REPLACE(INDEX(GroupVertices[Group], MATCH(Vertices[[#This Row],[Vertex]],GroupVertices[Vertex],0)),1,1,"")</f>
        <v>125</v>
      </c>
      <c r="AE855" s="2"/>
      <c r="AI855" s="3"/>
    </row>
    <row r="856" spans="1:35" x14ac:dyDescent="0.25">
      <c r="A856" s="1" t="s">
        <v>1028</v>
      </c>
      <c r="G856" t="s">
        <v>52</v>
      </c>
      <c r="M856">
        <v>6616.9853515625</v>
      </c>
      <c r="N856">
        <v>3348.9296875</v>
      </c>
      <c r="R856" s="49">
        <v>1</v>
      </c>
      <c r="U856" s="50">
        <v>0</v>
      </c>
      <c r="V856" s="50">
        <v>1</v>
      </c>
      <c r="W856" s="50">
        <v>0</v>
      </c>
      <c r="X856" s="50">
        <v>0.99999899999999997</v>
      </c>
      <c r="Y856" s="50">
        <v>0</v>
      </c>
      <c r="AA856" s="3">
        <v>856</v>
      </c>
      <c r="AD856" s="98" t="str">
        <f>REPLACE(INDEX(GroupVertices[Group], MATCH(Vertices[[#This Row],[Vertex]],GroupVertices[Vertex],0)),1,1,"")</f>
        <v>125</v>
      </c>
      <c r="AE856" s="2"/>
      <c r="AI856" s="3"/>
    </row>
    <row r="857" spans="1:35" x14ac:dyDescent="0.25">
      <c r="A857" s="1" t="s">
        <v>1029</v>
      </c>
      <c r="G857" t="s">
        <v>52</v>
      </c>
      <c r="M857">
        <v>4548.341796875</v>
      </c>
      <c r="N857">
        <v>3900.34521484375</v>
      </c>
      <c r="R857" s="49">
        <v>2</v>
      </c>
      <c r="U857" s="50">
        <v>0</v>
      </c>
      <c r="V857" s="50">
        <v>0.5</v>
      </c>
      <c r="W857" s="50">
        <v>0</v>
      </c>
      <c r="X857" s="50">
        <v>0.99999899999999997</v>
      </c>
      <c r="Y857" s="50">
        <v>1</v>
      </c>
      <c r="AA857" s="3">
        <v>857</v>
      </c>
      <c r="AD857" s="98" t="str">
        <f>REPLACE(INDEX(GroupVertices[Group], MATCH(Vertices[[#This Row],[Vertex]],GroupVertices[Vertex],0)),1,1,"")</f>
        <v>115</v>
      </c>
      <c r="AE857" s="2"/>
      <c r="AI857" s="3"/>
    </row>
    <row r="858" spans="1:35" x14ac:dyDescent="0.25">
      <c r="A858" s="1" t="s">
        <v>1030</v>
      </c>
      <c r="G858" t="s">
        <v>52</v>
      </c>
      <c r="M858">
        <v>4548.341796875</v>
      </c>
      <c r="N858">
        <v>4113.55908203125</v>
      </c>
      <c r="R858" s="49">
        <v>2</v>
      </c>
      <c r="U858" s="50">
        <v>0</v>
      </c>
      <c r="V858" s="50">
        <v>0.5</v>
      </c>
      <c r="W858" s="50">
        <v>0</v>
      </c>
      <c r="X858" s="50">
        <v>0.99999899999999997</v>
      </c>
      <c r="Y858" s="50">
        <v>1</v>
      </c>
      <c r="AA858" s="3">
        <v>858</v>
      </c>
      <c r="AD858" s="98" t="str">
        <f>REPLACE(INDEX(GroupVertices[Group], MATCH(Vertices[[#This Row],[Vertex]],GroupVertices[Vertex],0)),1,1,"")</f>
        <v>115</v>
      </c>
      <c r="AE858" s="2"/>
      <c r="AI858" s="3"/>
    </row>
    <row r="859" spans="1:35" x14ac:dyDescent="0.25">
      <c r="A859" s="1" t="s">
        <v>1031</v>
      </c>
      <c r="G859" t="s">
        <v>52</v>
      </c>
      <c r="M859">
        <v>4742.1728515625</v>
      </c>
      <c r="N859">
        <v>4113.55908203125</v>
      </c>
      <c r="R859" s="49">
        <v>2</v>
      </c>
      <c r="U859" s="50">
        <v>0</v>
      </c>
      <c r="V859" s="50">
        <v>0.5</v>
      </c>
      <c r="W859" s="50">
        <v>0</v>
      </c>
      <c r="X859" s="50">
        <v>0.99999899999999997</v>
      </c>
      <c r="Y859" s="50">
        <v>1</v>
      </c>
      <c r="AA859" s="3">
        <v>859</v>
      </c>
      <c r="AD859" s="98" t="str">
        <f>REPLACE(INDEX(GroupVertices[Group], MATCH(Vertices[[#This Row],[Vertex]],GroupVertices[Vertex],0)),1,1,"")</f>
        <v>115</v>
      </c>
      <c r="AE859" s="2"/>
      <c r="AI859" s="3"/>
    </row>
    <row r="860" spans="1:35" x14ac:dyDescent="0.25">
      <c r="A860" s="1" t="s">
        <v>1032</v>
      </c>
      <c r="G860" t="s">
        <v>52</v>
      </c>
      <c r="M860">
        <v>9257.095703125</v>
      </c>
      <c r="N860">
        <v>727.868408203125</v>
      </c>
      <c r="R860" s="49">
        <v>0</v>
      </c>
      <c r="U860" s="50">
        <v>0</v>
      </c>
      <c r="V860" s="50">
        <v>0</v>
      </c>
      <c r="W860" s="50">
        <v>0</v>
      </c>
      <c r="X860" s="50">
        <v>0</v>
      </c>
      <c r="Y860" s="50">
        <v>0</v>
      </c>
      <c r="AA860" s="3">
        <v>860</v>
      </c>
      <c r="AD860" s="98" t="str">
        <f>REPLACE(INDEX(GroupVertices[Group], MATCH(Vertices[[#This Row],[Vertex]],GroupVertices[Vertex],0)),1,1,"")</f>
        <v>217</v>
      </c>
      <c r="AE860" s="2"/>
      <c r="AI860" s="3"/>
    </row>
    <row r="861" spans="1:35" x14ac:dyDescent="0.25">
      <c r="A861" s="1" t="s">
        <v>1033</v>
      </c>
      <c r="G861" t="s">
        <v>52</v>
      </c>
      <c r="M861">
        <v>9257.095703125</v>
      </c>
      <c r="N861">
        <v>301.4404296875</v>
      </c>
      <c r="R861" s="49">
        <v>0</v>
      </c>
      <c r="U861" s="50">
        <v>0</v>
      </c>
      <c r="V861" s="50">
        <v>0</v>
      </c>
      <c r="W861" s="50">
        <v>0</v>
      </c>
      <c r="X861" s="50">
        <v>0</v>
      </c>
      <c r="Y861" s="50">
        <v>0</v>
      </c>
      <c r="AA861" s="3">
        <v>861</v>
      </c>
      <c r="AD861" s="98" t="str">
        <f>REPLACE(INDEX(GroupVertices[Group], MATCH(Vertices[[#This Row],[Vertex]],GroupVertices[Vertex],0)),1,1,"")</f>
        <v>216</v>
      </c>
      <c r="AE861" s="2"/>
      <c r="AI861" s="3"/>
    </row>
    <row r="862" spans="1:35" x14ac:dyDescent="0.25">
      <c r="A862" s="1" t="s">
        <v>1034</v>
      </c>
      <c r="G862" t="s">
        <v>52</v>
      </c>
      <c r="M862">
        <v>9517.7646484375</v>
      </c>
      <c r="N862">
        <v>727.868408203125</v>
      </c>
      <c r="R862" s="49">
        <v>0</v>
      </c>
      <c r="U862" s="50">
        <v>0</v>
      </c>
      <c r="V862" s="50">
        <v>0</v>
      </c>
      <c r="W862" s="50">
        <v>0</v>
      </c>
      <c r="X862" s="50">
        <v>0</v>
      </c>
      <c r="Y862" s="50">
        <v>0</v>
      </c>
      <c r="AA862" s="3">
        <v>862</v>
      </c>
      <c r="AD862" s="98" t="str">
        <f>REPLACE(INDEX(GroupVertices[Group], MATCH(Vertices[[#This Row],[Vertex]],GroupVertices[Vertex],0)),1,1,"")</f>
        <v>219</v>
      </c>
      <c r="AE862" s="2"/>
      <c r="AI862" s="3"/>
    </row>
    <row r="863" spans="1:35" x14ac:dyDescent="0.25">
      <c r="A863" s="1" t="s">
        <v>1035</v>
      </c>
      <c r="G863" t="s">
        <v>52</v>
      </c>
      <c r="M863">
        <v>9785.1171875</v>
      </c>
      <c r="N863">
        <v>727.868408203125</v>
      </c>
      <c r="R863" s="49">
        <v>0</v>
      </c>
      <c r="U863" s="50">
        <v>0</v>
      </c>
      <c r="V863" s="50">
        <v>0</v>
      </c>
      <c r="W863" s="50">
        <v>0</v>
      </c>
      <c r="X863" s="50">
        <v>0</v>
      </c>
      <c r="Y863" s="50">
        <v>0</v>
      </c>
      <c r="AA863" s="3">
        <v>863</v>
      </c>
      <c r="AD863" s="98" t="str">
        <f>REPLACE(INDEX(GroupVertices[Group], MATCH(Vertices[[#This Row],[Vertex]],GroupVertices[Vertex],0)),1,1,"")</f>
        <v>222</v>
      </c>
      <c r="AE863" s="2"/>
      <c r="AI863" s="3"/>
    </row>
    <row r="864" spans="1:35" x14ac:dyDescent="0.25">
      <c r="A864" s="1" t="s">
        <v>1036</v>
      </c>
      <c r="G864" t="s">
        <v>52</v>
      </c>
      <c r="M864">
        <v>9517.7646484375</v>
      </c>
      <c r="N864">
        <v>301.4404296875</v>
      </c>
      <c r="R864" s="49">
        <v>0</v>
      </c>
      <c r="U864" s="50">
        <v>0</v>
      </c>
      <c r="V864" s="50">
        <v>0</v>
      </c>
      <c r="W864" s="50">
        <v>0</v>
      </c>
      <c r="X864" s="50">
        <v>0</v>
      </c>
      <c r="Y864" s="50">
        <v>0</v>
      </c>
      <c r="AA864" s="3">
        <v>864</v>
      </c>
      <c r="AD864" s="98" t="str">
        <f>REPLACE(INDEX(GroupVertices[Group], MATCH(Vertices[[#This Row],[Vertex]],GroupVertices[Vertex],0)),1,1,"")</f>
        <v>221</v>
      </c>
      <c r="AE864" s="2"/>
      <c r="AI864" s="3"/>
    </row>
    <row r="865" spans="1:35" x14ac:dyDescent="0.25">
      <c r="A865" s="1" t="s">
        <v>1037</v>
      </c>
      <c r="G865" t="s">
        <v>52</v>
      </c>
      <c r="M865">
        <v>9785.1171875</v>
      </c>
      <c r="N865">
        <v>301.4404296875</v>
      </c>
      <c r="R865" s="49">
        <v>0</v>
      </c>
      <c r="U865" s="50">
        <v>0</v>
      </c>
      <c r="V865" s="50">
        <v>0</v>
      </c>
      <c r="W865" s="50">
        <v>0</v>
      </c>
      <c r="X865" s="50">
        <v>0</v>
      </c>
      <c r="Y865" s="50">
        <v>0</v>
      </c>
      <c r="AA865" s="3">
        <v>865</v>
      </c>
      <c r="AD865" s="98" t="str">
        <f>REPLACE(INDEX(GroupVertices[Group], MATCH(Vertices[[#This Row],[Vertex]],GroupVertices[Vertex],0)),1,1,"")</f>
        <v>220</v>
      </c>
      <c r="AE865" s="2"/>
      <c r="AI865"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741">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260"/>
  <sheetViews>
    <sheetView workbookViewId="0">
      <pane ySplit="2" topLeftCell="A3" activePane="bottomLeft" state="frozen"/>
      <selection pane="bottomLeft" activeCell="A2" sqref="A2:X2"/>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6" t="s">
        <v>1048</v>
      </c>
      <c r="B3" s="99" t="s">
        <v>1306</v>
      </c>
      <c r="C3" s="99" t="s">
        <v>57</v>
      </c>
      <c r="D3" s="89"/>
      <c r="E3" s="88"/>
      <c r="F3" s="90"/>
      <c r="G3" s="91"/>
      <c r="H3" s="91"/>
      <c r="I3" s="92">
        <v>3</v>
      </c>
      <c r="J3" s="93"/>
      <c r="K3" s="94"/>
      <c r="L3" s="94"/>
      <c r="M3" s="94"/>
      <c r="N3" s="94"/>
      <c r="O3" s="94"/>
      <c r="P3" s="94"/>
      <c r="Q3" s="94"/>
      <c r="R3" s="94"/>
      <c r="S3" s="94"/>
      <c r="T3" s="94"/>
      <c r="U3" s="94"/>
      <c r="V3" s="94"/>
      <c r="W3" s="95"/>
      <c r="X3" s="95"/>
    </row>
    <row r="4" spans="1:24" x14ac:dyDescent="0.25">
      <c r="A4" s="97" t="s">
        <v>1049</v>
      </c>
      <c r="B4" s="99" t="s">
        <v>1307</v>
      </c>
      <c r="C4" s="99" t="s">
        <v>57</v>
      </c>
      <c r="D4" s="86"/>
      <c r="F4" s="1"/>
      <c r="I4" s="86">
        <v>4</v>
      </c>
      <c r="J4" s="3"/>
      <c r="K4" s="2"/>
      <c r="L4" s="2"/>
      <c r="M4" s="2"/>
      <c r="N4" s="2"/>
      <c r="O4" s="2"/>
      <c r="P4" s="2"/>
      <c r="Q4" s="2"/>
      <c r="R4" s="2"/>
      <c r="S4" s="2"/>
      <c r="T4" s="2"/>
      <c r="U4" s="2"/>
      <c r="V4" s="2"/>
      <c r="W4" s="87"/>
      <c r="X4" s="87"/>
    </row>
    <row r="5" spans="1:24" x14ac:dyDescent="0.25">
      <c r="A5" s="97" t="s">
        <v>1050</v>
      </c>
      <c r="B5" s="99" t="s">
        <v>1308</v>
      </c>
      <c r="C5" s="99" t="s">
        <v>57</v>
      </c>
      <c r="D5" s="86"/>
      <c r="F5" s="1"/>
      <c r="I5" s="86">
        <v>5</v>
      </c>
      <c r="J5" s="3"/>
      <c r="K5" s="2"/>
      <c r="L5" s="2"/>
      <c r="M5" s="2"/>
      <c r="N5" s="2"/>
      <c r="O5" s="2"/>
      <c r="P5" s="2"/>
      <c r="Q5" s="2"/>
      <c r="R5" s="2"/>
      <c r="S5" s="2"/>
      <c r="T5" s="2"/>
      <c r="U5" s="2"/>
      <c r="V5" s="2"/>
      <c r="W5" s="87"/>
      <c r="X5" s="87"/>
    </row>
    <row r="6" spans="1:24" x14ac:dyDescent="0.25">
      <c r="A6" s="97" t="s">
        <v>1051</v>
      </c>
      <c r="B6" s="99" t="s">
        <v>1309</v>
      </c>
      <c r="C6" s="99" t="s">
        <v>57</v>
      </c>
      <c r="D6" s="86"/>
      <c r="F6" s="1"/>
      <c r="I6" s="86">
        <v>6</v>
      </c>
      <c r="J6" s="3"/>
      <c r="K6" s="2"/>
      <c r="L6" s="2"/>
      <c r="M6" s="2"/>
      <c r="N6" s="2"/>
      <c r="O6" s="2"/>
      <c r="P6" s="2"/>
      <c r="Q6" s="2"/>
      <c r="R6" s="2"/>
      <c r="S6" s="2"/>
      <c r="T6" s="2"/>
      <c r="U6" s="2"/>
      <c r="V6" s="2"/>
      <c r="W6" s="87"/>
      <c r="X6" s="87"/>
    </row>
    <row r="7" spans="1:24" x14ac:dyDescent="0.25">
      <c r="A7" s="97" t="s">
        <v>1052</v>
      </c>
      <c r="B7" s="99" t="s">
        <v>1310</v>
      </c>
      <c r="C7" s="99" t="s">
        <v>57</v>
      </c>
      <c r="D7" s="86"/>
      <c r="F7" s="1"/>
      <c r="I7" s="86">
        <v>7</v>
      </c>
      <c r="J7" s="3"/>
      <c r="K7" s="2"/>
      <c r="L7" s="2"/>
      <c r="M7" s="2"/>
      <c r="N7" s="2"/>
      <c r="O7" s="2"/>
      <c r="P7" s="2"/>
      <c r="Q7" s="2"/>
      <c r="R7" s="2"/>
      <c r="S7" s="2"/>
      <c r="T7" s="2"/>
      <c r="U7" s="2"/>
      <c r="V7" s="2"/>
      <c r="W7" s="87"/>
      <c r="X7" s="87"/>
    </row>
    <row r="8" spans="1:24" x14ac:dyDescent="0.25">
      <c r="A8" s="97" t="s">
        <v>1053</v>
      </c>
      <c r="B8" s="99" t="s">
        <v>1311</v>
      </c>
      <c r="C8" s="99" t="s">
        <v>57</v>
      </c>
      <c r="D8" s="86"/>
      <c r="F8" s="1"/>
      <c r="I8" s="86">
        <v>8</v>
      </c>
      <c r="J8" s="3"/>
      <c r="K8" s="2"/>
      <c r="L8" s="2"/>
      <c r="M8" s="2"/>
      <c r="N8" s="2"/>
      <c r="O8" s="2"/>
      <c r="P8" s="2"/>
      <c r="Q8" s="2"/>
      <c r="R8" s="2"/>
      <c r="S8" s="2"/>
      <c r="T8" s="2"/>
      <c r="U8" s="2"/>
      <c r="V8" s="2"/>
      <c r="W8" s="87"/>
      <c r="X8" s="87"/>
    </row>
    <row r="9" spans="1:24" x14ac:dyDescent="0.25">
      <c r="A9" s="97" t="s">
        <v>1054</v>
      </c>
      <c r="B9" s="99" t="s">
        <v>1312</v>
      </c>
      <c r="C9" s="99" t="s">
        <v>57</v>
      </c>
      <c r="D9" s="86"/>
      <c r="F9" s="1"/>
      <c r="I9" s="86">
        <v>9</v>
      </c>
      <c r="J9" s="3"/>
      <c r="K9" s="2"/>
      <c r="L9" s="2"/>
      <c r="M9" s="2"/>
      <c r="N9" s="2"/>
      <c r="O9" s="2"/>
      <c r="P9" s="2"/>
      <c r="Q9" s="2"/>
      <c r="R9" s="2"/>
      <c r="S9" s="2"/>
      <c r="T9" s="2"/>
      <c r="U9" s="2"/>
      <c r="V9" s="2"/>
      <c r="W9" s="87"/>
      <c r="X9" s="87"/>
    </row>
    <row r="10" spans="1:24" ht="14.25" customHeight="1" x14ac:dyDescent="0.25">
      <c r="A10" s="97" t="s">
        <v>1055</v>
      </c>
      <c r="B10" s="99" t="s">
        <v>1313</v>
      </c>
      <c r="C10" s="99" t="s">
        <v>57</v>
      </c>
      <c r="D10" s="86"/>
      <c r="F10" s="1"/>
      <c r="I10" s="86">
        <v>10</v>
      </c>
      <c r="J10" s="3"/>
      <c r="K10" s="2"/>
      <c r="L10" s="2"/>
      <c r="M10" s="2"/>
      <c r="N10" s="2"/>
      <c r="O10" s="2"/>
      <c r="P10" s="2"/>
      <c r="Q10" s="2"/>
      <c r="R10" s="2"/>
      <c r="S10" s="2"/>
      <c r="T10" s="2"/>
      <c r="U10" s="2"/>
      <c r="V10" s="2"/>
      <c r="W10" s="87"/>
      <c r="X10" s="87"/>
    </row>
    <row r="11" spans="1:24" x14ac:dyDescent="0.25">
      <c r="A11" s="97" t="s">
        <v>1056</v>
      </c>
      <c r="B11" s="99" t="s">
        <v>1314</v>
      </c>
      <c r="C11" s="99" t="s">
        <v>57</v>
      </c>
      <c r="D11" s="86"/>
      <c r="F11" s="1"/>
      <c r="I11" s="86">
        <v>11</v>
      </c>
      <c r="J11" s="3"/>
      <c r="K11" s="2"/>
      <c r="L11" s="2"/>
      <c r="M11" s="2"/>
      <c r="N11" s="2"/>
      <c r="O11" s="2"/>
      <c r="P11" s="2"/>
      <c r="Q11" s="2"/>
      <c r="R11" s="2"/>
      <c r="S11" s="2"/>
      <c r="T11" s="2"/>
      <c r="U11" s="2"/>
      <c r="V11" s="2"/>
      <c r="W11" s="87"/>
      <c r="X11" s="87"/>
    </row>
    <row r="12" spans="1:24" x14ac:dyDescent="0.25">
      <c r="A12" s="97" t="s">
        <v>1057</v>
      </c>
      <c r="B12" s="99" t="s">
        <v>1315</v>
      </c>
      <c r="C12" s="99" t="s">
        <v>57</v>
      </c>
      <c r="D12" s="86"/>
      <c r="F12" s="1"/>
      <c r="I12" s="86">
        <v>12</v>
      </c>
      <c r="J12" s="3"/>
      <c r="K12" s="2"/>
      <c r="L12" s="2"/>
      <c r="M12" s="2"/>
      <c r="N12" s="2"/>
      <c r="O12" s="2"/>
      <c r="P12" s="2"/>
      <c r="Q12" s="2"/>
      <c r="R12" s="2"/>
      <c r="S12" s="2"/>
      <c r="T12" s="2"/>
      <c r="U12" s="2"/>
      <c r="V12" s="2"/>
      <c r="W12" s="87"/>
      <c r="X12" s="87"/>
    </row>
    <row r="13" spans="1:24" x14ac:dyDescent="0.25">
      <c r="A13" s="97" t="s">
        <v>1058</v>
      </c>
      <c r="B13" s="99" t="s">
        <v>1316</v>
      </c>
      <c r="C13" s="99" t="s">
        <v>57</v>
      </c>
      <c r="D13" s="86"/>
      <c r="F13" s="1"/>
      <c r="I13" s="86">
        <v>13</v>
      </c>
      <c r="J13" s="3"/>
      <c r="K13" s="2"/>
      <c r="L13" s="2"/>
      <c r="M13" s="2"/>
      <c r="N13" s="2"/>
      <c r="O13" s="2"/>
      <c r="P13" s="2"/>
      <c r="Q13" s="2"/>
      <c r="R13" s="2"/>
      <c r="S13" s="2"/>
      <c r="T13" s="2"/>
      <c r="U13" s="2"/>
      <c r="V13" s="2"/>
      <c r="W13" s="87"/>
      <c r="X13" s="87"/>
    </row>
    <row r="14" spans="1:24" x14ac:dyDescent="0.25">
      <c r="A14" s="97" t="s">
        <v>1059</v>
      </c>
      <c r="B14" s="99" t="s">
        <v>1317</v>
      </c>
      <c r="C14" s="99" t="s">
        <v>57</v>
      </c>
      <c r="D14" s="86"/>
      <c r="F14" s="1"/>
      <c r="I14" s="86">
        <v>14</v>
      </c>
      <c r="J14" s="3"/>
      <c r="K14" s="2"/>
      <c r="L14" s="2"/>
      <c r="M14" s="2"/>
      <c r="N14" s="2"/>
      <c r="O14" s="2"/>
      <c r="P14" s="2"/>
      <c r="Q14" s="2"/>
      <c r="R14" s="2"/>
      <c r="S14" s="2"/>
      <c r="T14" s="2"/>
      <c r="U14" s="2"/>
      <c r="V14" s="2"/>
      <c r="W14" s="87"/>
      <c r="X14" s="87"/>
    </row>
    <row r="15" spans="1:24" x14ac:dyDescent="0.25">
      <c r="A15" s="97" t="s">
        <v>1060</v>
      </c>
      <c r="B15" s="99" t="s">
        <v>1306</v>
      </c>
      <c r="C15" s="99" t="s">
        <v>60</v>
      </c>
      <c r="D15" s="86"/>
      <c r="F15" s="1"/>
      <c r="I15" s="86">
        <v>15</v>
      </c>
      <c r="J15" s="3"/>
      <c r="K15" s="2"/>
      <c r="L15" s="2"/>
      <c r="M15" s="2"/>
      <c r="N15" s="2"/>
      <c r="O15" s="2"/>
      <c r="P15" s="2"/>
      <c r="Q15" s="2"/>
      <c r="R15" s="2"/>
      <c r="S15" s="2"/>
      <c r="T15" s="2"/>
      <c r="U15" s="2"/>
      <c r="V15" s="2"/>
      <c r="W15" s="87"/>
      <c r="X15" s="87"/>
    </row>
    <row r="16" spans="1:24" x14ac:dyDescent="0.25">
      <c r="A16" s="97" t="s">
        <v>1061</v>
      </c>
      <c r="B16" s="99" t="s">
        <v>1307</v>
      </c>
      <c r="C16" s="99" t="s">
        <v>60</v>
      </c>
      <c r="D16" s="86"/>
      <c r="F16" s="1"/>
      <c r="I16" s="86">
        <v>16</v>
      </c>
      <c r="J16" s="3"/>
      <c r="K16" s="2"/>
      <c r="L16" s="2"/>
      <c r="M16" s="2"/>
      <c r="N16" s="2"/>
      <c r="O16" s="2"/>
      <c r="P16" s="2"/>
      <c r="Q16" s="2"/>
      <c r="R16" s="2"/>
      <c r="S16" s="2"/>
      <c r="T16" s="2"/>
      <c r="U16" s="2"/>
      <c r="V16" s="2"/>
      <c r="W16" s="87"/>
      <c r="X16" s="87"/>
    </row>
    <row r="17" spans="1:24" x14ac:dyDescent="0.25">
      <c r="A17" s="97" t="s">
        <v>1062</v>
      </c>
      <c r="B17" s="99" t="s">
        <v>1308</v>
      </c>
      <c r="C17" s="99" t="s">
        <v>60</v>
      </c>
      <c r="D17" s="86"/>
      <c r="F17" s="1"/>
      <c r="I17" s="86">
        <v>17</v>
      </c>
      <c r="J17" s="3"/>
      <c r="K17" s="2"/>
      <c r="L17" s="2"/>
      <c r="M17" s="2"/>
      <c r="N17" s="2"/>
      <c r="O17" s="2"/>
      <c r="P17" s="2"/>
      <c r="Q17" s="2"/>
      <c r="R17" s="2"/>
      <c r="S17" s="2"/>
      <c r="T17" s="2"/>
      <c r="U17" s="2"/>
      <c r="V17" s="2"/>
      <c r="W17" s="87"/>
      <c r="X17" s="87"/>
    </row>
    <row r="18" spans="1:24" x14ac:dyDescent="0.25">
      <c r="A18" s="97" t="s">
        <v>1063</v>
      </c>
      <c r="B18" s="99" t="s">
        <v>1309</v>
      </c>
      <c r="C18" s="99" t="s">
        <v>60</v>
      </c>
      <c r="D18" s="86"/>
      <c r="F18" s="1"/>
      <c r="I18" s="86">
        <v>18</v>
      </c>
      <c r="J18" s="3"/>
      <c r="K18" s="2"/>
      <c r="L18" s="2"/>
      <c r="M18" s="2"/>
      <c r="N18" s="2"/>
      <c r="O18" s="2"/>
      <c r="P18" s="2"/>
      <c r="Q18" s="2"/>
      <c r="R18" s="2"/>
      <c r="S18" s="2"/>
      <c r="T18" s="2"/>
      <c r="U18" s="2"/>
      <c r="V18" s="2"/>
      <c r="W18" s="87"/>
      <c r="X18" s="87"/>
    </row>
    <row r="19" spans="1:24" x14ac:dyDescent="0.25">
      <c r="A19" s="97" t="s">
        <v>1064</v>
      </c>
      <c r="B19" s="99" t="s">
        <v>1310</v>
      </c>
      <c r="C19" s="99" t="s">
        <v>60</v>
      </c>
      <c r="D19" s="86"/>
      <c r="F19" s="1"/>
      <c r="I19" s="86">
        <v>19</v>
      </c>
      <c r="J19" s="3"/>
      <c r="K19" s="2"/>
      <c r="L19" s="2"/>
      <c r="M19" s="2"/>
      <c r="N19" s="2"/>
      <c r="O19" s="2"/>
      <c r="P19" s="2"/>
      <c r="Q19" s="2"/>
      <c r="R19" s="2"/>
      <c r="S19" s="2"/>
      <c r="T19" s="2"/>
      <c r="U19" s="2"/>
      <c r="V19" s="2"/>
      <c r="W19" s="87"/>
      <c r="X19" s="87"/>
    </row>
    <row r="20" spans="1:24" x14ac:dyDescent="0.25">
      <c r="A20" s="97" t="s">
        <v>1065</v>
      </c>
      <c r="B20" s="99" t="s">
        <v>1311</v>
      </c>
      <c r="C20" s="99" t="s">
        <v>60</v>
      </c>
      <c r="D20" s="86"/>
      <c r="F20" s="1"/>
      <c r="I20" s="86">
        <v>20</v>
      </c>
      <c r="J20" s="3"/>
      <c r="K20" s="2"/>
      <c r="L20" s="2"/>
      <c r="M20" s="2"/>
      <c r="N20" s="2"/>
      <c r="O20" s="2"/>
      <c r="P20" s="2"/>
      <c r="Q20" s="2"/>
      <c r="R20" s="2"/>
      <c r="S20" s="2"/>
      <c r="T20" s="2"/>
      <c r="U20" s="2"/>
      <c r="V20" s="2"/>
      <c r="W20" s="87"/>
      <c r="X20" s="87"/>
    </row>
    <row r="21" spans="1:24" x14ac:dyDescent="0.25">
      <c r="A21" s="97" t="s">
        <v>1066</v>
      </c>
      <c r="B21" s="99" t="s">
        <v>1312</v>
      </c>
      <c r="C21" s="99" t="s">
        <v>60</v>
      </c>
      <c r="D21" s="86"/>
      <c r="F21" s="1"/>
      <c r="I21" s="86">
        <v>21</v>
      </c>
      <c r="J21" s="3"/>
      <c r="K21" s="2"/>
      <c r="L21" s="2"/>
      <c r="M21" s="2"/>
      <c r="N21" s="2"/>
      <c r="O21" s="2"/>
      <c r="P21" s="2"/>
      <c r="Q21" s="2"/>
      <c r="R21" s="2"/>
      <c r="S21" s="2"/>
      <c r="T21" s="2"/>
      <c r="U21" s="2"/>
      <c r="V21" s="2"/>
      <c r="W21" s="87"/>
      <c r="X21" s="87"/>
    </row>
    <row r="22" spans="1:24" x14ac:dyDescent="0.25">
      <c r="A22" s="97" t="s">
        <v>1067</v>
      </c>
      <c r="B22" s="99" t="s">
        <v>1313</v>
      </c>
      <c r="C22" s="99" t="s">
        <v>60</v>
      </c>
      <c r="D22" s="86"/>
      <c r="F22" s="1"/>
      <c r="I22" s="86">
        <v>22</v>
      </c>
      <c r="J22" s="3"/>
      <c r="K22" s="2"/>
      <c r="L22" s="2"/>
      <c r="M22" s="2"/>
      <c r="N22" s="2"/>
      <c r="O22" s="2"/>
      <c r="P22" s="2"/>
      <c r="Q22" s="2"/>
      <c r="R22" s="2"/>
      <c r="S22" s="2"/>
      <c r="T22" s="2"/>
      <c r="U22" s="2"/>
      <c r="V22" s="2"/>
      <c r="W22" s="87"/>
      <c r="X22" s="87"/>
    </row>
    <row r="23" spans="1:24" x14ac:dyDescent="0.25">
      <c r="A23" s="97" t="s">
        <v>1068</v>
      </c>
      <c r="B23" s="99" t="s">
        <v>1314</v>
      </c>
      <c r="C23" s="99" t="s">
        <v>60</v>
      </c>
      <c r="D23" s="86"/>
      <c r="F23" s="1"/>
      <c r="I23" s="86">
        <v>23</v>
      </c>
      <c r="J23" s="3"/>
      <c r="K23" s="2"/>
      <c r="L23" s="2"/>
      <c r="M23" s="2"/>
      <c r="N23" s="2"/>
      <c r="O23" s="2"/>
      <c r="P23" s="2"/>
      <c r="Q23" s="2"/>
      <c r="R23" s="2"/>
      <c r="S23" s="2"/>
      <c r="T23" s="2"/>
      <c r="U23" s="2"/>
      <c r="V23" s="2"/>
      <c r="W23" s="87"/>
      <c r="X23" s="87"/>
    </row>
    <row r="24" spans="1:24" x14ac:dyDescent="0.25">
      <c r="A24" s="97" t="s">
        <v>1069</v>
      </c>
      <c r="B24" s="99" t="s">
        <v>1315</v>
      </c>
      <c r="C24" s="99" t="s">
        <v>60</v>
      </c>
      <c r="D24" s="86"/>
      <c r="F24" s="1"/>
      <c r="I24" s="86">
        <v>24</v>
      </c>
      <c r="J24" s="3"/>
      <c r="K24" s="2"/>
      <c r="L24" s="2"/>
      <c r="M24" s="2"/>
      <c r="N24" s="2"/>
      <c r="O24" s="2"/>
      <c r="P24" s="2"/>
      <c r="Q24" s="2"/>
      <c r="R24" s="2"/>
      <c r="S24" s="2"/>
      <c r="T24" s="2"/>
      <c r="U24" s="2"/>
      <c r="V24" s="2"/>
      <c r="W24" s="87"/>
      <c r="X24" s="87"/>
    </row>
    <row r="25" spans="1:24" x14ac:dyDescent="0.25">
      <c r="A25" s="97" t="s">
        <v>1070</v>
      </c>
      <c r="B25" s="99" t="s">
        <v>1316</v>
      </c>
      <c r="C25" s="99" t="s">
        <v>60</v>
      </c>
      <c r="D25" s="86"/>
      <c r="F25" s="1"/>
      <c r="I25" s="86">
        <v>25</v>
      </c>
      <c r="J25" s="3"/>
      <c r="K25" s="2"/>
      <c r="L25" s="2"/>
      <c r="M25" s="2"/>
      <c r="N25" s="2"/>
      <c r="O25" s="2"/>
      <c r="P25" s="2"/>
      <c r="Q25" s="2"/>
      <c r="R25" s="2"/>
      <c r="S25" s="2"/>
      <c r="T25" s="2"/>
      <c r="U25" s="2"/>
      <c r="V25" s="2"/>
      <c r="W25" s="87"/>
      <c r="X25" s="87"/>
    </row>
    <row r="26" spans="1:24" x14ac:dyDescent="0.25">
      <c r="A26" s="97" t="s">
        <v>1071</v>
      </c>
      <c r="B26" s="99" t="s">
        <v>1317</v>
      </c>
      <c r="C26" s="99" t="s">
        <v>60</v>
      </c>
      <c r="D26" s="86"/>
      <c r="F26" s="1"/>
      <c r="I26" s="86">
        <v>26</v>
      </c>
      <c r="J26" s="3"/>
      <c r="K26" s="2"/>
      <c r="L26" s="2"/>
      <c r="M26" s="2"/>
      <c r="N26" s="2"/>
      <c r="O26" s="2"/>
      <c r="P26" s="2"/>
      <c r="Q26" s="2"/>
      <c r="R26" s="2"/>
      <c r="S26" s="2"/>
      <c r="T26" s="2"/>
      <c r="U26" s="2"/>
      <c r="V26" s="2"/>
      <c r="W26" s="87"/>
      <c r="X26" s="87"/>
    </row>
    <row r="27" spans="1:24" x14ac:dyDescent="0.25">
      <c r="A27" s="97" t="s">
        <v>1072</v>
      </c>
      <c r="B27" s="99" t="s">
        <v>1306</v>
      </c>
      <c r="C27" s="99" t="s">
        <v>62</v>
      </c>
      <c r="D27" s="86"/>
      <c r="F27" s="1"/>
      <c r="I27" s="86">
        <v>27</v>
      </c>
      <c r="J27" s="3"/>
      <c r="K27" s="2"/>
      <c r="L27" s="2"/>
      <c r="M27" s="2"/>
      <c r="N27" s="2"/>
      <c r="O27" s="2"/>
      <c r="P27" s="2"/>
      <c r="Q27" s="2"/>
      <c r="R27" s="2"/>
      <c r="S27" s="2"/>
      <c r="T27" s="2"/>
      <c r="U27" s="2"/>
      <c r="V27" s="2"/>
      <c r="W27" s="87"/>
      <c r="X27" s="87"/>
    </row>
    <row r="28" spans="1:24" x14ac:dyDescent="0.25">
      <c r="A28" s="97" t="s">
        <v>1073</v>
      </c>
      <c r="B28" s="99" t="s">
        <v>1307</v>
      </c>
      <c r="C28" s="99" t="s">
        <v>62</v>
      </c>
      <c r="D28" s="86"/>
      <c r="F28" s="1"/>
      <c r="I28" s="86">
        <v>28</v>
      </c>
      <c r="J28" s="3"/>
      <c r="K28" s="2"/>
      <c r="L28" s="2"/>
      <c r="M28" s="2"/>
      <c r="N28" s="2"/>
      <c r="O28" s="2"/>
      <c r="P28" s="2"/>
      <c r="Q28" s="2"/>
      <c r="R28" s="2"/>
      <c r="S28" s="2"/>
      <c r="T28" s="2"/>
      <c r="U28" s="2"/>
      <c r="V28" s="2"/>
      <c r="W28" s="87"/>
      <c r="X28" s="87"/>
    </row>
    <row r="29" spans="1:24" x14ac:dyDescent="0.25">
      <c r="A29" s="97" t="s">
        <v>1074</v>
      </c>
      <c r="B29" s="99" t="s">
        <v>1308</v>
      </c>
      <c r="C29" s="99" t="s">
        <v>62</v>
      </c>
      <c r="D29" s="86"/>
      <c r="F29" s="1"/>
      <c r="I29" s="86">
        <v>29</v>
      </c>
      <c r="J29" s="3"/>
      <c r="K29" s="2"/>
      <c r="L29" s="2"/>
      <c r="M29" s="2"/>
      <c r="N29" s="2"/>
      <c r="O29" s="2"/>
      <c r="P29" s="2"/>
      <c r="Q29" s="2"/>
      <c r="R29" s="2"/>
      <c r="S29" s="2"/>
      <c r="T29" s="2"/>
      <c r="U29" s="2"/>
      <c r="V29" s="2"/>
      <c r="W29" s="87"/>
      <c r="X29" s="87"/>
    </row>
    <row r="30" spans="1:24" x14ac:dyDescent="0.25">
      <c r="A30" s="97" t="s">
        <v>1075</v>
      </c>
      <c r="B30" s="99" t="s">
        <v>1309</v>
      </c>
      <c r="C30" s="99" t="s">
        <v>62</v>
      </c>
      <c r="D30" s="86"/>
      <c r="F30" s="1"/>
      <c r="I30" s="86">
        <v>30</v>
      </c>
      <c r="J30" s="3"/>
      <c r="K30" s="2"/>
      <c r="L30" s="2"/>
      <c r="M30" s="2"/>
      <c r="N30" s="2"/>
      <c r="O30" s="2"/>
      <c r="P30" s="2"/>
      <c r="Q30" s="2"/>
      <c r="R30" s="2"/>
      <c r="S30" s="2"/>
      <c r="T30" s="2"/>
      <c r="U30" s="2"/>
      <c r="V30" s="2"/>
      <c r="W30" s="87"/>
      <c r="X30" s="87"/>
    </row>
    <row r="31" spans="1:24" x14ac:dyDescent="0.25">
      <c r="A31" s="97" t="s">
        <v>1076</v>
      </c>
      <c r="B31" s="99" t="s">
        <v>1310</v>
      </c>
      <c r="C31" s="99" t="s">
        <v>62</v>
      </c>
      <c r="D31" s="86"/>
      <c r="F31" s="1"/>
      <c r="I31" s="86">
        <v>31</v>
      </c>
      <c r="J31" s="3"/>
      <c r="K31" s="2"/>
      <c r="L31" s="2"/>
      <c r="M31" s="2"/>
      <c r="N31" s="2"/>
      <c r="O31" s="2"/>
      <c r="P31" s="2"/>
      <c r="Q31" s="2"/>
      <c r="R31" s="2"/>
      <c r="S31" s="2"/>
      <c r="T31" s="2"/>
      <c r="U31" s="2"/>
      <c r="V31" s="2"/>
      <c r="W31" s="87"/>
      <c r="X31" s="87"/>
    </row>
    <row r="32" spans="1:24" x14ac:dyDescent="0.25">
      <c r="A32" s="97" t="s">
        <v>1077</v>
      </c>
      <c r="B32" s="99" t="s">
        <v>1311</v>
      </c>
      <c r="C32" s="99" t="s">
        <v>62</v>
      </c>
      <c r="D32" s="86"/>
      <c r="F32" s="1"/>
      <c r="I32" s="86">
        <v>32</v>
      </c>
      <c r="J32" s="3"/>
      <c r="K32" s="2"/>
      <c r="L32" s="2"/>
      <c r="M32" s="2"/>
      <c r="N32" s="2"/>
      <c r="O32" s="2"/>
      <c r="P32" s="2"/>
      <c r="Q32" s="2"/>
      <c r="R32" s="2"/>
      <c r="S32" s="2"/>
      <c r="T32" s="2"/>
      <c r="U32" s="2"/>
      <c r="V32" s="2"/>
      <c r="W32" s="87"/>
      <c r="X32" s="87"/>
    </row>
    <row r="33" spans="1:24" x14ac:dyDescent="0.25">
      <c r="A33" s="97" t="s">
        <v>1078</v>
      </c>
      <c r="B33" s="99" t="s">
        <v>1312</v>
      </c>
      <c r="C33" s="99" t="s">
        <v>62</v>
      </c>
      <c r="D33" s="86"/>
      <c r="F33" s="1"/>
      <c r="I33" s="86">
        <v>33</v>
      </c>
      <c r="J33" s="3"/>
      <c r="K33" s="2"/>
      <c r="L33" s="2"/>
      <c r="M33" s="2"/>
      <c r="N33" s="2"/>
      <c r="O33" s="2"/>
      <c r="P33" s="2"/>
      <c r="Q33" s="2"/>
      <c r="R33" s="2"/>
      <c r="S33" s="2"/>
      <c r="T33" s="2"/>
      <c r="U33" s="2"/>
      <c r="V33" s="2"/>
      <c r="W33" s="87"/>
      <c r="X33" s="87"/>
    </row>
    <row r="34" spans="1:24" x14ac:dyDescent="0.25">
      <c r="A34" s="97" t="s">
        <v>1079</v>
      </c>
      <c r="B34" s="99" t="s">
        <v>1313</v>
      </c>
      <c r="C34" s="99" t="s">
        <v>62</v>
      </c>
      <c r="D34" s="86"/>
      <c r="F34" s="1"/>
      <c r="I34" s="86">
        <v>34</v>
      </c>
      <c r="J34" s="3"/>
      <c r="K34" s="2"/>
      <c r="L34" s="2"/>
      <c r="M34" s="2"/>
      <c r="N34" s="2"/>
      <c r="O34" s="2"/>
      <c r="P34" s="2"/>
      <c r="Q34" s="2"/>
      <c r="R34" s="2"/>
      <c r="S34" s="2"/>
      <c r="T34" s="2"/>
      <c r="U34" s="2"/>
      <c r="V34" s="2"/>
      <c r="W34" s="87"/>
      <c r="X34" s="87"/>
    </row>
    <row r="35" spans="1:24" x14ac:dyDescent="0.25">
      <c r="A35" s="97" t="s">
        <v>1080</v>
      </c>
      <c r="B35" s="99" t="s">
        <v>1314</v>
      </c>
      <c r="C35" s="99" t="s">
        <v>62</v>
      </c>
      <c r="D35" s="86"/>
      <c r="F35" s="1"/>
      <c r="I35" s="86">
        <v>35</v>
      </c>
      <c r="J35" s="3"/>
      <c r="K35" s="2"/>
      <c r="L35" s="2"/>
      <c r="M35" s="2"/>
      <c r="N35" s="2"/>
      <c r="O35" s="2"/>
      <c r="P35" s="2"/>
      <c r="Q35" s="2"/>
      <c r="R35" s="2"/>
      <c r="S35" s="2"/>
      <c r="T35" s="2"/>
      <c r="U35" s="2"/>
      <c r="V35" s="2"/>
      <c r="W35" s="87"/>
      <c r="X35" s="87"/>
    </row>
    <row r="36" spans="1:24" x14ac:dyDescent="0.25">
      <c r="A36" s="97" t="s">
        <v>1081</v>
      </c>
      <c r="B36" s="99" t="s">
        <v>1315</v>
      </c>
      <c r="C36" s="99" t="s">
        <v>62</v>
      </c>
      <c r="D36" s="86"/>
      <c r="F36" s="1"/>
      <c r="I36" s="86">
        <v>36</v>
      </c>
      <c r="J36" s="3"/>
      <c r="K36" s="2"/>
      <c r="L36" s="2"/>
      <c r="M36" s="2"/>
      <c r="N36" s="2"/>
      <c r="O36" s="2"/>
      <c r="P36" s="2"/>
      <c r="Q36" s="2"/>
      <c r="R36" s="2"/>
      <c r="S36" s="2"/>
      <c r="T36" s="2"/>
      <c r="U36" s="2"/>
      <c r="V36" s="2"/>
      <c r="W36" s="87"/>
      <c r="X36" s="87"/>
    </row>
    <row r="37" spans="1:24" x14ac:dyDescent="0.25">
      <c r="A37" s="97" t="s">
        <v>1082</v>
      </c>
      <c r="B37" s="99" t="s">
        <v>1316</v>
      </c>
      <c r="C37" s="99" t="s">
        <v>62</v>
      </c>
      <c r="D37" s="86"/>
      <c r="F37" s="1"/>
      <c r="I37" s="86">
        <v>37</v>
      </c>
      <c r="J37" s="3"/>
      <c r="K37" s="2"/>
      <c r="L37" s="2"/>
      <c r="M37" s="2"/>
      <c r="N37" s="2"/>
      <c r="O37" s="2"/>
      <c r="P37" s="2"/>
      <c r="Q37" s="2"/>
      <c r="R37" s="2"/>
      <c r="S37" s="2"/>
      <c r="T37" s="2"/>
      <c r="U37" s="2"/>
      <c r="V37" s="2"/>
      <c r="W37" s="87"/>
      <c r="X37" s="87"/>
    </row>
    <row r="38" spans="1:24" x14ac:dyDescent="0.25">
      <c r="A38" s="97" t="s">
        <v>1083</v>
      </c>
      <c r="B38" s="99" t="s">
        <v>1317</v>
      </c>
      <c r="C38" s="99" t="s">
        <v>62</v>
      </c>
      <c r="D38" s="86"/>
      <c r="F38" s="1"/>
      <c r="I38" s="86">
        <v>38</v>
      </c>
      <c r="J38" s="3"/>
      <c r="K38" s="2"/>
      <c r="L38" s="2"/>
      <c r="M38" s="2"/>
      <c r="N38" s="2"/>
      <c r="O38" s="2"/>
      <c r="P38" s="2"/>
      <c r="Q38" s="2"/>
      <c r="R38" s="2"/>
      <c r="S38" s="2"/>
      <c r="T38" s="2"/>
      <c r="U38" s="2"/>
      <c r="V38" s="2"/>
      <c r="W38" s="87"/>
      <c r="X38" s="87"/>
    </row>
    <row r="39" spans="1:24" x14ac:dyDescent="0.25">
      <c r="A39" s="97" t="s">
        <v>1084</v>
      </c>
      <c r="B39" s="99" t="s">
        <v>1306</v>
      </c>
      <c r="C39" s="99" t="s">
        <v>64</v>
      </c>
      <c r="D39" s="86"/>
      <c r="F39" s="1"/>
      <c r="I39" s="86">
        <v>39</v>
      </c>
      <c r="J39" s="3"/>
      <c r="K39" s="2"/>
      <c r="L39" s="2"/>
      <c r="M39" s="2"/>
      <c r="N39" s="2"/>
      <c r="O39" s="2"/>
      <c r="P39" s="2"/>
      <c r="Q39" s="2"/>
      <c r="R39" s="2"/>
      <c r="S39" s="2"/>
      <c r="T39" s="2"/>
      <c r="U39" s="2"/>
      <c r="V39" s="2"/>
      <c r="W39" s="87"/>
      <c r="X39" s="87"/>
    </row>
    <row r="40" spans="1:24" x14ac:dyDescent="0.25">
      <c r="A40" s="97" t="s">
        <v>1085</v>
      </c>
      <c r="B40" s="99" t="s">
        <v>1307</v>
      </c>
      <c r="C40" s="99" t="s">
        <v>64</v>
      </c>
      <c r="D40" s="86"/>
      <c r="F40" s="1"/>
      <c r="I40" s="86">
        <v>40</v>
      </c>
      <c r="J40" s="3"/>
      <c r="K40" s="2"/>
      <c r="L40" s="2"/>
      <c r="M40" s="2"/>
      <c r="N40" s="2"/>
      <c r="O40" s="2"/>
      <c r="P40" s="2"/>
      <c r="Q40" s="2"/>
      <c r="R40" s="2"/>
      <c r="S40" s="2"/>
      <c r="T40" s="2"/>
      <c r="U40" s="2"/>
      <c r="V40" s="2"/>
      <c r="W40" s="87"/>
      <c r="X40" s="87"/>
    </row>
    <row r="41" spans="1:24" x14ac:dyDescent="0.25">
      <c r="A41" s="97" t="s">
        <v>1086</v>
      </c>
      <c r="B41" s="99" t="s">
        <v>1308</v>
      </c>
      <c r="C41" s="99" t="s">
        <v>64</v>
      </c>
      <c r="D41" s="86"/>
      <c r="F41" s="1"/>
      <c r="I41" s="86">
        <v>41</v>
      </c>
      <c r="J41" s="3"/>
      <c r="K41" s="2"/>
      <c r="L41" s="2"/>
      <c r="M41" s="2"/>
      <c r="N41" s="2"/>
      <c r="O41" s="2"/>
      <c r="P41" s="2"/>
      <c r="Q41" s="2"/>
      <c r="R41" s="2"/>
      <c r="S41" s="2"/>
      <c r="T41" s="2"/>
      <c r="U41" s="2"/>
      <c r="V41" s="2"/>
      <c r="W41" s="87"/>
      <c r="X41" s="87"/>
    </row>
    <row r="42" spans="1:24" x14ac:dyDescent="0.25">
      <c r="A42" s="97" t="s">
        <v>1087</v>
      </c>
      <c r="B42" s="99" t="s">
        <v>1309</v>
      </c>
      <c r="C42" s="99" t="s">
        <v>64</v>
      </c>
      <c r="D42" s="86"/>
      <c r="F42" s="1"/>
      <c r="I42" s="86">
        <v>42</v>
      </c>
      <c r="J42" s="3"/>
      <c r="K42" s="2"/>
      <c r="L42" s="2"/>
      <c r="M42" s="2"/>
      <c r="N42" s="2"/>
      <c r="O42" s="2"/>
      <c r="P42" s="2"/>
      <c r="Q42" s="2"/>
      <c r="R42" s="2"/>
      <c r="S42" s="2"/>
      <c r="T42" s="2"/>
      <c r="U42" s="2"/>
      <c r="V42" s="2"/>
      <c r="W42" s="87"/>
      <c r="X42" s="87"/>
    </row>
    <row r="43" spans="1:24" x14ac:dyDescent="0.25">
      <c r="A43" s="97" t="s">
        <v>1088</v>
      </c>
      <c r="B43" s="99" t="s">
        <v>1310</v>
      </c>
      <c r="C43" s="99" t="s">
        <v>64</v>
      </c>
      <c r="D43" s="86"/>
      <c r="F43" s="1"/>
      <c r="I43" s="86">
        <v>43</v>
      </c>
      <c r="J43" s="3"/>
      <c r="K43" s="2"/>
      <c r="L43" s="2"/>
      <c r="M43" s="2"/>
      <c r="N43" s="2"/>
      <c r="O43" s="2"/>
      <c r="P43" s="2"/>
      <c r="Q43" s="2"/>
      <c r="R43" s="2"/>
      <c r="S43" s="2"/>
      <c r="T43" s="2"/>
      <c r="U43" s="2"/>
      <c r="V43" s="2"/>
      <c r="W43" s="87"/>
      <c r="X43" s="87"/>
    </row>
    <row r="44" spans="1:24" x14ac:dyDescent="0.25">
      <c r="A44" s="97" t="s">
        <v>1089</v>
      </c>
      <c r="B44" s="99" t="s">
        <v>1311</v>
      </c>
      <c r="C44" s="99" t="s">
        <v>64</v>
      </c>
      <c r="D44" s="86"/>
      <c r="F44" s="1"/>
      <c r="I44" s="86">
        <v>44</v>
      </c>
      <c r="J44" s="3"/>
      <c r="K44" s="2"/>
      <c r="L44" s="2"/>
      <c r="M44" s="2"/>
      <c r="N44" s="2"/>
      <c r="O44" s="2"/>
      <c r="P44" s="2"/>
      <c r="Q44" s="2"/>
      <c r="R44" s="2"/>
      <c r="S44" s="2"/>
      <c r="T44" s="2"/>
      <c r="U44" s="2"/>
      <c r="V44" s="2"/>
      <c r="W44" s="87"/>
      <c r="X44" s="87"/>
    </row>
    <row r="45" spans="1:24" x14ac:dyDescent="0.25">
      <c r="A45" s="97" t="s">
        <v>1090</v>
      </c>
      <c r="B45" s="99" t="s">
        <v>1312</v>
      </c>
      <c r="C45" s="99" t="s">
        <v>64</v>
      </c>
      <c r="D45" s="86"/>
      <c r="F45" s="1"/>
      <c r="I45" s="86">
        <v>45</v>
      </c>
      <c r="J45" s="3"/>
      <c r="K45" s="2"/>
      <c r="L45" s="2"/>
      <c r="M45" s="2"/>
      <c r="N45" s="2"/>
      <c r="O45" s="2"/>
      <c r="P45" s="2"/>
      <c r="Q45" s="2"/>
      <c r="R45" s="2"/>
      <c r="S45" s="2"/>
      <c r="T45" s="2"/>
      <c r="U45" s="2"/>
      <c r="V45" s="2"/>
      <c r="W45" s="87"/>
      <c r="X45" s="87"/>
    </row>
    <row r="46" spans="1:24" x14ac:dyDescent="0.25">
      <c r="A46" s="97" t="s">
        <v>1091</v>
      </c>
      <c r="B46" s="99" t="s">
        <v>1313</v>
      </c>
      <c r="C46" s="99" t="s">
        <v>64</v>
      </c>
      <c r="D46" s="86"/>
      <c r="F46" s="1"/>
      <c r="I46" s="86">
        <v>46</v>
      </c>
      <c r="J46" s="3"/>
      <c r="K46" s="2"/>
      <c r="L46" s="2"/>
      <c r="M46" s="2"/>
      <c r="N46" s="2"/>
      <c r="O46" s="2"/>
      <c r="P46" s="2"/>
      <c r="Q46" s="2"/>
      <c r="R46" s="2"/>
      <c r="S46" s="2"/>
      <c r="T46" s="2"/>
      <c r="U46" s="2"/>
      <c r="V46" s="2"/>
      <c r="W46" s="87"/>
      <c r="X46" s="87"/>
    </row>
    <row r="47" spans="1:24" x14ac:dyDescent="0.25">
      <c r="A47" s="97" t="s">
        <v>1092</v>
      </c>
      <c r="B47" s="99" t="s">
        <v>1314</v>
      </c>
      <c r="C47" s="99" t="s">
        <v>64</v>
      </c>
      <c r="D47" s="86"/>
      <c r="F47" s="1"/>
      <c r="I47" s="86">
        <v>47</v>
      </c>
      <c r="J47" s="3"/>
      <c r="K47" s="2"/>
      <c r="L47" s="2"/>
      <c r="M47" s="2"/>
      <c r="N47" s="2"/>
      <c r="O47" s="2"/>
      <c r="P47" s="2"/>
      <c r="Q47" s="2"/>
      <c r="R47" s="2"/>
      <c r="S47" s="2"/>
      <c r="T47" s="2"/>
      <c r="U47" s="2"/>
      <c r="V47" s="2"/>
      <c r="W47" s="87"/>
      <c r="X47" s="87"/>
    </row>
    <row r="48" spans="1:24" x14ac:dyDescent="0.25">
      <c r="A48" s="97" t="s">
        <v>1093</v>
      </c>
      <c r="B48" s="99" t="s">
        <v>1315</v>
      </c>
      <c r="C48" s="99" t="s">
        <v>64</v>
      </c>
      <c r="D48" s="86"/>
      <c r="F48" s="1"/>
      <c r="I48" s="86">
        <v>48</v>
      </c>
      <c r="J48" s="3"/>
      <c r="K48" s="2"/>
      <c r="L48" s="2"/>
      <c r="M48" s="2"/>
      <c r="N48" s="2"/>
      <c r="O48" s="2"/>
      <c r="P48" s="2"/>
      <c r="Q48" s="2"/>
      <c r="R48" s="2"/>
      <c r="S48" s="2"/>
      <c r="T48" s="2"/>
      <c r="U48" s="2"/>
      <c r="V48" s="2"/>
      <c r="W48" s="87"/>
      <c r="X48" s="87"/>
    </row>
    <row r="49" spans="1:24" x14ac:dyDescent="0.25">
      <c r="A49" s="97" t="s">
        <v>1094</v>
      </c>
      <c r="B49" s="99" t="s">
        <v>1316</v>
      </c>
      <c r="C49" s="99" t="s">
        <v>64</v>
      </c>
      <c r="D49" s="86"/>
      <c r="F49" s="1"/>
      <c r="I49" s="86">
        <v>49</v>
      </c>
      <c r="J49" s="3"/>
      <c r="K49" s="2"/>
      <c r="L49" s="2"/>
      <c r="M49" s="2"/>
      <c r="N49" s="2"/>
      <c r="O49" s="2"/>
      <c r="P49" s="2"/>
      <c r="Q49" s="2"/>
      <c r="R49" s="2"/>
      <c r="S49" s="2"/>
      <c r="T49" s="2"/>
      <c r="U49" s="2"/>
      <c r="V49" s="2"/>
      <c r="W49" s="87"/>
      <c r="X49" s="87"/>
    </row>
    <row r="50" spans="1:24" x14ac:dyDescent="0.25">
      <c r="A50" s="97" t="s">
        <v>1095</v>
      </c>
      <c r="B50" s="99" t="s">
        <v>1317</v>
      </c>
      <c r="C50" s="99" t="s">
        <v>64</v>
      </c>
      <c r="D50" s="86"/>
      <c r="F50" s="1"/>
      <c r="I50" s="86">
        <v>50</v>
      </c>
      <c r="J50" s="3"/>
      <c r="K50" s="2"/>
      <c r="L50" s="2"/>
      <c r="M50" s="2"/>
      <c r="N50" s="2"/>
      <c r="O50" s="2"/>
      <c r="P50" s="2"/>
      <c r="Q50" s="2"/>
      <c r="R50" s="2"/>
      <c r="S50" s="2"/>
      <c r="T50" s="2"/>
      <c r="U50" s="2"/>
      <c r="V50" s="2"/>
      <c r="W50" s="87"/>
      <c r="X50" s="87"/>
    </row>
    <row r="51" spans="1:24" x14ac:dyDescent="0.25">
      <c r="A51" s="97" t="s">
        <v>1096</v>
      </c>
      <c r="B51" s="99" t="s">
        <v>1306</v>
      </c>
      <c r="C51" s="99" t="s">
        <v>58</v>
      </c>
      <c r="D51" s="86"/>
      <c r="F51" s="1"/>
      <c r="I51" s="86">
        <v>51</v>
      </c>
      <c r="J51" s="3"/>
      <c r="K51" s="2"/>
      <c r="L51" s="2"/>
      <c r="M51" s="2"/>
      <c r="N51" s="2"/>
      <c r="O51" s="2"/>
      <c r="P51" s="2"/>
      <c r="Q51" s="2"/>
      <c r="R51" s="2"/>
      <c r="S51" s="2"/>
      <c r="T51" s="2"/>
      <c r="U51" s="2"/>
      <c r="V51" s="2"/>
      <c r="W51" s="87"/>
      <c r="X51" s="87"/>
    </row>
    <row r="52" spans="1:24" x14ac:dyDescent="0.25">
      <c r="A52" s="97" t="s">
        <v>1097</v>
      </c>
      <c r="B52" s="99" t="s">
        <v>1307</v>
      </c>
      <c r="C52" s="99" t="s">
        <v>58</v>
      </c>
      <c r="D52" s="86"/>
      <c r="F52" s="1"/>
      <c r="I52" s="86">
        <v>52</v>
      </c>
      <c r="J52" s="3"/>
      <c r="K52" s="2"/>
      <c r="L52" s="2"/>
      <c r="M52" s="2"/>
      <c r="N52" s="2"/>
      <c r="O52" s="2"/>
      <c r="P52" s="2"/>
      <c r="Q52" s="2"/>
      <c r="R52" s="2"/>
      <c r="S52" s="2"/>
      <c r="T52" s="2"/>
      <c r="U52" s="2"/>
      <c r="V52" s="2"/>
      <c r="W52" s="87"/>
      <c r="X52" s="87"/>
    </row>
    <row r="53" spans="1:24" x14ac:dyDescent="0.25">
      <c r="A53" s="97" t="s">
        <v>1098</v>
      </c>
      <c r="B53" s="99" t="s">
        <v>1308</v>
      </c>
      <c r="C53" s="99" t="s">
        <v>58</v>
      </c>
      <c r="D53" s="86"/>
      <c r="F53" s="1"/>
      <c r="I53" s="86">
        <v>53</v>
      </c>
      <c r="J53" s="3"/>
      <c r="K53" s="2"/>
      <c r="L53" s="2"/>
      <c r="M53" s="2"/>
      <c r="N53" s="2"/>
      <c r="O53" s="2"/>
      <c r="P53" s="2"/>
      <c r="Q53" s="2"/>
      <c r="R53" s="2"/>
      <c r="S53" s="2"/>
      <c r="T53" s="2"/>
      <c r="U53" s="2"/>
      <c r="V53" s="2"/>
      <c r="W53" s="87"/>
      <c r="X53" s="87"/>
    </row>
    <row r="54" spans="1:24" x14ac:dyDescent="0.25">
      <c r="A54" s="97" t="s">
        <v>1099</v>
      </c>
      <c r="B54" s="99" t="s">
        <v>1309</v>
      </c>
      <c r="C54" s="99" t="s">
        <v>58</v>
      </c>
      <c r="D54" s="86"/>
      <c r="F54" s="1"/>
      <c r="I54" s="86">
        <v>54</v>
      </c>
      <c r="J54" s="3"/>
      <c r="K54" s="2"/>
      <c r="L54" s="2"/>
      <c r="M54" s="2"/>
      <c r="N54" s="2"/>
      <c r="O54" s="2"/>
      <c r="P54" s="2"/>
      <c r="Q54" s="2"/>
      <c r="R54" s="2"/>
      <c r="S54" s="2"/>
      <c r="T54" s="2"/>
      <c r="U54" s="2"/>
      <c r="V54" s="2"/>
      <c r="W54" s="87"/>
      <c r="X54" s="87"/>
    </row>
    <row r="55" spans="1:24" x14ac:dyDescent="0.25">
      <c r="A55" s="97" t="s">
        <v>1100</v>
      </c>
      <c r="B55" s="99" t="s">
        <v>1310</v>
      </c>
      <c r="C55" s="99" t="s">
        <v>58</v>
      </c>
      <c r="D55" s="86"/>
      <c r="F55" s="1"/>
      <c r="I55" s="86">
        <v>55</v>
      </c>
      <c r="J55" s="3"/>
      <c r="K55" s="2"/>
      <c r="L55" s="2"/>
      <c r="M55" s="2"/>
      <c r="N55" s="2"/>
      <c r="O55" s="2"/>
      <c r="P55" s="2"/>
      <c r="Q55" s="2"/>
      <c r="R55" s="2"/>
      <c r="S55" s="2"/>
      <c r="T55" s="2"/>
      <c r="U55" s="2"/>
      <c r="V55" s="2"/>
      <c r="W55" s="87"/>
      <c r="X55" s="87"/>
    </row>
    <row r="56" spans="1:24" x14ac:dyDescent="0.25">
      <c r="A56" s="97" t="s">
        <v>1101</v>
      </c>
      <c r="B56" s="99" t="s">
        <v>1311</v>
      </c>
      <c r="C56" s="99" t="s">
        <v>58</v>
      </c>
      <c r="D56" s="86"/>
      <c r="F56" s="1"/>
      <c r="I56" s="86">
        <v>56</v>
      </c>
      <c r="J56" s="3"/>
      <c r="K56" s="2"/>
      <c r="L56" s="2"/>
      <c r="M56" s="2"/>
      <c r="N56" s="2"/>
      <c r="O56" s="2"/>
      <c r="P56" s="2"/>
      <c r="Q56" s="2"/>
      <c r="R56" s="2"/>
      <c r="S56" s="2"/>
      <c r="T56" s="2"/>
      <c r="U56" s="2"/>
      <c r="V56" s="2"/>
      <c r="W56" s="87"/>
      <c r="X56" s="87"/>
    </row>
    <row r="57" spans="1:24" x14ac:dyDescent="0.25">
      <c r="A57" s="97" t="s">
        <v>1102</v>
      </c>
      <c r="B57" s="99" t="s">
        <v>1312</v>
      </c>
      <c r="C57" s="99" t="s">
        <v>58</v>
      </c>
      <c r="D57" s="86"/>
      <c r="F57" s="1"/>
      <c r="I57" s="86">
        <v>57</v>
      </c>
      <c r="J57" s="3"/>
      <c r="K57" s="2"/>
      <c r="L57" s="2"/>
      <c r="M57" s="2"/>
      <c r="N57" s="2"/>
      <c r="O57" s="2"/>
      <c r="P57" s="2"/>
      <c r="Q57" s="2"/>
      <c r="R57" s="2"/>
      <c r="S57" s="2"/>
      <c r="T57" s="2"/>
      <c r="U57" s="2"/>
      <c r="V57" s="2"/>
      <c r="W57" s="87"/>
      <c r="X57" s="87"/>
    </row>
    <row r="58" spans="1:24" x14ac:dyDescent="0.25">
      <c r="A58" s="97" t="s">
        <v>1103</v>
      </c>
      <c r="B58" s="99" t="s">
        <v>1313</v>
      </c>
      <c r="C58" s="99" t="s">
        <v>58</v>
      </c>
      <c r="D58" s="86"/>
      <c r="F58" s="1"/>
      <c r="I58" s="86">
        <v>58</v>
      </c>
      <c r="J58" s="3"/>
      <c r="K58" s="2"/>
      <c r="L58" s="2"/>
      <c r="M58" s="2"/>
      <c r="N58" s="2"/>
      <c r="O58" s="2"/>
      <c r="P58" s="2"/>
      <c r="Q58" s="2"/>
      <c r="R58" s="2"/>
      <c r="S58" s="2"/>
      <c r="T58" s="2"/>
      <c r="U58" s="2"/>
      <c r="V58" s="2"/>
      <c r="W58" s="87"/>
      <c r="X58" s="87"/>
    </row>
    <row r="59" spans="1:24" x14ac:dyDescent="0.25">
      <c r="A59" s="97" t="s">
        <v>1104</v>
      </c>
      <c r="B59" s="99" t="s">
        <v>1314</v>
      </c>
      <c r="C59" s="99" t="s">
        <v>58</v>
      </c>
      <c r="D59" s="86"/>
      <c r="F59" s="1"/>
      <c r="I59" s="86">
        <v>59</v>
      </c>
      <c r="J59" s="3"/>
      <c r="K59" s="2"/>
      <c r="L59" s="2"/>
      <c r="M59" s="2"/>
      <c r="N59" s="2"/>
      <c r="O59" s="2"/>
      <c r="P59" s="2"/>
      <c r="Q59" s="2"/>
      <c r="R59" s="2"/>
      <c r="S59" s="2"/>
      <c r="T59" s="2"/>
      <c r="U59" s="2"/>
      <c r="V59" s="2"/>
      <c r="W59" s="87"/>
      <c r="X59" s="87"/>
    </row>
    <row r="60" spans="1:24" x14ac:dyDescent="0.25">
      <c r="A60" s="97" t="s">
        <v>1105</v>
      </c>
      <c r="B60" s="99" t="s">
        <v>1315</v>
      </c>
      <c r="C60" s="99" t="s">
        <v>58</v>
      </c>
      <c r="D60" s="86"/>
      <c r="F60" s="1"/>
      <c r="I60" s="86">
        <v>60</v>
      </c>
      <c r="J60" s="3"/>
      <c r="K60" s="2"/>
      <c r="L60" s="2"/>
      <c r="M60" s="2"/>
      <c r="N60" s="2"/>
      <c r="O60" s="2"/>
      <c r="P60" s="2"/>
      <c r="Q60" s="2"/>
      <c r="R60" s="2"/>
      <c r="S60" s="2"/>
      <c r="T60" s="2"/>
      <c r="U60" s="2"/>
      <c r="V60" s="2"/>
      <c r="W60" s="87"/>
      <c r="X60" s="87"/>
    </row>
    <row r="61" spans="1:24" x14ac:dyDescent="0.25">
      <c r="A61" s="97" t="s">
        <v>1106</v>
      </c>
      <c r="B61" s="99" t="s">
        <v>1316</v>
      </c>
      <c r="C61" s="99" t="s">
        <v>58</v>
      </c>
      <c r="D61" s="86"/>
      <c r="F61" s="1"/>
      <c r="I61" s="86">
        <v>61</v>
      </c>
      <c r="J61" s="3"/>
      <c r="K61" s="2"/>
      <c r="L61" s="2"/>
      <c r="M61" s="2"/>
      <c r="N61" s="2"/>
      <c r="O61" s="2"/>
      <c r="P61" s="2"/>
      <c r="Q61" s="2"/>
      <c r="R61" s="2"/>
      <c r="S61" s="2"/>
      <c r="T61" s="2"/>
      <c r="U61" s="2"/>
      <c r="V61" s="2"/>
      <c r="W61" s="87"/>
      <c r="X61" s="87"/>
    </row>
    <row r="62" spans="1:24" x14ac:dyDescent="0.25">
      <c r="A62" s="97" t="s">
        <v>1107</v>
      </c>
      <c r="B62" s="99" t="s">
        <v>1317</v>
      </c>
      <c r="C62" s="99" t="s">
        <v>58</v>
      </c>
      <c r="D62" s="86"/>
      <c r="F62" s="1"/>
      <c r="I62" s="86">
        <v>62</v>
      </c>
      <c r="J62" s="3"/>
      <c r="K62" s="2"/>
      <c r="L62" s="2"/>
      <c r="M62" s="2"/>
      <c r="N62" s="2"/>
      <c r="O62" s="2"/>
      <c r="P62" s="2"/>
      <c r="Q62" s="2"/>
      <c r="R62" s="2"/>
      <c r="S62" s="2"/>
      <c r="T62" s="2"/>
      <c r="U62" s="2"/>
      <c r="V62" s="2"/>
      <c r="W62" s="87"/>
      <c r="X62" s="87"/>
    </row>
    <row r="63" spans="1:24" x14ac:dyDescent="0.25">
      <c r="A63" s="97" t="s">
        <v>1108</v>
      </c>
      <c r="B63" s="99" t="s">
        <v>1306</v>
      </c>
      <c r="C63" s="99" t="s">
        <v>56</v>
      </c>
      <c r="D63" s="86"/>
      <c r="F63" s="1"/>
      <c r="I63" s="86">
        <v>63</v>
      </c>
      <c r="J63" s="3"/>
      <c r="K63" s="2"/>
      <c r="L63" s="2"/>
      <c r="M63" s="2"/>
      <c r="N63" s="2"/>
      <c r="O63" s="2"/>
      <c r="P63" s="2"/>
      <c r="Q63" s="2"/>
      <c r="R63" s="2"/>
      <c r="S63" s="2"/>
      <c r="T63" s="2"/>
      <c r="U63" s="2"/>
      <c r="V63" s="2"/>
      <c r="W63" s="87"/>
      <c r="X63" s="87"/>
    </row>
    <row r="64" spans="1:24" x14ac:dyDescent="0.25">
      <c r="A64" s="97" t="s">
        <v>1109</v>
      </c>
      <c r="B64" s="99" t="s">
        <v>1307</v>
      </c>
      <c r="C64" s="99" t="s">
        <v>56</v>
      </c>
      <c r="D64" s="86"/>
      <c r="F64" s="1"/>
      <c r="I64" s="86">
        <v>64</v>
      </c>
      <c r="J64" s="3"/>
      <c r="K64" s="2"/>
      <c r="L64" s="2"/>
      <c r="M64" s="2"/>
      <c r="N64" s="2"/>
      <c r="O64" s="2"/>
      <c r="P64" s="2"/>
      <c r="Q64" s="2"/>
      <c r="R64" s="2"/>
      <c r="S64" s="2"/>
      <c r="T64" s="2"/>
      <c r="U64" s="2"/>
      <c r="V64" s="2"/>
      <c r="W64" s="87"/>
      <c r="X64" s="87"/>
    </row>
    <row r="65" spans="1:24" x14ac:dyDescent="0.25">
      <c r="A65" s="97" t="s">
        <v>1110</v>
      </c>
      <c r="B65" s="99" t="s">
        <v>1308</v>
      </c>
      <c r="C65" s="99" t="s">
        <v>56</v>
      </c>
      <c r="D65" s="86"/>
      <c r="F65" s="1"/>
      <c r="I65" s="86">
        <v>65</v>
      </c>
      <c r="J65" s="3"/>
      <c r="K65" s="2"/>
      <c r="L65" s="2"/>
      <c r="M65" s="2"/>
      <c r="N65" s="2"/>
      <c r="O65" s="2"/>
      <c r="P65" s="2"/>
      <c r="Q65" s="2"/>
      <c r="R65" s="2"/>
      <c r="S65" s="2"/>
      <c r="T65" s="2"/>
      <c r="U65" s="2"/>
      <c r="V65" s="2"/>
      <c r="W65" s="87"/>
      <c r="X65" s="87"/>
    </row>
    <row r="66" spans="1:24" x14ac:dyDescent="0.25">
      <c r="A66" s="97" t="s">
        <v>1111</v>
      </c>
      <c r="B66" s="99" t="s">
        <v>1309</v>
      </c>
      <c r="C66" s="99" t="s">
        <v>56</v>
      </c>
      <c r="D66" s="86"/>
      <c r="F66" s="1"/>
      <c r="I66" s="86">
        <v>66</v>
      </c>
      <c r="J66" s="3"/>
      <c r="K66" s="2"/>
      <c r="L66" s="2"/>
      <c r="M66" s="2"/>
      <c r="N66" s="2"/>
      <c r="O66" s="2"/>
      <c r="P66" s="2"/>
      <c r="Q66" s="2"/>
      <c r="R66" s="2"/>
      <c r="S66" s="2"/>
      <c r="T66" s="2"/>
      <c r="U66" s="2"/>
      <c r="V66" s="2"/>
      <c r="W66" s="87"/>
      <c r="X66" s="87"/>
    </row>
    <row r="67" spans="1:24" x14ac:dyDescent="0.25">
      <c r="A67" s="97" t="s">
        <v>1112</v>
      </c>
      <c r="B67" s="99" t="s">
        <v>1310</v>
      </c>
      <c r="C67" s="99" t="s">
        <v>56</v>
      </c>
      <c r="D67" s="86"/>
      <c r="F67" s="1"/>
      <c r="I67" s="86">
        <v>67</v>
      </c>
      <c r="J67" s="3"/>
      <c r="K67" s="2"/>
      <c r="L67" s="2"/>
      <c r="M67" s="2"/>
      <c r="N67" s="2"/>
      <c r="O67" s="2"/>
      <c r="P67" s="2"/>
      <c r="Q67" s="2"/>
      <c r="R67" s="2"/>
      <c r="S67" s="2"/>
      <c r="T67" s="2"/>
      <c r="U67" s="2"/>
      <c r="V67" s="2"/>
      <c r="W67" s="87"/>
      <c r="X67" s="87"/>
    </row>
    <row r="68" spans="1:24" x14ac:dyDescent="0.25">
      <c r="A68" s="97" t="s">
        <v>1113</v>
      </c>
      <c r="B68" s="99" t="s">
        <v>1311</v>
      </c>
      <c r="C68" s="99" t="s">
        <v>56</v>
      </c>
      <c r="D68" s="86"/>
      <c r="F68" s="1"/>
      <c r="I68" s="86">
        <v>68</v>
      </c>
      <c r="J68" s="3"/>
      <c r="K68" s="2"/>
      <c r="L68" s="2"/>
      <c r="M68" s="2"/>
      <c r="N68" s="2"/>
      <c r="O68" s="2"/>
      <c r="P68" s="2"/>
      <c r="Q68" s="2"/>
      <c r="R68" s="2"/>
      <c r="S68" s="2"/>
      <c r="T68" s="2"/>
      <c r="U68" s="2"/>
      <c r="V68" s="2"/>
      <c r="W68" s="87"/>
      <c r="X68" s="87"/>
    </row>
    <row r="69" spans="1:24" x14ac:dyDescent="0.25">
      <c r="A69" s="97" t="s">
        <v>1114</v>
      </c>
      <c r="B69" s="99" t="s">
        <v>1312</v>
      </c>
      <c r="C69" s="99" t="s">
        <v>56</v>
      </c>
      <c r="D69" s="86"/>
      <c r="F69" s="1"/>
      <c r="I69" s="86">
        <v>69</v>
      </c>
      <c r="J69" s="3"/>
      <c r="K69" s="2"/>
      <c r="L69" s="2"/>
      <c r="M69" s="2"/>
      <c r="N69" s="2"/>
      <c r="O69" s="2"/>
      <c r="P69" s="2"/>
      <c r="Q69" s="2"/>
      <c r="R69" s="2"/>
      <c r="S69" s="2"/>
      <c r="T69" s="2"/>
      <c r="U69" s="2"/>
      <c r="V69" s="2"/>
      <c r="W69" s="87"/>
      <c r="X69" s="87"/>
    </row>
    <row r="70" spans="1:24" x14ac:dyDescent="0.25">
      <c r="A70" s="97" t="s">
        <v>1115</v>
      </c>
      <c r="B70" s="99" t="s">
        <v>1313</v>
      </c>
      <c r="C70" s="99" t="s">
        <v>56</v>
      </c>
      <c r="D70" s="86"/>
      <c r="F70" s="1"/>
      <c r="I70" s="86">
        <v>70</v>
      </c>
      <c r="J70" s="3"/>
      <c r="K70" s="2"/>
      <c r="L70" s="2"/>
      <c r="M70" s="2"/>
      <c r="N70" s="2"/>
      <c r="O70" s="2"/>
      <c r="P70" s="2"/>
      <c r="Q70" s="2"/>
      <c r="R70" s="2"/>
      <c r="S70" s="2"/>
      <c r="T70" s="2"/>
      <c r="U70" s="2"/>
      <c r="V70" s="2"/>
      <c r="W70" s="87"/>
      <c r="X70" s="87"/>
    </row>
    <row r="71" spans="1:24" x14ac:dyDescent="0.25">
      <c r="A71" s="97" t="s">
        <v>1116</v>
      </c>
      <c r="B71" s="99" t="s">
        <v>1314</v>
      </c>
      <c r="C71" s="99" t="s">
        <v>56</v>
      </c>
      <c r="D71" s="86"/>
      <c r="F71" s="1"/>
      <c r="I71" s="86">
        <v>71</v>
      </c>
      <c r="J71" s="3"/>
      <c r="K71" s="2"/>
      <c r="L71" s="2"/>
      <c r="M71" s="2"/>
      <c r="N71" s="2"/>
      <c r="O71" s="2"/>
      <c r="P71" s="2"/>
      <c r="Q71" s="2"/>
      <c r="R71" s="2"/>
      <c r="S71" s="2"/>
      <c r="T71" s="2"/>
      <c r="U71" s="2"/>
      <c r="V71" s="2"/>
      <c r="W71" s="87"/>
      <c r="X71" s="87"/>
    </row>
    <row r="72" spans="1:24" x14ac:dyDescent="0.25">
      <c r="A72" s="97" t="s">
        <v>1117</v>
      </c>
      <c r="B72" s="99" t="s">
        <v>1315</v>
      </c>
      <c r="C72" s="99" t="s">
        <v>56</v>
      </c>
      <c r="D72" s="86"/>
      <c r="F72" s="1"/>
      <c r="I72" s="86">
        <v>72</v>
      </c>
      <c r="J72" s="3"/>
      <c r="K72" s="2"/>
      <c r="L72" s="2"/>
      <c r="M72" s="2"/>
      <c r="N72" s="2"/>
      <c r="O72" s="2"/>
      <c r="P72" s="2"/>
      <c r="Q72" s="2"/>
      <c r="R72" s="2"/>
      <c r="S72" s="2"/>
      <c r="T72" s="2"/>
      <c r="U72" s="2"/>
      <c r="V72" s="2"/>
      <c r="W72" s="87"/>
      <c r="X72" s="87"/>
    </row>
    <row r="73" spans="1:24" x14ac:dyDescent="0.25">
      <c r="A73" s="97" t="s">
        <v>1118</v>
      </c>
      <c r="B73" s="99" t="s">
        <v>1316</v>
      </c>
      <c r="C73" s="99" t="s">
        <v>56</v>
      </c>
      <c r="D73" s="86"/>
      <c r="F73" s="1"/>
      <c r="I73" s="86">
        <v>73</v>
      </c>
      <c r="J73" s="3"/>
      <c r="K73" s="2"/>
      <c r="L73" s="2"/>
      <c r="M73" s="2"/>
      <c r="N73" s="2"/>
      <c r="O73" s="2"/>
      <c r="P73" s="2"/>
      <c r="Q73" s="2"/>
      <c r="R73" s="2"/>
      <c r="S73" s="2"/>
      <c r="T73" s="2"/>
      <c r="U73" s="2"/>
      <c r="V73" s="2"/>
      <c r="W73" s="87"/>
      <c r="X73" s="87"/>
    </row>
    <row r="74" spans="1:24" x14ac:dyDescent="0.25">
      <c r="A74" s="97" t="s">
        <v>1119</v>
      </c>
      <c r="B74" s="99" t="s">
        <v>1317</v>
      </c>
      <c r="C74" s="99" t="s">
        <v>56</v>
      </c>
      <c r="D74" s="86"/>
      <c r="F74" s="1"/>
      <c r="I74" s="86">
        <v>74</v>
      </c>
      <c r="J74" s="3"/>
      <c r="K74" s="2"/>
      <c r="L74" s="2"/>
      <c r="M74" s="2"/>
      <c r="N74" s="2"/>
      <c r="O74" s="2"/>
      <c r="P74" s="2"/>
      <c r="Q74" s="2"/>
      <c r="R74" s="2"/>
      <c r="S74" s="2"/>
      <c r="T74" s="2"/>
      <c r="U74" s="2"/>
      <c r="V74" s="2"/>
      <c r="W74" s="87"/>
      <c r="X74" s="87"/>
    </row>
    <row r="75" spans="1:24" x14ac:dyDescent="0.25">
      <c r="A75" s="97" t="s">
        <v>1120</v>
      </c>
      <c r="B75" s="99" t="s">
        <v>1306</v>
      </c>
      <c r="C75" s="99" t="s">
        <v>59</v>
      </c>
      <c r="D75" s="86"/>
      <c r="F75" s="1"/>
      <c r="I75" s="86">
        <v>75</v>
      </c>
      <c r="J75" s="3"/>
      <c r="K75" s="2"/>
      <c r="L75" s="2"/>
      <c r="M75" s="2"/>
      <c r="N75" s="2"/>
      <c r="O75" s="2"/>
      <c r="P75" s="2"/>
      <c r="Q75" s="2"/>
      <c r="R75" s="2"/>
      <c r="S75" s="2"/>
      <c r="T75" s="2"/>
      <c r="U75" s="2"/>
      <c r="V75" s="2"/>
      <c r="W75" s="87"/>
      <c r="X75" s="87"/>
    </row>
    <row r="76" spans="1:24" x14ac:dyDescent="0.25">
      <c r="A76" s="97" t="s">
        <v>1121</v>
      </c>
      <c r="B76" s="99" t="s">
        <v>1307</v>
      </c>
      <c r="C76" s="99" t="s">
        <v>59</v>
      </c>
      <c r="D76" s="86"/>
      <c r="F76" s="1"/>
      <c r="I76" s="86">
        <v>76</v>
      </c>
      <c r="J76" s="3"/>
      <c r="K76" s="2"/>
      <c r="L76" s="2"/>
      <c r="M76" s="2"/>
      <c r="N76" s="2"/>
      <c r="O76" s="2"/>
      <c r="P76" s="2"/>
      <c r="Q76" s="2"/>
      <c r="R76" s="2"/>
      <c r="S76" s="2"/>
      <c r="T76" s="2"/>
      <c r="U76" s="2"/>
      <c r="V76" s="2"/>
      <c r="W76" s="87"/>
      <c r="X76" s="87"/>
    </row>
    <row r="77" spans="1:24" x14ac:dyDescent="0.25">
      <c r="A77" s="97" t="s">
        <v>1122</v>
      </c>
      <c r="B77" s="99" t="s">
        <v>1308</v>
      </c>
      <c r="C77" s="99" t="s">
        <v>59</v>
      </c>
      <c r="D77" s="86"/>
      <c r="F77" s="1"/>
      <c r="I77" s="86">
        <v>77</v>
      </c>
      <c r="J77" s="3"/>
      <c r="K77" s="2"/>
      <c r="L77" s="2"/>
      <c r="M77" s="2"/>
      <c r="N77" s="2"/>
      <c r="O77" s="2"/>
      <c r="P77" s="2"/>
      <c r="Q77" s="2"/>
      <c r="R77" s="2"/>
      <c r="S77" s="2"/>
      <c r="T77" s="2"/>
      <c r="U77" s="2"/>
      <c r="V77" s="2"/>
      <c r="W77" s="87"/>
      <c r="X77" s="87"/>
    </row>
    <row r="78" spans="1:24" x14ac:dyDescent="0.25">
      <c r="A78" s="97" t="s">
        <v>1123</v>
      </c>
      <c r="B78" s="99" t="s">
        <v>1309</v>
      </c>
      <c r="C78" s="99" t="s">
        <v>59</v>
      </c>
      <c r="D78" s="86"/>
      <c r="F78" s="1"/>
      <c r="I78" s="86">
        <v>78</v>
      </c>
      <c r="J78" s="3"/>
      <c r="K78" s="2"/>
      <c r="L78" s="2"/>
      <c r="M78" s="2"/>
      <c r="N78" s="2"/>
      <c r="O78" s="2"/>
      <c r="P78" s="2"/>
      <c r="Q78" s="2"/>
      <c r="R78" s="2"/>
      <c r="S78" s="2"/>
      <c r="T78" s="2"/>
      <c r="U78" s="2"/>
      <c r="V78" s="2"/>
      <c r="W78" s="87"/>
      <c r="X78" s="87"/>
    </row>
    <row r="79" spans="1:24" x14ac:dyDescent="0.25">
      <c r="A79" s="97" t="s">
        <v>1124</v>
      </c>
      <c r="B79" s="99" t="s">
        <v>1310</v>
      </c>
      <c r="C79" s="99" t="s">
        <v>59</v>
      </c>
      <c r="D79" s="86"/>
      <c r="F79" s="1"/>
      <c r="I79" s="86">
        <v>79</v>
      </c>
      <c r="J79" s="3"/>
      <c r="K79" s="2"/>
      <c r="L79" s="2"/>
      <c r="M79" s="2"/>
      <c r="N79" s="2"/>
      <c r="O79" s="2"/>
      <c r="P79" s="2"/>
      <c r="Q79" s="2"/>
      <c r="R79" s="2"/>
      <c r="S79" s="2"/>
      <c r="T79" s="2"/>
      <c r="U79" s="2"/>
      <c r="V79" s="2"/>
      <c r="W79" s="87"/>
      <c r="X79" s="87"/>
    </row>
    <row r="80" spans="1:24" x14ac:dyDescent="0.25">
      <c r="A80" s="97" t="s">
        <v>1125</v>
      </c>
      <c r="B80" s="99" t="s">
        <v>1311</v>
      </c>
      <c r="C80" s="99" t="s">
        <v>59</v>
      </c>
      <c r="D80" s="86"/>
      <c r="F80" s="1"/>
      <c r="I80" s="86">
        <v>80</v>
      </c>
      <c r="J80" s="3"/>
      <c r="K80" s="2"/>
      <c r="L80" s="2"/>
      <c r="M80" s="2"/>
      <c r="N80" s="2"/>
      <c r="O80" s="2"/>
      <c r="P80" s="2"/>
      <c r="Q80" s="2"/>
      <c r="R80" s="2"/>
      <c r="S80" s="2"/>
      <c r="T80" s="2"/>
      <c r="U80" s="2"/>
      <c r="V80" s="2"/>
      <c r="W80" s="87"/>
      <c r="X80" s="87"/>
    </row>
    <row r="81" spans="1:24" x14ac:dyDescent="0.25">
      <c r="A81" s="97" t="s">
        <v>1126</v>
      </c>
      <c r="B81" s="99" t="s">
        <v>1312</v>
      </c>
      <c r="C81" s="99" t="s">
        <v>59</v>
      </c>
      <c r="D81" s="86"/>
      <c r="F81" s="1"/>
      <c r="I81" s="86">
        <v>81</v>
      </c>
      <c r="J81" s="3"/>
      <c r="K81" s="2"/>
      <c r="L81" s="2"/>
      <c r="M81" s="2"/>
      <c r="N81" s="2"/>
      <c r="O81" s="2"/>
      <c r="P81" s="2"/>
      <c r="Q81" s="2"/>
      <c r="R81" s="2"/>
      <c r="S81" s="2"/>
      <c r="T81" s="2"/>
      <c r="U81" s="2"/>
      <c r="V81" s="2"/>
      <c r="W81" s="87"/>
      <c r="X81" s="87"/>
    </row>
    <row r="82" spans="1:24" x14ac:dyDescent="0.25">
      <c r="A82" s="97" t="s">
        <v>1127</v>
      </c>
      <c r="B82" s="99" t="s">
        <v>1313</v>
      </c>
      <c r="C82" s="99" t="s">
        <v>59</v>
      </c>
      <c r="D82" s="86"/>
      <c r="F82" s="1"/>
      <c r="I82" s="86">
        <v>82</v>
      </c>
      <c r="J82" s="3"/>
      <c r="K82" s="2"/>
      <c r="L82" s="2"/>
      <c r="M82" s="2"/>
      <c r="N82" s="2"/>
      <c r="O82" s="2"/>
      <c r="P82" s="2"/>
      <c r="Q82" s="2"/>
      <c r="R82" s="2"/>
      <c r="S82" s="2"/>
      <c r="T82" s="2"/>
      <c r="U82" s="2"/>
      <c r="V82" s="2"/>
      <c r="W82" s="87"/>
      <c r="X82" s="87"/>
    </row>
    <row r="83" spans="1:24" x14ac:dyDescent="0.25">
      <c r="A83" s="97" t="s">
        <v>1128</v>
      </c>
      <c r="B83" s="99" t="s">
        <v>1314</v>
      </c>
      <c r="C83" s="99" t="s">
        <v>59</v>
      </c>
      <c r="D83" s="86"/>
      <c r="F83" s="1"/>
      <c r="I83" s="86">
        <v>83</v>
      </c>
      <c r="J83" s="3"/>
      <c r="K83" s="2"/>
      <c r="L83" s="2"/>
      <c r="M83" s="2"/>
      <c r="N83" s="2"/>
      <c r="O83" s="2"/>
      <c r="P83" s="2"/>
      <c r="Q83" s="2"/>
      <c r="R83" s="2"/>
      <c r="S83" s="2"/>
      <c r="T83" s="2"/>
      <c r="U83" s="2"/>
      <c r="V83" s="2"/>
      <c r="W83" s="87"/>
      <c r="X83" s="87"/>
    </row>
    <row r="84" spans="1:24" x14ac:dyDescent="0.25">
      <c r="A84" s="97" t="s">
        <v>1129</v>
      </c>
      <c r="B84" s="99" t="s">
        <v>1315</v>
      </c>
      <c r="C84" s="99" t="s">
        <v>59</v>
      </c>
      <c r="D84" s="86"/>
      <c r="F84" s="1"/>
      <c r="I84" s="86">
        <v>84</v>
      </c>
      <c r="J84" s="3"/>
      <c r="K84" s="2"/>
      <c r="L84" s="2"/>
      <c r="M84" s="2"/>
      <c r="N84" s="2"/>
      <c r="O84" s="2"/>
      <c r="P84" s="2"/>
      <c r="Q84" s="2"/>
      <c r="R84" s="2"/>
      <c r="S84" s="2"/>
      <c r="T84" s="2"/>
      <c r="U84" s="2"/>
      <c r="V84" s="2"/>
      <c r="W84" s="87"/>
      <c r="X84" s="87"/>
    </row>
    <row r="85" spans="1:24" x14ac:dyDescent="0.25">
      <c r="A85" s="97" t="s">
        <v>1130</v>
      </c>
      <c r="B85" s="99" t="s">
        <v>1316</v>
      </c>
      <c r="C85" s="99" t="s">
        <v>59</v>
      </c>
      <c r="D85" s="86"/>
      <c r="F85" s="1"/>
      <c r="I85" s="86">
        <v>85</v>
      </c>
      <c r="J85" s="3"/>
      <c r="K85" s="2"/>
      <c r="L85" s="2"/>
      <c r="M85" s="2"/>
      <c r="N85" s="2"/>
      <c r="O85" s="2"/>
      <c r="P85" s="2"/>
      <c r="Q85" s="2"/>
      <c r="R85" s="2"/>
      <c r="S85" s="2"/>
      <c r="T85" s="2"/>
      <c r="U85" s="2"/>
      <c r="V85" s="2"/>
      <c r="W85" s="87"/>
      <c r="X85" s="87"/>
    </row>
    <row r="86" spans="1:24" x14ac:dyDescent="0.25">
      <c r="A86" s="97" t="s">
        <v>1131</v>
      </c>
      <c r="B86" s="99" t="s">
        <v>1317</v>
      </c>
      <c r="C86" s="99" t="s">
        <v>59</v>
      </c>
      <c r="D86" s="86"/>
      <c r="F86" s="1"/>
      <c r="I86" s="86">
        <v>86</v>
      </c>
      <c r="J86" s="3"/>
      <c r="K86" s="2"/>
      <c r="L86" s="2"/>
      <c r="M86" s="2"/>
      <c r="N86" s="2"/>
      <c r="O86" s="2"/>
      <c r="P86" s="2"/>
      <c r="Q86" s="2"/>
      <c r="R86" s="2"/>
      <c r="S86" s="2"/>
      <c r="T86" s="2"/>
      <c r="U86" s="2"/>
      <c r="V86" s="2"/>
      <c r="W86" s="87"/>
      <c r="X86" s="87"/>
    </row>
    <row r="87" spans="1:24" x14ac:dyDescent="0.25">
      <c r="A87" s="97" t="s">
        <v>1132</v>
      </c>
      <c r="B87" s="99" t="s">
        <v>1306</v>
      </c>
      <c r="C87" s="99" t="s">
        <v>61</v>
      </c>
      <c r="D87" s="86"/>
      <c r="F87" s="1"/>
      <c r="I87" s="86">
        <v>87</v>
      </c>
      <c r="J87" s="3"/>
      <c r="K87" s="2"/>
      <c r="L87" s="2"/>
      <c r="M87" s="2"/>
      <c r="N87" s="2"/>
      <c r="O87" s="2"/>
      <c r="P87" s="2"/>
      <c r="Q87" s="2"/>
      <c r="R87" s="2"/>
      <c r="S87" s="2"/>
      <c r="T87" s="2"/>
      <c r="U87" s="2"/>
      <c r="V87" s="2"/>
      <c r="W87" s="87"/>
      <c r="X87" s="87"/>
    </row>
    <row r="88" spans="1:24" x14ac:dyDescent="0.25">
      <c r="A88" s="97" t="s">
        <v>1133</v>
      </c>
      <c r="B88" s="99" t="s">
        <v>1307</v>
      </c>
      <c r="C88" s="99" t="s">
        <v>61</v>
      </c>
      <c r="D88" s="86"/>
      <c r="F88" s="1"/>
      <c r="I88" s="86">
        <v>88</v>
      </c>
      <c r="J88" s="3"/>
      <c r="K88" s="2"/>
      <c r="L88" s="2"/>
      <c r="M88" s="2"/>
      <c r="N88" s="2"/>
      <c r="O88" s="2"/>
      <c r="P88" s="2"/>
      <c r="Q88" s="2"/>
      <c r="R88" s="2"/>
      <c r="S88" s="2"/>
      <c r="T88" s="2"/>
      <c r="U88" s="2"/>
      <c r="V88" s="2"/>
      <c r="W88" s="87"/>
      <c r="X88" s="87"/>
    </row>
    <row r="89" spans="1:24" x14ac:dyDescent="0.25">
      <c r="A89" s="97" t="s">
        <v>1134</v>
      </c>
      <c r="B89" s="99" t="s">
        <v>1308</v>
      </c>
      <c r="C89" s="99" t="s">
        <v>61</v>
      </c>
      <c r="D89" s="86"/>
      <c r="F89" s="1"/>
      <c r="I89" s="86">
        <v>89</v>
      </c>
      <c r="J89" s="3"/>
      <c r="K89" s="2"/>
      <c r="L89" s="2"/>
      <c r="M89" s="2"/>
      <c r="N89" s="2"/>
      <c r="O89" s="2"/>
      <c r="P89" s="2"/>
      <c r="Q89" s="2"/>
      <c r="R89" s="2"/>
      <c r="S89" s="2"/>
      <c r="T89" s="2"/>
      <c r="U89" s="2"/>
      <c r="V89" s="2"/>
      <c r="W89" s="87"/>
      <c r="X89" s="87"/>
    </row>
    <row r="90" spans="1:24" x14ac:dyDescent="0.25">
      <c r="A90" s="97" t="s">
        <v>1135</v>
      </c>
      <c r="B90" s="99" t="s">
        <v>1309</v>
      </c>
      <c r="C90" s="99" t="s">
        <v>61</v>
      </c>
      <c r="D90" s="86"/>
      <c r="F90" s="1"/>
      <c r="I90" s="86">
        <v>90</v>
      </c>
      <c r="J90" s="3"/>
      <c r="K90" s="2"/>
      <c r="L90" s="2"/>
      <c r="M90" s="2"/>
      <c r="N90" s="2"/>
      <c r="O90" s="2"/>
      <c r="P90" s="2"/>
      <c r="Q90" s="2"/>
      <c r="R90" s="2"/>
      <c r="S90" s="2"/>
      <c r="T90" s="2"/>
      <c r="U90" s="2"/>
      <c r="V90" s="2"/>
      <c r="W90" s="87"/>
      <c r="X90" s="87"/>
    </row>
    <row r="91" spans="1:24" x14ac:dyDescent="0.25">
      <c r="A91" s="97" t="s">
        <v>1136</v>
      </c>
      <c r="B91" s="99" t="s">
        <v>1310</v>
      </c>
      <c r="C91" s="99" t="s">
        <v>61</v>
      </c>
      <c r="D91" s="86"/>
      <c r="F91" s="1"/>
      <c r="I91" s="86">
        <v>91</v>
      </c>
      <c r="J91" s="3"/>
      <c r="K91" s="2"/>
      <c r="L91" s="2"/>
      <c r="M91" s="2"/>
      <c r="N91" s="2"/>
      <c r="O91" s="2"/>
      <c r="P91" s="2"/>
      <c r="Q91" s="2"/>
      <c r="R91" s="2"/>
      <c r="S91" s="2"/>
      <c r="T91" s="2"/>
      <c r="U91" s="2"/>
      <c r="V91" s="2"/>
      <c r="W91" s="87"/>
      <c r="X91" s="87"/>
    </row>
    <row r="92" spans="1:24" x14ac:dyDescent="0.25">
      <c r="A92" s="97" t="s">
        <v>1137</v>
      </c>
      <c r="B92" s="99" t="s">
        <v>1311</v>
      </c>
      <c r="C92" s="99" t="s">
        <v>61</v>
      </c>
      <c r="D92" s="86"/>
      <c r="F92" s="1"/>
      <c r="I92" s="86">
        <v>92</v>
      </c>
      <c r="J92" s="3"/>
      <c r="K92" s="2"/>
      <c r="L92" s="2"/>
      <c r="M92" s="2"/>
      <c r="N92" s="2"/>
      <c r="O92" s="2"/>
      <c r="P92" s="2"/>
      <c r="Q92" s="2"/>
      <c r="R92" s="2"/>
      <c r="S92" s="2"/>
      <c r="T92" s="2"/>
      <c r="U92" s="2"/>
      <c r="V92" s="2"/>
      <c r="W92" s="87"/>
      <c r="X92" s="87"/>
    </row>
    <row r="93" spans="1:24" x14ac:dyDescent="0.25">
      <c r="A93" s="97" t="s">
        <v>1138</v>
      </c>
      <c r="B93" s="99" t="s">
        <v>1312</v>
      </c>
      <c r="C93" s="99" t="s">
        <v>61</v>
      </c>
      <c r="D93" s="86"/>
      <c r="F93" s="1"/>
      <c r="I93" s="86">
        <v>93</v>
      </c>
      <c r="J93" s="3"/>
      <c r="K93" s="2"/>
      <c r="L93" s="2"/>
      <c r="M93" s="2"/>
      <c r="N93" s="2"/>
      <c r="O93" s="2"/>
      <c r="P93" s="2"/>
      <c r="Q93" s="2"/>
      <c r="R93" s="2"/>
      <c r="S93" s="2"/>
      <c r="T93" s="2"/>
      <c r="U93" s="2"/>
      <c r="V93" s="2"/>
      <c r="W93" s="87"/>
      <c r="X93" s="87"/>
    </row>
    <row r="94" spans="1:24" x14ac:dyDescent="0.25">
      <c r="A94" s="97" t="s">
        <v>1139</v>
      </c>
      <c r="B94" s="99" t="s">
        <v>1313</v>
      </c>
      <c r="C94" s="99" t="s">
        <v>61</v>
      </c>
      <c r="D94" s="86"/>
      <c r="F94" s="1"/>
      <c r="I94" s="86">
        <v>94</v>
      </c>
      <c r="J94" s="3"/>
      <c r="K94" s="2"/>
      <c r="L94" s="2"/>
      <c r="M94" s="2"/>
      <c r="N94" s="2"/>
      <c r="O94" s="2"/>
      <c r="P94" s="2"/>
      <c r="Q94" s="2"/>
      <c r="R94" s="2"/>
      <c r="S94" s="2"/>
      <c r="T94" s="2"/>
      <c r="U94" s="2"/>
      <c r="V94" s="2"/>
      <c r="W94" s="87"/>
      <c r="X94" s="87"/>
    </row>
    <row r="95" spans="1:24" x14ac:dyDescent="0.25">
      <c r="A95" s="97" t="s">
        <v>1140</v>
      </c>
      <c r="B95" s="99" t="s">
        <v>1314</v>
      </c>
      <c r="C95" s="99" t="s">
        <v>61</v>
      </c>
      <c r="D95" s="86"/>
      <c r="F95" s="1"/>
      <c r="I95" s="86">
        <v>95</v>
      </c>
      <c r="J95" s="3"/>
      <c r="K95" s="2"/>
      <c r="L95" s="2"/>
      <c r="M95" s="2"/>
      <c r="N95" s="2"/>
      <c r="O95" s="2"/>
      <c r="P95" s="2"/>
      <c r="Q95" s="2"/>
      <c r="R95" s="2"/>
      <c r="S95" s="2"/>
      <c r="T95" s="2"/>
      <c r="U95" s="2"/>
      <c r="V95" s="2"/>
      <c r="W95" s="87"/>
      <c r="X95" s="87"/>
    </row>
    <row r="96" spans="1:24" x14ac:dyDescent="0.25">
      <c r="A96" s="97" t="s">
        <v>1141</v>
      </c>
      <c r="B96" s="99" t="s">
        <v>1315</v>
      </c>
      <c r="C96" s="99" t="s">
        <v>61</v>
      </c>
      <c r="D96" s="86"/>
      <c r="F96" s="1"/>
      <c r="I96" s="86">
        <v>96</v>
      </c>
      <c r="J96" s="3"/>
      <c r="K96" s="2"/>
      <c r="L96" s="2"/>
      <c r="M96" s="2"/>
      <c r="N96" s="2"/>
      <c r="O96" s="2"/>
      <c r="P96" s="2"/>
      <c r="Q96" s="2"/>
      <c r="R96" s="2"/>
      <c r="S96" s="2"/>
      <c r="T96" s="2"/>
      <c r="U96" s="2"/>
      <c r="V96" s="2"/>
      <c r="W96" s="87"/>
      <c r="X96" s="87"/>
    </row>
    <row r="97" spans="1:24" x14ac:dyDescent="0.25">
      <c r="A97" s="97" t="s">
        <v>1142</v>
      </c>
      <c r="B97" s="99" t="s">
        <v>1316</v>
      </c>
      <c r="C97" s="99" t="s">
        <v>61</v>
      </c>
      <c r="D97" s="86"/>
      <c r="F97" s="1"/>
      <c r="I97" s="86">
        <v>97</v>
      </c>
      <c r="J97" s="3"/>
      <c r="K97" s="2"/>
      <c r="L97" s="2"/>
      <c r="M97" s="2"/>
      <c r="N97" s="2"/>
      <c r="O97" s="2"/>
      <c r="P97" s="2"/>
      <c r="Q97" s="2"/>
      <c r="R97" s="2"/>
      <c r="S97" s="2"/>
      <c r="T97" s="2"/>
      <c r="U97" s="2"/>
      <c r="V97" s="2"/>
      <c r="W97" s="87"/>
      <c r="X97" s="87"/>
    </row>
    <row r="98" spans="1:24" x14ac:dyDescent="0.25">
      <c r="A98" s="97" t="s">
        <v>1143</v>
      </c>
      <c r="B98" s="99" t="s">
        <v>1317</v>
      </c>
      <c r="C98" s="99" t="s">
        <v>61</v>
      </c>
      <c r="D98" s="86"/>
      <c r="F98" s="1"/>
      <c r="I98" s="86">
        <v>98</v>
      </c>
      <c r="J98" s="3"/>
      <c r="K98" s="2"/>
      <c r="L98" s="2"/>
      <c r="M98" s="2"/>
      <c r="N98" s="2"/>
      <c r="O98" s="2"/>
      <c r="P98" s="2"/>
      <c r="Q98" s="2"/>
      <c r="R98" s="2"/>
      <c r="S98" s="2"/>
      <c r="T98" s="2"/>
      <c r="U98" s="2"/>
      <c r="V98" s="2"/>
      <c r="W98" s="87"/>
      <c r="X98" s="87"/>
    </row>
    <row r="99" spans="1:24" x14ac:dyDescent="0.25">
      <c r="A99" s="97" t="s">
        <v>1144</v>
      </c>
      <c r="B99" s="99" t="s">
        <v>1306</v>
      </c>
      <c r="C99" s="99" t="s">
        <v>63</v>
      </c>
      <c r="D99" s="86"/>
      <c r="F99" s="1"/>
      <c r="I99" s="86">
        <v>99</v>
      </c>
      <c r="J99" s="3"/>
      <c r="K99" s="2"/>
      <c r="L99" s="2"/>
      <c r="M99" s="2"/>
      <c r="N99" s="2"/>
      <c r="O99" s="2"/>
      <c r="P99" s="2"/>
      <c r="Q99" s="2"/>
      <c r="R99" s="2"/>
      <c r="S99" s="2"/>
      <c r="T99" s="2"/>
      <c r="U99" s="2"/>
      <c r="V99" s="2"/>
      <c r="W99" s="87"/>
      <c r="X99" s="87"/>
    </row>
    <row r="100" spans="1:24" x14ac:dyDescent="0.25">
      <c r="A100" s="97" t="s">
        <v>1145</v>
      </c>
      <c r="B100" s="99" t="s">
        <v>1307</v>
      </c>
      <c r="C100" s="99" t="s">
        <v>63</v>
      </c>
      <c r="D100" s="86"/>
      <c r="F100" s="1"/>
      <c r="I100" s="86">
        <v>100</v>
      </c>
      <c r="J100" s="3"/>
      <c r="K100" s="2"/>
      <c r="L100" s="2"/>
      <c r="M100" s="2"/>
      <c r="N100" s="2"/>
      <c r="O100" s="2"/>
      <c r="P100" s="2"/>
      <c r="Q100" s="2"/>
      <c r="R100" s="2"/>
      <c r="S100" s="2"/>
      <c r="T100" s="2"/>
      <c r="U100" s="2"/>
      <c r="V100" s="2"/>
      <c r="W100" s="87"/>
      <c r="X100" s="87"/>
    </row>
    <row r="101" spans="1:24" x14ac:dyDescent="0.25">
      <c r="A101" s="97" t="s">
        <v>1146</v>
      </c>
      <c r="B101" s="99" t="s">
        <v>1308</v>
      </c>
      <c r="C101" s="99" t="s">
        <v>63</v>
      </c>
      <c r="D101" s="86"/>
      <c r="F101" s="1"/>
      <c r="I101" s="86">
        <v>101</v>
      </c>
      <c r="J101" s="3"/>
      <c r="K101" s="2"/>
      <c r="L101" s="2"/>
      <c r="M101" s="2"/>
      <c r="N101" s="2"/>
      <c r="O101" s="2"/>
      <c r="P101" s="2"/>
      <c r="Q101" s="2"/>
      <c r="R101" s="2"/>
      <c r="S101" s="2"/>
      <c r="T101" s="2"/>
      <c r="U101" s="2"/>
      <c r="V101" s="2"/>
      <c r="W101" s="87"/>
      <c r="X101" s="87"/>
    </row>
    <row r="102" spans="1:24" x14ac:dyDescent="0.25">
      <c r="A102" s="97" t="s">
        <v>1147</v>
      </c>
      <c r="B102" s="99" t="s">
        <v>1309</v>
      </c>
      <c r="C102" s="99" t="s">
        <v>63</v>
      </c>
      <c r="D102" s="86"/>
      <c r="F102" s="1"/>
      <c r="I102" s="86">
        <v>102</v>
      </c>
      <c r="J102" s="3"/>
      <c r="K102" s="2"/>
      <c r="L102" s="2"/>
      <c r="M102" s="2"/>
      <c r="N102" s="2"/>
      <c r="O102" s="2"/>
      <c r="P102" s="2"/>
      <c r="Q102" s="2"/>
      <c r="R102" s="2"/>
      <c r="S102" s="2"/>
      <c r="T102" s="2"/>
      <c r="U102" s="2"/>
      <c r="V102" s="2"/>
      <c r="W102" s="87"/>
      <c r="X102" s="87"/>
    </row>
    <row r="103" spans="1:24" x14ac:dyDescent="0.25">
      <c r="A103" s="97" t="s">
        <v>1148</v>
      </c>
      <c r="B103" s="99" t="s">
        <v>1310</v>
      </c>
      <c r="C103" s="99" t="s">
        <v>63</v>
      </c>
      <c r="D103" s="86"/>
      <c r="F103" s="1"/>
      <c r="I103" s="86">
        <v>103</v>
      </c>
      <c r="J103" s="3"/>
      <c r="K103" s="2"/>
      <c r="L103" s="2"/>
      <c r="M103" s="2"/>
      <c r="N103" s="2"/>
      <c r="O103" s="2"/>
      <c r="P103" s="2"/>
      <c r="Q103" s="2"/>
      <c r="R103" s="2"/>
      <c r="S103" s="2"/>
      <c r="T103" s="2"/>
      <c r="U103" s="2"/>
      <c r="V103" s="2"/>
      <c r="W103" s="87"/>
      <c r="X103" s="87"/>
    </row>
    <row r="104" spans="1:24" x14ac:dyDescent="0.25">
      <c r="A104" s="97" t="s">
        <v>1149</v>
      </c>
      <c r="B104" s="99" t="s">
        <v>1311</v>
      </c>
      <c r="C104" s="99" t="s">
        <v>63</v>
      </c>
      <c r="D104" s="86"/>
      <c r="F104" s="1"/>
      <c r="I104" s="86">
        <v>104</v>
      </c>
      <c r="J104" s="3"/>
      <c r="K104" s="2"/>
      <c r="L104" s="2"/>
      <c r="M104" s="2"/>
      <c r="N104" s="2"/>
      <c r="O104" s="2"/>
      <c r="P104" s="2"/>
      <c r="Q104" s="2"/>
      <c r="R104" s="2"/>
      <c r="S104" s="2"/>
      <c r="T104" s="2"/>
      <c r="U104" s="2"/>
      <c r="V104" s="2"/>
      <c r="W104" s="87"/>
      <c r="X104" s="87"/>
    </row>
    <row r="105" spans="1:24" x14ac:dyDescent="0.25">
      <c r="A105" s="97" t="s">
        <v>1150</v>
      </c>
      <c r="B105" s="99" t="s">
        <v>1312</v>
      </c>
      <c r="C105" s="99" t="s">
        <v>63</v>
      </c>
      <c r="D105" s="86"/>
      <c r="F105" s="1"/>
      <c r="I105" s="86">
        <v>105</v>
      </c>
      <c r="J105" s="3"/>
      <c r="K105" s="2"/>
      <c r="L105" s="2"/>
      <c r="M105" s="2"/>
      <c r="N105" s="2"/>
      <c r="O105" s="2"/>
      <c r="P105" s="2"/>
      <c r="Q105" s="2"/>
      <c r="R105" s="2"/>
      <c r="S105" s="2"/>
      <c r="T105" s="2"/>
      <c r="U105" s="2"/>
      <c r="V105" s="2"/>
      <c r="W105" s="87"/>
      <c r="X105" s="87"/>
    </row>
    <row r="106" spans="1:24" x14ac:dyDescent="0.25">
      <c r="A106" s="97" t="s">
        <v>1151</v>
      </c>
      <c r="B106" s="99" t="s">
        <v>1313</v>
      </c>
      <c r="C106" s="99" t="s">
        <v>63</v>
      </c>
      <c r="D106" s="86"/>
      <c r="F106" s="1"/>
      <c r="I106" s="86">
        <v>106</v>
      </c>
      <c r="J106" s="3"/>
      <c r="K106" s="2"/>
      <c r="L106" s="2"/>
      <c r="M106" s="2"/>
      <c r="N106" s="2"/>
      <c r="O106" s="2"/>
      <c r="P106" s="2"/>
      <c r="Q106" s="2"/>
      <c r="R106" s="2"/>
      <c r="S106" s="2"/>
      <c r="T106" s="2"/>
      <c r="U106" s="2"/>
      <c r="V106" s="2"/>
      <c r="W106" s="87"/>
      <c r="X106" s="87"/>
    </row>
    <row r="107" spans="1:24" x14ac:dyDescent="0.25">
      <c r="A107" s="97" t="s">
        <v>1152</v>
      </c>
      <c r="B107" s="99" t="s">
        <v>1314</v>
      </c>
      <c r="C107" s="99" t="s">
        <v>63</v>
      </c>
      <c r="D107" s="86"/>
      <c r="F107" s="1"/>
      <c r="I107" s="86">
        <v>107</v>
      </c>
      <c r="J107" s="3"/>
      <c r="K107" s="2"/>
      <c r="L107" s="2"/>
      <c r="M107" s="2"/>
      <c r="N107" s="2"/>
      <c r="O107" s="2"/>
      <c r="P107" s="2"/>
      <c r="Q107" s="2"/>
      <c r="R107" s="2"/>
      <c r="S107" s="2"/>
      <c r="T107" s="2"/>
      <c r="U107" s="2"/>
      <c r="V107" s="2"/>
      <c r="W107" s="87"/>
      <c r="X107" s="87"/>
    </row>
    <row r="108" spans="1:24" x14ac:dyDescent="0.25">
      <c r="A108" s="97" t="s">
        <v>1153</v>
      </c>
      <c r="B108" s="99" t="s">
        <v>1315</v>
      </c>
      <c r="C108" s="99" t="s">
        <v>63</v>
      </c>
      <c r="D108" s="86"/>
      <c r="F108" s="1"/>
      <c r="I108" s="86">
        <v>108</v>
      </c>
      <c r="J108" s="3"/>
      <c r="K108" s="2"/>
      <c r="L108" s="2"/>
      <c r="M108" s="2"/>
      <c r="N108" s="2"/>
      <c r="O108" s="2"/>
      <c r="P108" s="2"/>
      <c r="Q108" s="2"/>
      <c r="R108" s="2"/>
      <c r="S108" s="2"/>
      <c r="T108" s="2"/>
      <c r="U108" s="2"/>
      <c r="V108" s="2"/>
      <c r="W108" s="87"/>
      <c r="X108" s="87"/>
    </row>
    <row r="109" spans="1:24" x14ac:dyDescent="0.25">
      <c r="A109" s="97" t="s">
        <v>1154</v>
      </c>
      <c r="B109" s="99" t="s">
        <v>1316</v>
      </c>
      <c r="C109" s="99" t="s">
        <v>63</v>
      </c>
      <c r="D109" s="86"/>
      <c r="F109" s="1"/>
      <c r="I109" s="86">
        <v>109</v>
      </c>
      <c r="J109" s="3"/>
      <c r="K109" s="2"/>
      <c r="L109" s="2"/>
      <c r="M109" s="2"/>
      <c r="N109" s="2"/>
      <c r="O109" s="2"/>
      <c r="P109" s="2"/>
      <c r="Q109" s="2"/>
      <c r="R109" s="2"/>
      <c r="S109" s="2"/>
      <c r="T109" s="2"/>
      <c r="U109" s="2"/>
      <c r="V109" s="2"/>
      <c r="W109" s="87"/>
      <c r="X109" s="87"/>
    </row>
    <row r="110" spans="1:24" x14ac:dyDescent="0.25">
      <c r="A110" s="97" t="s">
        <v>1155</v>
      </c>
      <c r="B110" s="99" t="s">
        <v>1317</v>
      </c>
      <c r="C110" s="99" t="s">
        <v>63</v>
      </c>
      <c r="D110" s="86"/>
      <c r="F110" s="1"/>
      <c r="I110" s="86">
        <v>110</v>
      </c>
      <c r="J110" s="3"/>
      <c r="K110" s="2"/>
      <c r="L110" s="2"/>
      <c r="M110" s="2"/>
      <c r="N110" s="2"/>
      <c r="O110" s="2"/>
      <c r="P110" s="2"/>
      <c r="Q110" s="2"/>
      <c r="R110" s="2"/>
      <c r="S110" s="2"/>
      <c r="T110" s="2"/>
      <c r="U110" s="2"/>
      <c r="V110" s="2"/>
      <c r="W110" s="87"/>
      <c r="X110" s="87"/>
    </row>
    <row r="111" spans="1:24" x14ac:dyDescent="0.25">
      <c r="A111" s="97" t="s">
        <v>1156</v>
      </c>
      <c r="B111" s="99" t="s">
        <v>1318</v>
      </c>
      <c r="C111" s="99" t="s">
        <v>57</v>
      </c>
      <c r="D111" s="86"/>
      <c r="F111" s="1"/>
      <c r="I111" s="86">
        <v>111</v>
      </c>
      <c r="J111" s="3"/>
      <c r="K111" s="2"/>
      <c r="L111" s="2"/>
      <c r="M111" s="2"/>
      <c r="N111" s="2"/>
      <c r="O111" s="2"/>
      <c r="P111" s="2"/>
      <c r="Q111" s="2"/>
      <c r="R111" s="2"/>
      <c r="S111" s="2"/>
      <c r="T111" s="2"/>
      <c r="U111" s="2"/>
      <c r="V111" s="2"/>
      <c r="W111" s="87"/>
      <c r="X111" s="87"/>
    </row>
    <row r="112" spans="1:24" x14ac:dyDescent="0.25">
      <c r="A112" s="97" t="s">
        <v>1157</v>
      </c>
      <c r="B112" s="99" t="s">
        <v>1319</v>
      </c>
      <c r="C112" s="99" t="s">
        <v>57</v>
      </c>
      <c r="D112" s="86"/>
      <c r="F112" s="1"/>
      <c r="I112" s="86">
        <v>112</v>
      </c>
      <c r="J112" s="3"/>
      <c r="K112" s="2"/>
      <c r="L112" s="2"/>
      <c r="M112" s="2"/>
      <c r="N112" s="2"/>
      <c r="O112" s="2"/>
      <c r="P112" s="2"/>
      <c r="Q112" s="2"/>
      <c r="R112" s="2"/>
      <c r="S112" s="2"/>
      <c r="T112" s="2"/>
      <c r="U112" s="2"/>
      <c r="V112" s="2"/>
      <c r="W112" s="87"/>
      <c r="X112" s="87"/>
    </row>
    <row r="113" spans="1:24" x14ac:dyDescent="0.25">
      <c r="A113" s="97" t="s">
        <v>1158</v>
      </c>
      <c r="B113" s="99" t="s">
        <v>1320</v>
      </c>
      <c r="C113" s="99" t="s">
        <v>57</v>
      </c>
      <c r="D113" s="86"/>
      <c r="F113" s="1"/>
      <c r="I113" s="86">
        <v>113</v>
      </c>
      <c r="J113" s="3"/>
      <c r="K113" s="2"/>
      <c r="L113" s="2"/>
      <c r="M113" s="2"/>
      <c r="N113" s="2"/>
      <c r="O113" s="2"/>
      <c r="P113" s="2"/>
      <c r="Q113" s="2"/>
      <c r="R113" s="2"/>
      <c r="S113" s="2"/>
      <c r="T113" s="2"/>
      <c r="U113" s="2"/>
      <c r="V113" s="2"/>
      <c r="W113" s="87"/>
      <c r="X113" s="87"/>
    </row>
    <row r="114" spans="1:24" x14ac:dyDescent="0.25">
      <c r="A114" s="97" t="s">
        <v>1159</v>
      </c>
      <c r="B114" s="99" t="s">
        <v>1321</v>
      </c>
      <c r="C114" s="99" t="s">
        <v>57</v>
      </c>
      <c r="D114" s="86"/>
      <c r="F114" s="1"/>
      <c r="I114" s="86">
        <v>114</v>
      </c>
      <c r="J114" s="3"/>
      <c r="K114" s="2"/>
      <c r="L114" s="2"/>
      <c r="M114" s="2"/>
      <c r="N114" s="2"/>
      <c r="O114" s="2"/>
      <c r="P114" s="2"/>
      <c r="Q114" s="2"/>
      <c r="R114" s="2"/>
      <c r="S114" s="2"/>
      <c r="T114" s="2"/>
      <c r="U114" s="2"/>
      <c r="V114" s="2"/>
      <c r="W114" s="87"/>
      <c r="X114" s="87"/>
    </row>
    <row r="115" spans="1:24" x14ac:dyDescent="0.25">
      <c r="A115" s="97" t="s">
        <v>1160</v>
      </c>
      <c r="B115" s="99" t="s">
        <v>1322</v>
      </c>
      <c r="C115" s="99" t="s">
        <v>57</v>
      </c>
      <c r="D115" s="86"/>
      <c r="F115" s="1"/>
      <c r="I115" s="86">
        <v>115</v>
      </c>
      <c r="J115" s="3"/>
      <c r="K115" s="2"/>
      <c r="L115" s="2"/>
      <c r="M115" s="2"/>
      <c r="N115" s="2"/>
      <c r="O115" s="2"/>
      <c r="P115" s="2"/>
      <c r="Q115" s="2"/>
      <c r="R115" s="2"/>
      <c r="S115" s="2"/>
      <c r="T115" s="2"/>
      <c r="U115" s="2"/>
      <c r="V115" s="2"/>
      <c r="W115" s="87"/>
      <c r="X115" s="87"/>
    </row>
    <row r="116" spans="1:24" x14ac:dyDescent="0.25">
      <c r="A116" s="97" t="s">
        <v>1161</v>
      </c>
      <c r="B116" s="99" t="s">
        <v>1323</v>
      </c>
      <c r="C116" s="99" t="s">
        <v>57</v>
      </c>
      <c r="D116" s="86"/>
      <c r="F116" s="1"/>
      <c r="I116" s="86">
        <v>116</v>
      </c>
      <c r="J116" s="3"/>
      <c r="K116" s="2"/>
      <c r="L116" s="2"/>
      <c r="M116" s="2"/>
      <c r="N116" s="2"/>
      <c r="O116" s="2"/>
      <c r="P116" s="2"/>
      <c r="Q116" s="2"/>
      <c r="R116" s="2"/>
      <c r="S116" s="2"/>
      <c r="T116" s="2"/>
      <c r="U116" s="2"/>
      <c r="V116" s="2"/>
      <c r="W116" s="87"/>
      <c r="X116" s="87"/>
    </row>
    <row r="117" spans="1:24" x14ac:dyDescent="0.25">
      <c r="A117" s="97" t="s">
        <v>1162</v>
      </c>
      <c r="B117" s="99" t="s">
        <v>1324</v>
      </c>
      <c r="C117" s="99" t="s">
        <v>57</v>
      </c>
      <c r="D117" s="86"/>
      <c r="F117" s="1"/>
      <c r="I117" s="86">
        <v>117</v>
      </c>
      <c r="J117" s="3"/>
      <c r="K117" s="2"/>
      <c r="L117" s="2"/>
      <c r="M117" s="2"/>
      <c r="N117" s="2"/>
      <c r="O117" s="2"/>
      <c r="P117" s="2"/>
      <c r="Q117" s="2"/>
      <c r="R117" s="2"/>
      <c r="S117" s="2"/>
      <c r="T117" s="2"/>
      <c r="U117" s="2"/>
      <c r="V117" s="2"/>
      <c r="W117" s="87"/>
      <c r="X117" s="87"/>
    </row>
    <row r="118" spans="1:24" x14ac:dyDescent="0.25">
      <c r="A118" s="97" t="s">
        <v>1163</v>
      </c>
      <c r="B118" s="99" t="s">
        <v>1325</v>
      </c>
      <c r="C118" s="99" t="s">
        <v>57</v>
      </c>
      <c r="D118" s="86"/>
      <c r="F118" s="1"/>
      <c r="I118" s="86">
        <v>118</v>
      </c>
      <c r="J118" s="3"/>
      <c r="K118" s="2"/>
      <c r="L118" s="2"/>
      <c r="M118" s="2"/>
      <c r="N118" s="2"/>
      <c r="O118" s="2"/>
      <c r="P118" s="2"/>
      <c r="Q118" s="2"/>
      <c r="R118" s="2"/>
      <c r="S118" s="2"/>
      <c r="T118" s="2"/>
      <c r="U118" s="2"/>
      <c r="V118" s="2"/>
      <c r="W118" s="87"/>
      <c r="X118" s="87"/>
    </row>
    <row r="119" spans="1:24" x14ac:dyDescent="0.25">
      <c r="A119" s="97" t="s">
        <v>1164</v>
      </c>
      <c r="B119" s="99" t="s">
        <v>1326</v>
      </c>
      <c r="C119" s="99" t="s">
        <v>57</v>
      </c>
      <c r="D119" s="86"/>
      <c r="F119" s="1"/>
      <c r="I119" s="86">
        <v>119</v>
      </c>
      <c r="J119" s="3"/>
      <c r="K119" s="2"/>
      <c r="L119" s="2"/>
      <c r="M119" s="2"/>
      <c r="N119" s="2"/>
      <c r="O119" s="2"/>
      <c r="P119" s="2"/>
      <c r="Q119" s="2"/>
      <c r="R119" s="2"/>
      <c r="S119" s="2"/>
      <c r="T119" s="2"/>
      <c r="U119" s="2"/>
      <c r="V119" s="2"/>
      <c r="W119" s="87"/>
      <c r="X119" s="87"/>
    </row>
    <row r="120" spans="1:24" x14ac:dyDescent="0.25">
      <c r="A120" s="97" t="s">
        <v>1165</v>
      </c>
      <c r="B120" s="99" t="s">
        <v>1327</v>
      </c>
      <c r="C120" s="99" t="s">
        <v>57</v>
      </c>
      <c r="D120" s="86"/>
      <c r="F120" s="1"/>
      <c r="I120" s="86">
        <v>120</v>
      </c>
      <c r="J120" s="3"/>
      <c r="K120" s="2"/>
      <c r="L120" s="2"/>
      <c r="M120" s="2"/>
      <c r="N120" s="2"/>
      <c r="O120" s="2"/>
      <c r="P120" s="2"/>
      <c r="Q120" s="2"/>
      <c r="R120" s="2"/>
      <c r="S120" s="2"/>
      <c r="T120" s="2"/>
      <c r="U120" s="2"/>
      <c r="V120" s="2"/>
      <c r="W120" s="87"/>
      <c r="X120" s="87"/>
    </row>
    <row r="121" spans="1:24" x14ac:dyDescent="0.25">
      <c r="A121" s="97" t="s">
        <v>1166</v>
      </c>
      <c r="B121" s="99" t="s">
        <v>1328</v>
      </c>
      <c r="C121" s="99" t="s">
        <v>57</v>
      </c>
      <c r="D121" s="86"/>
      <c r="F121" s="1"/>
      <c r="I121" s="86">
        <v>121</v>
      </c>
      <c r="J121" s="3"/>
      <c r="K121" s="2"/>
      <c r="L121" s="2"/>
      <c r="M121" s="2"/>
      <c r="N121" s="2"/>
      <c r="O121" s="2"/>
      <c r="P121" s="2"/>
      <c r="Q121" s="2"/>
      <c r="R121" s="2"/>
      <c r="S121" s="2"/>
      <c r="T121" s="2"/>
      <c r="U121" s="2"/>
      <c r="V121" s="2"/>
      <c r="W121" s="87"/>
      <c r="X121" s="87"/>
    </row>
    <row r="122" spans="1:24" x14ac:dyDescent="0.25">
      <c r="A122" s="97" t="s">
        <v>1167</v>
      </c>
      <c r="B122" s="99" t="s">
        <v>1329</v>
      </c>
      <c r="C122" s="99" t="s">
        <v>57</v>
      </c>
      <c r="D122" s="86"/>
      <c r="F122" s="1"/>
      <c r="I122" s="86">
        <v>122</v>
      </c>
      <c r="J122" s="3"/>
      <c r="K122" s="2"/>
      <c r="L122" s="2"/>
      <c r="M122" s="2"/>
      <c r="N122" s="2"/>
      <c r="O122" s="2"/>
      <c r="P122" s="2"/>
      <c r="Q122" s="2"/>
      <c r="R122" s="2"/>
      <c r="S122" s="2"/>
      <c r="T122" s="2"/>
      <c r="U122" s="2"/>
      <c r="V122" s="2"/>
      <c r="W122" s="87"/>
      <c r="X122" s="87"/>
    </row>
    <row r="123" spans="1:24" x14ac:dyDescent="0.25">
      <c r="A123" s="97" t="s">
        <v>1168</v>
      </c>
      <c r="B123" s="99" t="s">
        <v>1318</v>
      </c>
      <c r="C123" s="99" t="s">
        <v>60</v>
      </c>
      <c r="D123" s="86"/>
      <c r="F123" s="1"/>
      <c r="I123" s="86">
        <v>123</v>
      </c>
      <c r="J123" s="3"/>
      <c r="K123" s="2"/>
      <c r="L123" s="2"/>
      <c r="M123" s="2"/>
      <c r="N123" s="2"/>
      <c r="O123" s="2"/>
      <c r="P123" s="2"/>
      <c r="Q123" s="2"/>
      <c r="R123" s="2"/>
      <c r="S123" s="2"/>
      <c r="T123" s="2"/>
      <c r="U123" s="2"/>
      <c r="V123" s="2"/>
      <c r="W123" s="87"/>
      <c r="X123" s="87"/>
    </row>
    <row r="124" spans="1:24" x14ac:dyDescent="0.25">
      <c r="A124" s="97" t="s">
        <v>1169</v>
      </c>
      <c r="B124" s="99" t="s">
        <v>1319</v>
      </c>
      <c r="C124" s="99" t="s">
        <v>60</v>
      </c>
      <c r="D124" s="86"/>
      <c r="F124" s="1"/>
      <c r="I124" s="86">
        <v>124</v>
      </c>
      <c r="J124" s="3"/>
      <c r="K124" s="2"/>
      <c r="L124" s="2"/>
      <c r="M124" s="2"/>
      <c r="N124" s="2"/>
      <c r="O124" s="2"/>
      <c r="P124" s="2"/>
      <c r="Q124" s="2"/>
      <c r="R124" s="2"/>
      <c r="S124" s="2"/>
      <c r="T124" s="2"/>
      <c r="U124" s="2"/>
      <c r="V124" s="2"/>
      <c r="W124" s="87"/>
      <c r="X124" s="87"/>
    </row>
    <row r="125" spans="1:24" x14ac:dyDescent="0.25">
      <c r="A125" s="97" t="s">
        <v>1170</v>
      </c>
      <c r="B125" s="99" t="s">
        <v>1320</v>
      </c>
      <c r="C125" s="99" t="s">
        <v>60</v>
      </c>
      <c r="D125" s="86"/>
      <c r="F125" s="1"/>
      <c r="I125" s="86">
        <v>125</v>
      </c>
      <c r="J125" s="3"/>
      <c r="K125" s="2"/>
      <c r="L125" s="2"/>
      <c r="M125" s="2"/>
      <c r="N125" s="2"/>
      <c r="O125" s="2"/>
      <c r="P125" s="2"/>
      <c r="Q125" s="2"/>
      <c r="R125" s="2"/>
      <c r="S125" s="2"/>
      <c r="T125" s="2"/>
      <c r="U125" s="2"/>
      <c r="V125" s="2"/>
      <c r="W125" s="87"/>
      <c r="X125" s="87"/>
    </row>
    <row r="126" spans="1:24" x14ac:dyDescent="0.25">
      <c r="A126" s="97" t="s">
        <v>1171</v>
      </c>
      <c r="B126" s="99" t="s">
        <v>1321</v>
      </c>
      <c r="C126" s="99" t="s">
        <v>60</v>
      </c>
      <c r="D126" s="86"/>
      <c r="F126" s="1"/>
      <c r="I126" s="86">
        <v>126</v>
      </c>
      <c r="J126" s="3"/>
      <c r="K126" s="2"/>
      <c r="L126" s="2"/>
      <c r="M126" s="2"/>
      <c r="N126" s="2"/>
      <c r="O126" s="2"/>
      <c r="P126" s="2"/>
      <c r="Q126" s="2"/>
      <c r="R126" s="2"/>
      <c r="S126" s="2"/>
      <c r="T126" s="2"/>
      <c r="U126" s="2"/>
      <c r="V126" s="2"/>
      <c r="W126" s="87"/>
      <c r="X126" s="87"/>
    </row>
    <row r="127" spans="1:24" x14ac:dyDescent="0.25">
      <c r="A127" s="97" t="s">
        <v>1172</v>
      </c>
      <c r="B127" s="99" t="s">
        <v>1322</v>
      </c>
      <c r="C127" s="99" t="s">
        <v>60</v>
      </c>
      <c r="D127" s="86"/>
      <c r="F127" s="1"/>
      <c r="I127" s="86">
        <v>127</v>
      </c>
      <c r="J127" s="3"/>
      <c r="K127" s="2"/>
      <c r="L127" s="2"/>
      <c r="M127" s="2"/>
      <c r="N127" s="2"/>
      <c r="O127" s="2"/>
      <c r="P127" s="2"/>
      <c r="Q127" s="2"/>
      <c r="R127" s="2"/>
      <c r="S127" s="2"/>
      <c r="T127" s="2"/>
      <c r="U127" s="2"/>
      <c r="V127" s="2"/>
      <c r="W127" s="87"/>
      <c r="X127" s="87"/>
    </row>
    <row r="128" spans="1:24" x14ac:dyDescent="0.25">
      <c r="A128" s="97" t="s">
        <v>1173</v>
      </c>
      <c r="B128" s="99" t="s">
        <v>1323</v>
      </c>
      <c r="C128" s="99" t="s">
        <v>60</v>
      </c>
      <c r="D128" s="86"/>
      <c r="F128" s="1"/>
      <c r="I128" s="86">
        <v>128</v>
      </c>
      <c r="J128" s="3"/>
      <c r="K128" s="2"/>
      <c r="L128" s="2"/>
      <c r="M128" s="2"/>
      <c r="N128" s="2"/>
      <c r="O128" s="2"/>
      <c r="P128" s="2"/>
      <c r="Q128" s="2"/>
      <c r="R128" s="2"/>
      <c r="S128" s="2"/>
      <c r="T128" s="2"/>
      <c r="U128" s="2"/>
      <c r="V128" s="2"/>
      <c r="W128" s="87"/>
      <c r="X128" s="87"/>
    </row>
    <row r="129" spans="1:24" x14ac:dyDescent="0.25">
      <c r="A129" s="97" t="s">
        <v>1174</v>
      </c>
      <c r="B129" s="99" t="s">
        <v>1324</v>
      </c>
      <c r="C129" s="99" t="s">
        <v>60</v>
      </c>
      <c r="D129" s="86"/>
      <c r="F129" s="1"/>
      <c r="I129" s="86">
        <v>129</v>
      </c>
      <c r="J129" s="3"/>
      <c r="K129" s="2"/>
      <c r="L129" s="2"/>
      <c r="M129" s="2"/>
      <c r="N129" s="2"/>
      <c r="O129" s="2"/>
      <c r="P129" s="2"/>
      <c r="Q129" s="2"/>
      <c r="R129" s="2"/>
      <c r="S129" s="2"/>
      <c r="T129" s="2"/>
      <c r="U129" s="2"/>
      <c r="V129" s="2"/>
      <c r="W129" s="87"/>
      <c r="X129" s="87"/>
    </row>
    <row r="130" spans="1:24" x14ac:dyDescent="0.25">
      <c r="A130" s="97" t="s">
        <v>1175</v>
      </c>
      <c r="B130" s="99" t="s">
        <v>1325</v>
      </c>
      <c r="C130" s="99" t="s">
        <v>60</v>
      </c>
      <c r="D130" s="86"/>
      <c r="F130" s="1"/>
      <c r="I130" s="86">
        <v>130</v>
      </c>
      <c r="J130" s="3"/>
      <c r="K130" s="2"/>
      <c r="L130" s="2"/>
      <c r="M130" s="2"/>
      <c r="N130" s="2"/>
      <c r="O130" s="2"/>
      <c r="P130" s="2"/>
      <c r="Q130" s="2"/>
      <c r="R130" s="2"/>
      <c r="S130" s="2"/>
      <c r="T130" s="2"/>
      <c r="U130" s="2"/>
      <c r="V130" s="2"/>
      <c r="W130" s="87"/>
      <c r="X130" s="87"/>
    </row>
    <row r="131" spans="1:24" x14ac:dyDescent="0.25">
      <c r="A131" s="97" t="s">
        <v>1176</v>
      </c>
      <c r="B131" s="99" t="s">
        <v>1326</v>
      </c>
      <c r="C131" s="99" t="s">
        <v>60</v>
      </c>
      <c r="D131" s="86"/>
      <c r="F131" s="1"/>
      <c r="I131" s="86">
        <v>131</v>
      </c>
      <c r="J131" s="3"/>
      <c r="K131" s="2"/>
      <c r="L131" s="2"/>
      <c r="M131" s="2"/>
      <c r="N131" s="2"/>
      <c r="O131" s="2"/>
      <c r="P131" s="2"/>
      <c r="Q131" s="2"/>
      <c r="R131" s="2"/>
      <c r="S131" s="2"/>
      <c r="T131" s="2"/>
      <c r="U131" s="2"/>
      <c r="V131" s="2"/>
      <c r="W131" s="87"/>
      <c r="X131" s="87"/>
    </row>
    <row r="132" spans="1:24" x14ac:dyDescent="0.25">
      <c r="A132" s="97" t="s">
        <v>1177</v>
      </c>
      <c r="B132" s="99" t="s">
        <v>1327</v>
      </c>
      <c r="C132" s="99" t="s">
        <v>60</v>
      </c>
      <c r="D132" s="86"/>
      <c r="F132" s="1"/>
      <c r="I132" s="86">
        <v>132</v>
      </c>
      <c r="J132" s="3"/>
      <c r="K132" s="2"/>
      <c r="L132" s="2"/>
      <c r="M132" s="2"/>
      <c r="N132" s="2"/>
      <c r="O132" s="2"/>
      <c r="P132" s="2"/>
      <c r="Q132" s="2"/>
      <c r="R132" s="2"/>
      <c r="S132" s="2"/>
      <c r="T132" s="2"/>
      <c r="U132" s="2"/>
      <c r="V132" s="2"/>
      <c r="W132" s="87"/>
      <c r="X132" s="87"/>
    </row>
    <row r="133" spans="1:24" x14ac:dyDescent="0.25">
      <c r="A133" s="97" t="s">
        <v>1178</v>
      </c>
      <c r="B133" s="99" t="s">
        <v>1328</v>
      </c>
      <c r="C133" s="99" t="s">
        <v>60</v>
      </c>
      <c r="D133" s="86"/>
      <c r="F133" s="1"/>
      <c r="I133" s="86">
        <v>133</v>
      </c>
      <c r="J133" s="3"/>
      <c r="K133" s="2"/>
      <c r="L133" s="2"/>
      <c r="M133" s="2"/>
      <c r="N133" s="2"/>
      <c r="O133" s="2"/>
      <c r="P133" s="2"/>
      <c r="Q133" s="2"/>
      <c r="R133" s="2"/>
      <c r="S133" s="2"/>
      <c r="T133" s="2"/>
      <c r="U133" s="2"/>
      <c r="V133" s="2"/>
      <c r="W133" s="87"/>
      <c r="X133" s="87"/>
    </row>
    <row r="134" spans="1:24" x14ac:dyDescent="0.25">
      <c r="A134" s="97" t="s">
        <v>1179</v>
      </c>
      <c r="B134" s="99" t="s">
        <v>1329</v>
      </c>
      <c r="C134" s="99" t="s">
        <v>60</v>
      </c>
      <c r="D134" s="86"/>
      <c r="F134" s="1"/>
      <c r="I134" s="86">
        <v>134</v>
      </c>
      <c r="J134" s="3"/>
      <c r="K134" s="2"/>
      <c r="L134" s="2"/>
      <c r="M134" s="2"/>
      <c r="N134" s="2"/>
      <c r="O134" s="2"/>
      <c r="P134" s="2"/>
      <c r="Q134" s="2"/>
      <c r="R134" s="2"/>
      <c r="S134" s="2"/>
      <c r="T134" s="2"/>
      <c r="U134" s="2"/>
      <c r="V134" s="2"/>
      <c r="W134" s="87"/>
      <c r="X134" s="87"/>
    </row>
    <row r="135" spans="1:24" x14ac:dyDescent="0.25">
      <c r="A135" s="97" t="s">
        <v>1180</v>
      </c>
      <c r="B135" s="99" t="s">
        <v>1318</v>
      </c>
      <c r="C135" s="99" t="s">
        <v>62</v>
      </c>
      <c r="D135" s="86"/>
      <c r="F135" s="1"/>
      <c r="I135" s="86">
        <v>135</v>
      </c>
      <c r="J135" s="3"/>
      <c r="K135" s="2"/>
      <c r="L135" s="2"/>
      <c r="M135" s="2"/>
      <c r="N135" s="2"/>
      <c r="O135" s="2"/>
      <c r="P135" s="2"/>
      <c r="Q135" s="2"/>
      <c r="R135" s="2"/>
      <c r="S135" s="2"/>
      <c r="T135" s="2"/>
      <c r="U135" s="2"/>
      <c r="V135" s="2"/>
      <c r="W135" s="87"/>
      <c r="X135" s="87"/>
    </row>
    <row r="136" spans="1:24" x14ac:dyDescent="0.25">
      <c r="A136" s="97" t="s">
        <v>1181</v>
      </c>
      <c r="B136" s="99" t="s">
        <v>1319</v>
      </c>
      <c r="C136" s="99" t="s">
        <v>62</v>
      </c>
      <c r="D136" s="86"/>
      <c r="F136" s="1"/>
      <c r="I136" s="86">
        <v>136</v>
      </c>
      <c r="J136" s="3"/>
      <c r="K136" s="2"/>
      <c r="L136" s="2"/>
      <c r="M136" s="2"/>
      <c r="N136" s="2"/>
      <c r="O136" s="2"/>
      <c r="P136" s="2"/>
      <c r="Q136" s="2"/>
      <c r="R136" s="2"/>
      <c r="S136" s="2"/>
      <c r="T136" s="2"/>
      <c r="U136" s="2"/>
      <c r="V136" s="2"/>
      <c r="W136" s="87"/>
      <c r="X136" s="87"/>
    </row>
    <row r="137" spans="1:24" x14ac:dyDescent="0.25">
      <c r="A137" s="97" t="s">
        <v>1182</v>
      </c>
      <c r="B137" s="99" t="s">
        <v>1320</v>
      </c>
      <c r="C137" s="99" t="s">
        <v>62</v>
      </c>
      <c r="D137" s="86"/>
      <c r="F137" s="1"/>
      <c r="I137" s="86">
        <v>137</v>
      </c>
      <c r="J137" s="3"/>
      <c r="K137" s="2"/>
      <c r="L137" s="2"/>
      <c r="M137" s="2"/>
      <c r="N137" s="2"/>
      <c r="O137" s="2"/>
      <c r="P137" s="2"/>
      <c r="Q137" s="2"/>
      <c r="R137" s="2"/>
      <c r="S137" s="2"/>
      <c r="T137" s="2"/>
      <c r="U137" s="2"/>
      <c r="V137" s="2"/>
      <c r="W137" s="87"/>
      <c r="X137" s="87"/>
    </row>
    <row r="138" spans="1:24" x14ac:dyDescent="0.25">
      <c r="A138" s="97" t="s">
        <v>1183</v>
      </c>
      <c r="B138" s="99" t="s">
        <v>1321</v>
      </c>
      <c r="C138" s="99" t="s">
        <v>62</v>
      </c>
      <c r="D138" s="86"/>
      <c r="F138" s="1"/>
      <c r="I138" s="86">
        <v>138</v>
      </c>
      <c r="J138" s="3"/>
      <c r="K138" s="2"/>
      <c r="L138" s="2"/>
      <c r="M138" s="2"/>
      <c r="N138" s="2"/>
      <c r="O138" s="2"/>
      <c r="P138" s="2"/>
      <c r="Q138" s="2"/>
      <c r="R138" s="2"/>
      <c r="S138" s="2"/>
      <c r="T138" s="2"/>
      <c r="U138" s="2"/>
      <c r="V138" s="2"/>
      <c r="W138" s="87"/>
      <c r="X138" s="87"/>
    </row>
    <row r="139" spans="1:24" x14ac:dyDescent="0.25">
      <c r="A139" s="97" t="s">
        <v>1184</v>
      </c>
      <c r="B139" s="99" t="s">
        <v>1322</v>
      </c>
      <c r="C139" s="99" t="s">
        <v>62</v>
      </c>
      <c r="D139" s="86"/>
      <c r="F139" s="1"/>
      <c r="I139" s="86">
        <v>139</v>
      </c>
      <c r="J139" s="3"/>
      <c r="K139" s="2"/>
      <c r="L139" s="2"/>
      <c r="M139" s="2"/>
      <c r="N139" s="2"/>
      <c r="O139" s="2"/>
      <c r="P139" s="2"/>
      <c r="Q139" s="2"/>
      <c r="R139" s="2"/>
      <c r="S139" s="2"/>
      <c r="T139" s="2"/>
      <c r="U139" s="2"/>
      <c r="V139" s="2"/>
      <c r="W139" s="87"/>
      <c r="X139" s="87"/>
    </row>
    <row r="140" spans="1:24" x14ac:dyDescent="0.25">
      <c r="A140" s="97" t="s">
        <v>1185</v>
      </c>
      <c r="B140" s="99" t="s">
        <v>1323</v>
      </c>
      <c r="C140" s="99" t="s">
        <v>62</v>
      </c>
      <c r="D140" s="86"/>
      <c r="F140" s="1"/>
      <c r="I140" s="86">
        <v>140</v>
      </c>
      <c r="J140" s="3"/>
      <c r="K140" s="2"/>
      <c r="L140" s="2"/>
      <c r="M140" s="2"/>
      <c r="N140" s="2"/>
      <c r="O140" s="2"/>
      <c r="P140" s="2"/>
      <c r="Q140" s="2"/>
      <c r="R140" s="2"/>
      <c r="S140" s="2"/>
      <c r="T140" s="2"/>
      <c r="U140" s="2"/>
      <c r="V140" s="2"/>
      <c r="W140" s="87"/>
      <c r="X140" s="87"/>
    </row>
    <row r="141" spans="1:24" x14ac:dyDescent="0.25">
      <c r="A141" s="97" t="s">
        <v>1186</v>
      </c>
      <c r="B141" s="99" t="s">
        <v>1324</v>
      </c>
      <c r="C141" s="99" t="s">
        <v>62</v>
      </c>
      <c r="D141" s="86"/>
      <c r="F141" s="1"/>
      <c r="I141" s="86">
        <v>141</v>
      </c>
      <c r="J141" s="3"/>
      <c r="K141" s="2"/>
      <c r="L141" s="2"/>
      <c r="M141" s="2"/>
      <c r="N141" s="2"/>
      <c r="O141" s="2"/>
      <c r="P141" s="2"/>
      <c r="Q141" s="2"/>
      <c r="R141" s="2"/>
      <c r="S141" s="2"/>
      <c r="T141" s="2"/>
      <c r="U141" s="2"/>
      <c r="V141" s="2"/>
      <c r="W141" s="87"/>
      <c r="X141" s="87"/>
    </row>
    <row r="142" spans="1:24" x14ac:dyDescent="0.25">
      <c r="A142" s="97" t="s">
        <v>1187</v>
      </c>
      <c r="B142" s="99" t="s">
        <v>1325</v>
      </c>
      <c r="C142" s="99" t="s">
        <v>62</v>
      </c>
      <c r="D142" s="86"/>
      <c r="F142" s="1"/>
      <c r="I142" s="86">
        <v>142</v>
      </c>
      <c r="J142" s="3"/>
      <c r="K142" s="2"/>
      <c r="L142" s="2"/>
      <c r="M142" s="2"/>
      <c r="N142" s="2"/>
      <c r="O142" s="2"/>
      <c r="P142" s="2"/>
      <c r="Q142" s="2"/>
      <c r="R142" s="2"/>
      <c r="S142" s="2"/>
      <c r="T142" s="2"/>
      <c r="U142" s="2"/>
      <c r="V142" s="2"/>
      <c r="W142" s="87"/>
      <c r="X142" s="87"/>
    </row>
    <row r="143" spans="1:24" x14ac:dyDescent="0.25">
      <c r="A143" s="97" t="s">
        <v>1188</v>
      </c>
      <c r="B143" s="99" t="s">
        <v>1326</v>
      </c>
      <c r="C143" s="99" t="s">
        <v>62</v>
      </c>
      <c r="D143" s="86"/>
      <c r="F143" s="1"/>
      <c r="I143" s="86">
        <v>143</v>
      </c>
      <c r="J143" s="3"/>
      <c r="K143" s="2"/>
      <c r="L143" s="2"/>
      <c r="M143" s="2"/>
      <c r="N143" s="2"/>
      <c r="O143" s="2"/>
      <c r="P143" s="2"/>
      <c r="Q143" s="2"/>
      <c r="R143" s="2"/>
      <c r="S143" s="2"/>
      <c r="T143" s="2"/>
      <c r="U143" s="2"/>
      <c r="V143" s="2"/>
      <c r="W143" s="87"/>
      <c r="X143" s="87"/>
    </row>
    <row r="144" spans="1:24" x14ac:dyDescent="0.25">
      <c r="A144" s="97" t="s">
        <v>1189</v>
      </c>
      <c r="B144" s="99" t="s">
        <v>1327</v>
      </c>
      <c r="C144" s="99" t="s">
        <v>62</v>
      </c>
      <c r="D144" s="86"/>
      <c r="F144" s="1"/>
      <c r="I144" s="86">
        <v>144</v>
      </c>
      <c r="J144" s="3"/>
      <c r="K144" s="2"/>
      <c r="L144" s="2"/>
      <c r="M144" s="2"/>
      <c r="N144" s="2"/>
      <c r="O144" s="2"/>
      <c r="P144" s="2"/>
      <c r="Q144" s="2"/>
      <c r="R144" s="2"/>
      <c r="S144" s="2"/>
      <c r="T144" s="2"/>
      <c r="U144" s="2"/>
      <c r="V144" s="2"/>
      <c r="W144" s="87"/>
      <c r="X144" s="87"/>
    </row>
    <row r="145" spans="1:24" x14ac:dyDescent="0.25">
      <c r="A145" s="97" t="s">
        <v>1190</v>
      </c>
      <c r="B145" s="99" t="s">
        <v>1328</v>
      </c>
      <c r="C145" s="99" t="s">
        <v>62</v>
      </c>
      <c r="D145" s="86"/>
      <c r="F145" s="1"/>
      <c r="I145" s="86">
        <v>145</v>
      </c>
      <c r="J145" s="3"/>
      <c r="K145" s="2"/>
      <c r="L145" s="2"/>
      <c r="M145" s="2"/>
      <c r="N145" s="2"/>
      <c r="O145" s="2"/>
      <c r="P145" s="2"/>
      <c r="Q145" s="2"/>
      <c r="R145" s="2"/>
      <c r="S145" s="2"/>
      <c r="T145" s="2"/>
      <c r="U145" s="2"/>
      <c r="V145" s="2"/>
      <c r="W145" s="87"/>
      <c r="X145" s="87"/>
    </row>
    <row r="146" spans="1:24" x14ac:dyDescent="0.25">
      <c r="A146" s="97" t="s">
        <v>1191</v>
      </c>
      <c r="B146" s="99" t="s">
        <v>1329</v>
      </c>
      <c r="C146" s="99" t="s">
        <v>62</v>
      </c>
      <c r="D146" s="86"/>
      <c r="F146" s="1"/>
      <c r="I146" s="86">
        <v>146</v>
      </c>
      <c r="J146" s="3"/>
      <c r="K146" s="2"/>
      <c r="L146" s="2"/>
      <c r="M146" s="2"/>
      <c r="N146" s="2"/>
      <c r="O146" s="2"/>
      <c r="P146" s="2"/>
      <c r="Q146" s="2"/>
      <c r="R146" s="2"/>
      <c r="S146" s="2"/>
      <c r="T146" s="2"/>
      <c r="U146" s="2"/>
      <c r="V146" s="2"/>
      <c r="W146" s="87"/>
      <c r="X146" s="87"/>
    </row>
    <row r="147" spans="1:24" x14ac:dyDescent="0.25">
      <c r="A147" s="97" t="s">
        <v>1192</v>
      </c>
      <c r="B147" s="99" t="s">
        <v>1318</v>
      </c>
      <c r="C147" s="99" t="s">
        <v>64</v>
      </c>
      <c r="D147" s="86"/>
      <c r="F147" s="1"/>
      <c r="I147" s="86">
        <v>147</v>
      </c>
      <c r="J147" s="3"/>
      <c r="K147" s="2"/>
      <c r="L147" s="2"/>
      <c r="M147" s="2"/>
      <c r="N147" s="2"/>
      <c r="O147" s="2"/>
      <c r="P147" s="2"/>
      <c r="Q147" s="2"/>
      <c r="R147" s="2"/>
      <c r="S147" s="2"/>
      <c r="T147" s="2"/>
      <c r="U147" s="2"/>
      <c r="V147" s="2"/>
      <c r="W147" s="87"/>
      <c r="X147" s="87"/>
    </row>
    <row r="148" spans="1:24" x14ac:dyDescent="0.25">
      <c r="A148" s="97" t="s">
        <v>1193</v>
      </c>
      <c r="B148" s="99" t="s">
        <v>1319</v>
      </c>
      <c r="C148" s="99" t="s">
        <v>64</v>
      </c>
      <c r="D148" s="86"/>
      <c r="F148" s="1"/>
      <c r="I148" s="86">
        <v>148</v>
      </c>
      <c r="J148" s="3"/>
      <c r="K148" s="2"/>
      <c r="L148" s="2"/>
      <c r="M148" s="2"/>
      <c r="N148" s="2"/>
      <c r="O148" s="2"/>
      <c r="P148" s="2"/>
      <c r="Q148" s="2"/>
      <c r="R148" s="2"/>
      <c r="S148" s="2"/>
      <c r="T148" s="2"/>
      <c r="U148" s="2"/>
      <c r="V148" s="2"/>
      <c r="W148" s="87"/>
      <c r="X148" s="87"/>
    </row>
    <row r="149" spans="1:24" x14ac:dyDescent="0.25">
      <c r="A149" s="97" t="s">
        <v>1194</v>
      </c>
      <c r="B149" s="99" t="s">
        <v>1320</v>
      </c>
      <c r="C149" s="99" t="s">
        <v>64</v>
      </c>
      <c r="D149" s="86"/>
      <c r="F149" s="1"/>
      <c r="I149" s="86">
        <v>149</v>
      </c>
      <c r="J149" s="3"/>
      <c r="K149" s="2"/>
      <c r="L149" s="2"/>
      <c r="M149" s="2"/>
      <c r="N149" s="2"/>
      <c r="O149" s="2"/>
      <c r="P149" s="2"/>
      <c r="Q149" s="2"/>
      <c r="R149" s="2"/>
      <c r="S149" s="2"/>
      <c r="T149" s="2"/>
      <c r="U149" s="2"/>
      <c r="V149" s="2"/>
      <c r="W149" s="87"/>
      <c r="X149" s="87"/>
    </row>
    <row r="150" spans="1:24" x14ac:dyDescent="0.25">
      <c r="A150" s="97" t="s">
        <v>1195</v>
      </c>
      <c r="B150" s="99" t="s">
        <v>1321</v>
      </c>
      <c r="C150" s="99" t="s">
        <v>64</v>
      </c>
      <c r="D150" s="86"/>
      <c r="F150" s="1"/>
      <c r="I150" s="86">
        <v>150</v>
      </c>
      <c r="J150" s="3"/>
      <c r="K150" s="2"/>
      <c r="L150" s="2"/>
      <c r="M150" s="2"/>
      <c r="N150" s="2"/>
      <c r="O150" s="2"/>
      <c r="P150" s="2"/>
      <c r="Q150" s="2"/>
      <c r="R150" s="2"/>
      <c r="S150" s="2"/>
      <c r="T150" s="2"/>
      <c r="U150" s="2"/>
      <c r="V150" s="2"/>
      <c r="W150" s="87"/>
      <c r="X150" s="87"/>
    </row>
    <row r="151" spans="1:24" x14ac:dyDescent="0.25">
      <c r="A151" s="97" t="s">
        <v>1196</v>
      </c>
      <c r="B151" s="99" t="s">
        <v>1322</v>
      </c>
      <c r="C151" s="99" t="s">
        <v>64</v>
      </c>
      <c r="D151" s="86"/>
      <c r="F151" s="1"/>
      <c r="I151" s="86">
        <v>151</v>
      </c>
      <c r="J151" s="3"/>
      <c r="K151" s="2"/>
      <c r="L151" s="2"/>
      <c r="M151" s="2"/>
      <c r="N151" s="2"/>
      <c r="O151" s="2"/>
      <c r="P151" s="2"/>
      <c r="Q151" s="2"/>
      <c r="R151" s="2"/>
      <c r="S151" s="2"/>
      <c r="T151" s="2"/>
      <c r="U151" s="2"/>
      <c r="V151" s="2"/>
      <c r="W151" s="87"/>
      <c r="X151" s="87"/>
    </row>
    <row r="152" spans="1:24" x14ac:dyDescent="0.25">
      <c r="A152" s="97" t="s">
        <v>1197</v>
      </c>
      <c r="B152" s="99" t="s">
        <v>1323</v>
      </c>
      <c r="C152" s="99" t="s">
        <v>64</v>
      </c>
      <c r="D152" s="86"/>
      <c r="F152" s="1"/>
      <c r="I152" s="86">
        <v>152</v>
      </c>
      <c r="J152" s="3"/>
      <c r="K152" s="2"/>
      <c r="L152" s="2"/>
      <c r="M152" s="2"/>
      <c r="N152" s="2"/>
      <c r="O152" s="2"/>
      <c r="P152" s="2"/>
      <c r="Q152" s="2"/>
      <c r="R152" s="2"/>
      <c r="S152" s="2"/>
      <c r="T152" s="2"/>
      <c r="U152" s="2"/>
      <c r="V152" s="2"/>
      <c r="W152" s="87"/>
      <c r="X152" s="87"/>
    </row>
    <row r="153" spans="1:24" x14ac:dyDescent="0.25">
      <c r="A153" s="97" t="s">
        <v>1198</v>
      </c>
      <c r="B153" s="99" t="s">
        <v>1324</v>
      </c>
      <c r="C153" s="99" t="s">
        <v>64</v>
      </c>
      <c r="D153" s="86"/>
      <c r="F153" s="1"/>
      <c r="I153" s="86">
        <v>153</v>
      </c>
      <c r="J153" s="3"/>
      <c r="K153" s="2"/>
      <c r="L153" s="2"/>
      <c r="M153" s="2"/>
      <c r="N153" s="2"/>
      <c r="O153" s="2"/>
      <c r="P153" s="2"/>
      <c r="Q153" s="2"/>
      <c r="R153" s="2"/>
      <c r="S153" s="2"/>
      <c r="T153" s="2"/>
      <c r="U153" s="2"/>
      <c r="V153" s="2"/>
      <c r="W153" s="87"/>
      <c r="X153" s="87"/>
    </row>
    <row r="154" spans="1:24" x14ac:dyDescent="0.25">
      <c r="A154" s="97" t="s">
        <v>1199</v>
      </c>
      <c r="B154" s="99" t="s">
        <v>1325</v>
      </c>
      <c r="C154" s="99" t="s">
        <v>64</v>
      </c>
      <c r="D154" s="86"/>
      <c r="F154" s="1"/>
      <c r="I154" s="86">
        <v>154</v>
      </c>
      <c r="J154" s="3"/>
      <c r="K154" s="2"/>
      <c r="L154" s="2"/>
      <c r="M154" s="2"/>
      <c r="N154" s="2"/>
      <c r="O154" s="2"/>
      <c r="P154" s="2"/>
      <c r="Q154" s="2"/>
      <c r="R154" s="2"/>
      <c r="S154" s="2"/>
      <c r="T154" s="2"/>
      <c r="U154" s="2"/>
      <c r="V154" s="2"/>
      <c r="W154" s="87"/>
      <c r="X154" s="87"/>
    </row>
    <row r="155" spans="1:24" x14ac:dyDescent="0.25">
      <c r="A155" s="97" t="s">
        <v>1200</v>
      </c>
      <c r="B155" s="99" t="s">
        <v>1326</v>
      </c>
      <c r="C155" s="99" t="s">
        <v>64</v>
      </c>
      <c r="D155" s="86"/>
      <c r="F155" s="1"/>
      <c r="I155" s="86">
        <v>155</v>
      </c>
      <c r="J155" s="3"/>
      <c r="K155" s="2"/>
      <c r="L155" s="2"/>
      <c r="M155" s="2"/>
      <c r="N155" s="2"/>
      <c r="O155" s="2"/>
      <c r="P155" s="2"/>
      <c r="Q155" s="2"/>
      <c r="R155" s="2"/>
      <c r="S155" s="2"/>
      <c r="T155" s="2"/>
      <c r="U155" s="2"/>
      <c r="V155" s="2"/>
      <c r="W155" s="87"/>
      <c r="X155" s="87"/>
    </row>
    <row r="156" spans="1:24" x14ac:dyDescent="0.25">
      <c r="A156" s="97" t="s">
        <v>1201</v>
      </c>
      <c r="B156" s="99" t="s">
        <v>1327</v>
      </c>
      <c r="C156" s="99" t="s">
        <v>64</v>
      </c>
      <c r="D156" s="86"/>
      <c r="F156" s="1"/>
      <c r="I156" s="86">
        <v>156</v>
      </c>
      <c r="J156" s="3"/>
      <c r="K156" s="2"/>
      <c r="L156" s="2"/>
      <c r="M156" s="2"/>
      <c r="N156" s="2"/>
      <c r="O156" s="2"/>
      <c r="P156" s="2"/>
      <c r="Q156" s="2"/>
      <c r="R156" s="2"/>
      <c r="S156" s="2"/>
      <c r="T156" s="2"/>
      <c r="U156" s="2"/>
      <c r="V156" s="2"/>
      <c r="W156" s="87"/>
      <c r="X156" s="87"/>
    </row>
    <row r="157" spans="1:24" x14ac:dyDescent="0.25">
      <c r="A157" s="97" t="s">
        <v>1202</v>
      </c>
      <c r="B157" s="99" t="s">
        <v>1328</v>
      </c>
      <c r="C157" s="99" t="s">
        <v>64</v>
      </c>
      <c r="D157" s="86"/>
      <c r="F157" s="1"/>
      <c r="I157" s="86">
        <v>157</v>
      </c>
      <c r="J157" s="3"/>
      <c r="K157" s="2"/>
      <c r="L157" s="2"/>
      <c r="M157" s="2"/>
      <c r="N157" s="2"/>
      <c r="O157" s="2"/>
      <c r="P157" s="2"/>
      <c r="Q157" s="2"/>
      <c r="R157" s="2"/>
      <c r="S157" s="2"/>
      <c r="T157" s="2"/>
      <c r="U157" s="2"/>
      <c r="V157" s="2"/>
      <c r="W157" s="87"/>
      <c r="X157" s="87"/>
    </row>
    <row r="158" spans="1:24" x14ac:dyDescent="0.25">
      <c r="A158" s="97" t="s">
        <v>1203</v>
      </c>
      <c r="B158" s="99" t="s">
        <v>1329</v>
      </c>
      <c r="C158" s="99" t="s">
        <v>64</v>
      </c>
      <c r="D158" s="86"/>
      <c r="F158" s="1"/>
      <c r="I158" s="86">
        <v>158</v>
      </c>
      <c r="J158" s="3"/>
      <c r="K158" s="2"/>
      <c r="L158" s="2"/>
      <c r="M158" s="2"/>
      <c r="N158" s="2"/>
      <c r="O158" s="2"/>
      <c r="P158" s="2"/>
      <c r="Q158" s="2"/>
      <c r="R158" s="2"/>
      <c r="S158" s="2"/>
      <c r="T158" s="2"/>
      <c r="U158" s="2"/>
      <c r="V158" s="2"/>
      <c r="W158" s="87"/>
      <c r="X158" s="87"/>
    </row>
    <row r="159" spans="1:24" x14ac:dyDescent="0.25">
      <c r="A159" s="97" t="s">
        <v>1204</v>
      </c>
      <c r="B159" s="99" t="s">
        <v>1318</v>
      </c>
      <c r="C159" s="99" t="s">
        <v>58</v>
      </c>
      <c r="D159" s="86"/>
      <c r="F159" s="1"/>
      <c r="I159" s="86">
        <v>159</v>
      </c>
      <c r="J159" s="3"/>
      <c r="K159" s="2"/>
      <c r="L159" s="2"/>
      <c r="M159" s="2"/>
      <c r="N159" s="2"/>
      <c r="O159" s="2"/>
      <c r="P159" s="2"/>
      <c r="Q159" s="2"/>
      <c r="R159" s="2"/>
      <c r="S159" s="2"/>
      <c r="T159" s="2"/>
      <c r="U159" s="2"/>
      <c r="V159" s="2"/>
      <c r="W159" s="87"/>
      <c r="X159" s="87"/>
    </row>
    <row r="160" spans="1:24" x14ac:dyDescent="0.25">
      <c r="A160" s="97" t="s">
        <v>1205</v>
      </c>
      <c r="B160" s="99" t="s">
        <v>1319</v>
      </c>
      <c r="C160" s="99" t="s">
        <v>58</v>
      </c>
      <c r="D160" s="86"/>
      <c r="F160" s="1"/>
      <c r="I160" s="86">
        <v>160</v>
      </c>
      <c r="J160" s="3"/>
      <c r="K160" s="2"/>
      <c r="L160" s="2"/>
      <c r="M160" s="2"/>
      <c r="N160" s="2"/>
      <c r="O160" s="2"/>
      <c r="P160" s="2"/>
      <c r="Q160" s="2"/>
      <c r="R160" s="2"/>
      <c r="S160" s="2"/>
      <c r="T160" s="2"/>
      <c r="U160" s="2"/>
      <c r="V160" s="2"/>
      <c r="W160" s="87"/>
      <c r="X160" s="87"/>
    </row>
    <row r="161" spans="1:24" x14ac:dyDescent="0.25">
      <c r="A161" s="97" t="s">
        <v>1206</v>
      </c>
      <c r="B161" s="99" t="s">
        <v>1320</v>
      </c>
      <c r="C161" s="99" t="s">
        <v>58</v>
      </c>
      <c r="D161" s="86"/>
      <c r="F161" s="1"/>
      <c r="I161" s="86">
        <v>161</v>
      </c>
      <c r="J161" s="3"/>
      <c r="K161" s="2"/>
      <c r="L161" s="2"/>
      <c r="M161" s="2"/>
      <c r="N161" s="2"/>
      <c r="O161" s="2"/>
      <c r="P161" s="2"/>
      <c r="Q161" s="2"/>
      <c r="R161" s="2"/>
      <c r="S161" s="2"/>
      <c r="T161" s="2"/>
      <c r="U161" s="2"/>
      <c r="V161" s="2"/>
      <c r="W161" s="87"/>
      <c r="X161" s="87"/>
    </row>
    <row r="162" spans="1:24" x14ac:dyDescent="0.25">
      <c r="A162" s="97" t="s">
        <v>1207</v>
      </c>
      <c r="B162" s="99" t="s">
        <v>1321</v>
      </c>
      <c r="C162" s="99" t="s">
        <v>58</v>
      </c>
      <c r="D162" s="86"/>
      <c r="F162" s="1"/>
      <c r="I162" s="86">
        <v>162</v>
      </c>
      <c r="J162" s="3"/>
      <c r="K162" s="2"/>
      <c r="L162" s="2"/>
      <c r="M162" s="2"/>
      <c r="N162" s="2"/>
      <c r="O162" s="2"/>
      <c r="P162" s="2"/>
      <c r="Q162" s="2"/>
      <c r="R162" s="2"/>
      <c r="S162" s="2"/>
      <c r="T162" s="2"/>
      <c r="U162" s="2"/>
      <c r="V162" s="2"/>
      <c r="W162" s="87"/>
      <c r="X162" s="87"/>
    </row>
    <row r="163" spans="1:24" x14ac:dyDescent="0.25">
      <c r="A163" s="97" t="s">
        <v>1208</v>
      </c>
      <c r="B163" s="99" t="s">
        <v>1322</v>
      </c>
      <c r="C163" s="99" t="s">
        <v>58</v>
      </c>
      <c r="D163" s="86"/>
      <c r="F163" s="1"/>
      <c r="I163" s="86">
        <v>163</v>
      </c>
      <c r="J163" s="3"/>
      <c r="K163" s="2"/>
      <c r="L163" s="2"/>
      <c r="M163" s="2"/>
      <c r="N163" s="2"/>
      <c r="O163" s="2"/>
      <c r="P163" s="2"/>
      <c r="Q163" s="2"/>
      <c r="R163" s="2"/>
      <c r="S163" s="2"/>
      <c r="T163" s="2"/>
      <c r="U163" s="2"/>
      <c r="V163" s="2"/>
      <c r="W163" s="87"/>
      <c r="X163" s="87"/>
    </row>
    <row r="164" spans="1:24" x14ac:dyDescent="0.25">
      <c r="A164" s="97" t="s">
        <v>1209</v>
      </c>
      <c r="B164" s="99" t="s">
        <v>1323</v>
      </c>
      <c r="C164" s="99" t="s">
        <v>58</v>
      </c>
      <c r="D164" s="86"/>
      <c r="F164" s="1"/>
      <c r="I164" s="86">
        <v>164</v>
      </c>
      <c r="J164" s="3"/>
      <c r="K164" s="2"/>
      <c r="L164" s="2"/>
      <c r="M164" s="2"/>
      <c r="N164" s="2"/>
      <c r="O164" s="2"/>
      <c r="P164" s="2"/>
      <c r="Q164" s="2"/>
      <c r="R164" s="2"/>
      <c r="S164" s="2"/>
      <c r="T164" s="2"/>
      <c r="U164" s="2"/>
      <c r="V164" s="2"/>
      <c r="W164" s="87"/>
      <c r="X164" s="87"/>
    </row>
    <row r="165" spans="1:24" x14ac:dyDescent="0.25">
      <c r="A165" s="97" t="s">
        <v>1210</v>
      </c>
      <c r="B165" s="99" t="s">
        <v>1324</v>
      </c>
      <c r="C165" s="99" t="s">
        <v>58</v>
      </c>
      <c r="D165" s="86"/>
      <c r="F165" s="1"/>
      <c r="I165" s="86">
        <v>165</v>
      </c>
      <c r="J165" s="3"/>
      <c r="K165" s="2"/>
      <c r="L165" s="2"/>
      <c r="M165" s="2"/>
      <c r="N165" s="2"/>
      <c r="O165" s="2"/>
      <c r="P165" s="2"/>
      <c r="Q165" s="2"/>
      <c r="R165" s="2"/>
      <c r="S165" s="2"/>
      <c r="T165" s="2"/>
      <c r="U165" s="2"/>
      <c r="V165" s="2"/>
      <c r="W165" s="87"/>
      <c r="X165" s="87"/>
    </row>
    <row r="166" spans="1:24" x14ac:dyDescent="0.25">
      <c r="A166" s="97" t="s">
        <v>1211</v>
      </c>
      <c r="B166" s="99" t="s">
        <v>1325</v>
      </c>
      <c r="C166" s="99" t="s">
        <v>58</v>
      </c>
      <c r="D166" s="86"/>
      <c r="F166" s="1"/>
      <c r="I166" s="86">
        <v>166</v>
      </c>
      <c r="J166" s="3"/>
      <c r="K166" s="2"/>
      <c r="L166" s="2"/>
      <c r="M166" s="2"/>
      <c r="N166" s="2"/>
      <c r="O166" s="2"/>
      <c r="P166" s="2"/>
      <c r="Q166" s="2"/>
      <c r="R166" s="2"/>
      <c r="S166" s="2"/>
      <c r="T166" s="2"/>
      <c r="U166" s="2"/>
      <c r="V166" s="2"/>
      <c r="W166" s="87"/>
      <c r="X166" s="87"/>
    </row>
    <row r="167" spans="1:24" x14ac:dyDescent="0.25">
      <c r="A167" s="97" t="s">
        <v>1212</v>
      </c>
      <c r="B167" s="99" t="s">
        <v>1326</v>
      </c>
      <c r="C167" s="99" t="s">
        <v>58</v>
      </c>
      <c r="D167" s="86"/>
      <c r="F167" s="1"/>
      <c r="I167" s="86">
        <v>167</v>
      </c>
      <c r="J167" s="3"/>
      <c r="K167" s="2"/>
      <c r="L167" s="2"/>
      <c r="M167" s="2"/>
      <c r="N167" s="2"/>
      <c r="O167" s="2"/>
      <c r="P167" s="2"/>
      <c r="Q167" s="2"/>
      <c r="R167" s="2"/>
      <c r="S167" s="2"/>
      <c r="T167" s="2"/>
      <c r="U167" s="2"/>
      <c r="V167" s="2"/>
      <c r="W167" s="87"/>
      <c r="X167" s="87"/>
    </row>
    <row r="168" spans="1:24" x14ac:dyDescent="0.25">
      <c r="A168" s="97" t="s">
        <v>1213</v>
      </c>
      <c r="B168" s="99" t="s">
        <v>1327</v>
      </c>
      <c r="C168" s="99" t="s">
        <v>58</v>
      </c>
      <c r="D168" s="86"/>
      <c r="F168" s="1"/>
      <c r="I168" s="86">
        <v>168</v>
      </c>
      <c r="J168" s="3"/>
      <c r="K168" s="2"/>
      <c r="L168" s="2"/>
      <c r="M168" s="2"/>
      <c r="N168" s="2"/>
      <c r="O168" s="2"/>
      <c r="P168" s="2"/>
      <c r="Q168" s="2"/>
      <c r="R168" s="2"/>
      <c r="S168" s="2"/>
      <c r="T168" s="2"/>
      <c r="U168" s="2"/>
      <c r="V168" s="2"/>
      <c r="W168" s="87"/>
      <c r="X168" s="87"/>
    </row>
    <row r="169" spans="1:24" x14ac:dyDescent="0.25">
      <c r="A169" s="97" t="s">
        <v>1214</v>
      </c>
      <c r="B169" s="99" t="s">
        <v>1328</v>
      </c>
      <c r="C169" s="99" t="s">
        <v>58</v>
      </c>
      <c r="D169" s="86"/>
      <c r="F169" s="1"/>
      <c r="I169" s="86">
        <v>169</v>
      </c>
      <c r="J169" s="3"/>
      <c r="K169" s="2"/>
      <c r="L169" s="2"/>
      <c r="M169" s="2"/>
      <c r="N169" s="2"/>
      <c r="O169" s="2"/>
      <c r="P169" s="2"/>
      <c r="Q169" s="2"/>
      <c r="R169" s="2"/>
      <c r="S169" s="2"/>
      <c r="T169" s="2"/>
      <c r="U169" s="2"/>
      <c r="V169" s="2"/>
      <c r="W169" s="87"/>
      <c r="X169" s="87"/>
    </row>
    <row r="170" spans="1:24" x14ac:dyDescent="0.25">
      <c r="A170" s="97" t="s">
        <v>1215</v>
      </c>
      <c r="B170" s="99" t="s">
        <v>1329</v>
      </c>
      <c r="C170" s="99" t="s">
        <v>58</v>
      </c>
      <c r="D170" s="86"/>
      <c r="F170" s="1"/>
      <c r="I170" s="86">
        <v>170</v>
      </c>
      <c r="J170" s="3"/>
      <c r="K170" s="2"/>
      <c r="L170" s="2"/>
      <c r="M170" s="2"/>
      <c r="N170" s="2"/>
      <c r="O170" s="2"/>
      <c r="P170" s="2"/>
      <c r="Q170" s="2"/>
      <c r="R170" s="2"/>
      <c r="S170" s="2"/>
      <c r="T170" s="2"/>
      <c r="U170" s="2"/>
      <c r="V170" s="2"/>
      <c r="W170" s="87"/>
      <c r="X170" s="87"/>
    </row>
    <row r="171" spans="1:24" x14ac:dyDescent="0.25">
      <c r="A171" s="97" t="s">
        <v>1216</v>
      </c>
      <c r="B171" s="99" t="s">
        <v>1318</v>
      </c>
      <c r="C171" s="99" t="s">
        <v>56</v>
      </c>
      <c r="D171" s="86"/>
      <c r="F171" s="1"/>
      <c r="I171" s="86">
        <v>171</v>
      </c>
      <c r="J171" s="3"/>
      <c r="K171" s="2"/>
      <c r="L171" s="2"/>
      <c r="M171" s="2"/>
      <c r="N171" s="2"/>
      <c r="O171" s="2"/>
      <c r="P171" s="2"/>
      <c r="Q171" s="2"/>
      <c r="R171" s="2"/>
      <c r="S171" s="2"/>
      <c r="T171" s="2"/>
      <c r="U171" s="2"/>
      <c r="V171" s="2"/>
      <c r="W171" s="87"/>
      <c r="X171" s="87"/>
    </row>
    <row r="172" spans="1:24" x14ac:dyDescent="0.25">
      <c r="A172" s="97" t="s">
        <v>1217</v>
      </c>
      <c r="B172" s="99" t="s">
        <v>1319</v>
      </c>
      <c r="C172" s="99" t="s">
        <v>56</v>
      </c>
      <c r="D172" s="86"/>
      <c r="F172" s="1"/>
      <c r="I172" s="86">
        <v>172</v>
      </c>
      <c r="J172" s="3"/>
      <c r="K172" s="2"/>
      <c r="L172" s="2"/>
      <c r="M172" s="2"/>
      <c r="N172" s="2"/>
      <c r="O172" s="2"/>
      <c r="P172" s="2"/>
      <c r="Q172" s="2"/>
      <c r="R172" s="2"/>
      <c r="S172" s="2"/>
      <c r="T172" s="2"/>
      <c r="U172" s="2"/>
      <c r="V172" s="2"/>
      <c r="W172" s="87"/>
      <c r="X172" s="87"/>
    </row>
    <row r="173" spans="1:24" x14ac:dyDescent="0.25">
      <c r="A173" s="97" t="s">
        <v>1218</v>
      </c>
      <c r="B173" s="99" t="s">
        <v>1320</v>
      </c>
      <c r="C173" s="99" t="s">
        <v>56</v>
      </c>
      <c r="D173" s="86"/>
      <c r="F173" s="1"/>
      <c r="I173" s="86">
        <v>173</v>
      </c>
      <c r="J173" s="3"/>
      <c r="K173" s="2"/>
      <c r="L173" s="2"/>
      <c r="M173" s="2"/>
      <c r="N173" s="2"/>
      <c r="O173" s="2"/>
      <c r="P173" s="2"/>
      <c r="Q173" s="2"/>
      <c r="R173" s="2"/>
      <c r="S173" s="2"/>
      <c r="T173" s="2"/>
      <c r="U173" s="2"/>
      <c r="V173" s="2"/>
      <c r="W173" s="87"/>
      <c r="X173" s="87"/>
    </row>
    <row r="174" spans="1:24" x14ac:dyDescent="0.25">
      <c r="A174" s="97" t="s">
        <v>1219</v>
      </c>
      <c r="B174" s="99" t="s">
        <v>1321</v>
      </c>
      <c r="C174" s="99" t="s">
        <v>56</v>
      </c>
      <c r="D174" s="86"/>
      <c r="F174" s="1"/>
      <c r="I174" s="86">
        <v>174</v>
      </c>
      <c r="J174" s="3"/>
      <c r="K174" s="2"/>
      <c r="L174" s="2"/>
      <c r="M174" s="2"/>
      <c r="N174" s="2"/>
      <c r="O174" s="2"/>
      <c r="P174" s="2"/>
      <c r="Q174" s="2"/>
      <c r="R174" s="2"/>
      <c r="S174" s="2"/>
      <c r="T174" s="2"/>
      <c r="U174" s="2"/>
      <c r="V174" s="2"/>
      <c r="W174" s="87"/>
      <c r="X174" s="87"/>
    </row>
    <row r="175" spans="1:24" x14ac:dyDescent="0.25">
      <c r="A175" s="97" t="s">
        <v>1220</v>
      </c>
      <c r="B175" s="99" t="s">
        <v>1322</v>
      </c>
      <c r="C175" s="99" t="s">
        <v>56</v>
      </c>
      <c r="D175" s="86"/>
      <c r="F175" s="1"/>
      <c r="I175" s="86">
        <v>175</v>
      </c>
      <c r="J175" s="3"/>
      <c r="K175" s="2"/>
      <c r="L175" s="2"/>
      <c r="M175" s="2"/>
      <c r="N175" s="2"/>
      <c r="O175" s="2"/>
      <c r="P175" s="2"/>
      <c r="Q175" s="2"/>
      <c r="R175" s="2"/>
      <c r="S175" s="2"/>
      <c r="T175" s="2"/>
      <c r="U175" s="2"/>
      <c r="V175" s="2"/>
      <c r="W175" s="87"/>
      <c r="X175" s="87"/>
    </row>
    <row r="176" spans="1:24" x14ac:dyDescent="0.25">
      <c r="A176" s="97" t="s">
        <v>1221</v>
      </c>
      <c r="B176" s="99" t="s">
        <v>1323</v>
      </c>
      <c r="C176" s="99" t="s">
        <v>56</v>
      </c>
      <c r="D176" s="86"/>
      <c r="F176" s="1"/>
      <c r="I176" s="86">
        <v>176</v>
      </c>
      <c r="J176" s="3"/>
      <c r="K176" s="2"/>
      <c r="L176" s="2"/>
      <c r="M176" s="2"/>
      <c r="N176" s="2"/>
      <c r="O176" s="2"/>
      <c r="P176" s="2"/>
      <c r="Q176" s="2"/>
      <c r="R176" s="2"/>
      <c r="S176" s="2"/>
      <c r="T176" s="2"/>
      <c r="U176" s="2"/>
      <c r="V176" s="2"/>
      <c r="W176" s="87"/>
      <c r="X176" s="87"/>
    </row>
    <row r="177" spans="1:24" x14ac:dyDescent="0.25">
      <c r="A177" s="97" t="s">
        <v>1222</v>
      </c>
      <c r="B177" s="99" t="s">
        <v>1324</v>
      </c>
      <c r="C177" s="99" t="s">
        <v>56</v>
      </c>
      <c r="D177" s="86"/>
      <c r="F177" s="1"/>
      <c r="I177" s="86">
        <v>177</v>
      </c>
      <c r="J177" s="3"/>
      <c r="K177" s="2"/>
      <c r="L177" s="2"/>
      <c r="M177" s="2"/>
      <c r="N177" s="2"/>
      <c r="O177" s="2"/>
      <c r="P177" s="2"/>
      <c r="Q177" s="2"/>
      <c r="R177" s="2"/>
      <c r="S177" s="2"/>
      <c r="T177" s="2"/>
      <c r="U177" s="2"/>
      <c r="V177" s="2"/>
      <c r="W177" s="87"/>
      <c r="X177" s="87"/>
    </row>
    <row r="178" spans="1:24" x14ac:dyDescent="0.25">
      <c r="A178" s="97" t="s">
        <v>1223</v>
      </c>
      <c r="B178" s="99" t="s">
        <v>1325</v>
      </c>
      <c r="C178" s="99" t="s">
        <v>56</v>
      </c>
      <c r="D178" s="86"/>
      <c r="F178" s="1"/>
      <c r="I178" s="86">
        <v>178</v>
      </c>
      <c r="J178" s="3"/>
      <c r="K178" s="2"/>
      <c r="L178" s="2"/>
      <c r="M178" s="2"/>
      <c r="N178" s="2"/>
      <c r="O178" s="2"/>
      <c r="P178" s="2"/>
      <c r="Q178" s="2"/>
      <c r="R178" s="2"/>
      <c r="S178" s="2"/>
      <c r="T178" s="2"/>
      <c r="U178" s="2"/>
      <c r="V178" s="2"/>
      <c r="W178" s="87"/>
      <c r="X178" s="87"/>
    </row>
    <row r="179" spans="1:24" x14ac:dyDescent="0.25">
      <c r="A179" s="97" t="s">
        <v>1224</v>
      </c>
      <c r="B179" s="99" t="s">
        <v>1326</v>
      </c>
      <c r="C179" s="99" t="s">
        <v>56</v>
      </c>
      <c r="D179" s="86"/>
      <c r="F179" s="1"/>
      <c r="I179" s="86">
        <v>179</v>
      </c>
      <c r="J179" s="3"/>
      <c r="K179" s="2"/>
      <c r="L179" s="2"/>
      <c r="M179" s="2"/>
      <c r="N179" s="2"/>
      <c r="O179" s="2"/>
      <c r="P179" s="2"/>
      <c r="Q179" s="2"/>
      <c r="R179" s="2"/>
      <c r="S179" s="2"/>
      <c r="T179" s="2"/>
      <c r="U179" s="2"/>
      <c r="V179" s="2"/>
      <c r="W179" s="87"/>
      <c r="X179" s="87"/>
    </row>
    <row r="180" spans="1:24" x14ac:dyDescent="0.25">
      <c r="A180" s="97" t="s">
        <v>1225</v>
      </c>
      <c r="B180" s="99" t="s">
        <v>1327</v>
      </c>
      <c r="C180" s="99" t="s">
        <v>56</v>
      </c>
      <c r="D180" s="86"/>
      <c r="F180" s="1"/>
      <c r="I180" s="86">
        <v>180</v>
      </c>
      <c r="J180" s="3"/>
      <c r="K180" s="2"/>
      <c r="L180" s="2"/>
      <c r="M180" s="2"/>
      <c r="N180" s="2"/>
      <c r="O180" s="2"/>
      <c r="P180" s="2"/>
      <c r="Q180" s="2"/>
      <c r="R180" s="2"/>
      <c r="S180" s="2"/>
      <c r="T180" s="2"/>
      <c r="U180" s="2"/>
      <c r="V180" s="2"/>
      <c r="W180" s="87"/>
      <c r="X180" s="87"/>
    </row>
    <row r="181" spans="1:24" x14ac:dyDescent="0.25">
      <c r="A181" s="97" t="s">
        <v>1226</v>
      </c>
      <c r="B181" s="99" t="s">
        <v>1328</v>
      </c>
      <c r="C181" s="99" t="s">
        <v>56</v>
      </c>
      <c r="D181" s="86"/>
      <c r="F181" s="1"/>
      <c r="I181" s="86">
        <v>181</v>
      </c>
      <c r="J181" s="3"/>
      <c r="K181" s="2"/>
      <c r="L181" s="2"/>
      <c r="M181" s="2"/>
      <c r="N181" s="2"/>
      <c r="O181" s="2"/>
      <c r="P181" s="2"/>
      <c r="Q181" s="2"/>
      <c r="R181" s="2"/>
      <c r="S181" s="2"/>
      <c r="T181" s="2"/>
      <c r="U181" s="2"/>
      <c r="V181" s="2"/>
      <c r="W181" s="87"/>
      <c r="X181" s="87"/>
    </row>
    <row r="182" spans="1:24" x14ac:dyDescent="0.25">
      <c r="A182" s="97" t="s">
        <v>1227</v>
      </c>
      <c r="B182" s="99" t="s">
        <v>1329</v>
      </c>
      <c r="C182" s="99" t="s">
        <v>56</v>
      </c>
      <c r="D182" s="86"/>
      <c r="F182" s="1"/>
      <c r="I182" s="86">
        <v>182</v>
      </c>
      <c r="J182" s="3"/>
      <c r="K182" s="2"/>
      <c r="L182" s="2"/>
      <c r="M182" s="2"/>
      <c r="N182" s="2"/>
      <c r="O182" s="2"/>
      <c r="P182" s="2"/>
      <c r="Q182" s="2"/>
      <c r="R182" s="2"/>
      <c r="S182" s="2"/>
      <c r="T182" s="2"/>
      <c r="U182" s="2"/>
      <c r="V182" s="2"/>
      <c r="W182" s="87"/>
      <c r="X182" s="87"/>
    </row>
    <row r="183" spans="1:24" x14ac:dyDescent="0.25">
      <c r="A183" s="97" t="s">
        <v>1228</v>
      </c>
      <c r="B183" s="99" t="s">
        <v>1318</v>
      </c>
      <c r="C183" s="99" t="s">
        <v>59</v>
      </c>
      <c r="D183" s="86"/>
      <c r="F183" s="1"/>
      <c r="I183" s="86">
        <v>183</v>
      </c>
      <c r="J183" s="3"/>
      <c r="K183" s="2"/>
      <c r="L183" s="2"/>
      <c r="M183" s="2"/>
      <c r="N183" s="2"/>
      <c r="O183" s="2"/>
      <c r="P183" s="2"/>
      <c r="Q183" s="2"/>
      <c r="R183" s="2"/>
      <c r="S183" s="2"/>
      <c r="T183" s="2"/>
      <c r="U183" s="2"/>
      <c r="V183" s="2"/>
      <c r="W183" s="87"/>
      <c r="X183" s="87"/>
    </row>
    <row r="184" spans="1:24" x14ac:dyDescent="0.25">
      <c r="A184" s="97" t="s">
        <v>1229</v>
      </c>
      <c r="B184" s="99" t="s">
        <v>1319</v>
      </c>
      <c r="C184" s="99" t="s">
        <v>59</v>
      </c>
      <c r="D184" s="86"/>
      <c r="F184" s="1"/>
      <c r="I184" s="86">
        <v>184</v>
      </c>
      <c r="J184" s="3"/>
      <c r="K184" s="2"/>
      <c r="L184" s="2"/>
      <c r="M184" s="2"/>
      <c r="N184" s="2"/>
      <c r="O184" s="2"/>
      <c r="P184" s="2"/>
      <c r="Q184" s="2"/>
      <c r="R184" s="2"/>
      <c r="S184" s="2"/>
      <c r="T184" s="2"/>
      <c r="U184" s="2"/>
      <c r="V184" s="2"/>
      <c r="W184" s="87"/>
      <c r="X184" s="87"/>
    </row>
    <row r="185" spans="1:24" x14ac:dyDescent="0.25">
      <c r="A185" s="97" t="s">
        <v>1230</v>
      </c>
      <c r="B185" s="99" t="s">
        <v>1320</v>
      </c>
      <c r="C185" s="99" t="s">
        <v>59</v>
      </c>
      <c r="D185" s="86"/>
      <c r="F185" s="1"/>
      <c r="I185" s="86">
        <v>185</v>
      </c>
      <c r="J185" s="3"/>
      <c r="K185" s="2"/>
      <c r="L185" s="2"/>
      <c r="M185" s="2"/>
      <c r="N185" s="2"/>
      <c r="O185" s="2"/>
      <c r="P185" s="2"/>
      <c r="Q185" s="2"/>
      <c r="R185" s="2"/>
      <c r="S185" s="2"/>
      <c r="T185" s="2"/>
      <c r="U185" s="2"/>
      <c r="V185" s="2"/>
      <c r="W185" s="87"/>
      <c r="X185" s="87"/>
    </row>
    <row r="186" spans="1:24" x14ac:dyDescent="0.25">
      <c r="A186" s="97" t="s">
        <v>1231</v>
      </c>
      <c r="B186" s="99" t="s">
        <v>1321</v>
      </c>
      <c r="C186" s="99" t="s">
        <v>59</v>
      </c>
      <c r="D186" s="86"/>
      <c r="F186" s="1"/>
      <c r="I186" s="86">
        <v>186</v>
      </c>
      <c r="J186" s="3"/>
      <c r="K186" s="2"/>
      <c r="L186" s="2"/>
      <c r="M186" s="2"/>
      <c r="N186" s="2"/>
      <c r="O186" s="2"/>
      <c r="P186" s="2"/>
      <c r="Q186" s="2"/>
      <c r="R186" s="2"/>
      <c r="S186" s="2"/>
      <c r="T186" s="2"/>
      <c r="U186" s="2"/>
      <c r="V186" s="2"/>
      <c r="W186" s="87"/>
      <c r="X186" s="87"/>
    </row>
    <row r="187" spans="1:24" x14ac:dyDescent="0.25">
      <c r="A187" s="97" t="s">
        <v>1232</v>
      </c>
      <c r="B187" s="99" t="s">
        <v>1322</v>
      </c>
      <c r="C187" s="99" t="s">
        <v>59</v>
      </c>
      <c r="D187" s="86"/>
      <c r="F187" s="1"/>
      <c r="I187" s="86">
        <v>187</v>
      </c>
      <c r="J187" s="3"/>
      <c r="K187" s="2"/>
      <c r="L187" s="2"/>
      <c r="M187" s="2"/>
      <c r="N187" s="2"/>
      <c r="O187" s="2"/>
      <c r="P187" s="2"/>
      <c r="Q187" s="2"/>
      <c r="R187" s="2"/>
      <c r="S187" s="2"/>
      <c r="T187" s="2"/>
      <c r="U187" s="2"/>
      <c r="V187" s="2"/>
      <c r="W187" s="87"/>
      <c r="X187" s="87"/>
    </row>
    <row r="188" spans="1:24" x14ac:dyDescent="0.25">
      <c r="A188" s="97" t="s">
        <v>1233</v>
      </c>
      <c r="B188" s="99" t="s">
        <v>1323</v>
      </c>
      <c r="C188" s="99" t="s">
        <v>59</v>
      </c>
      <c r="D188" s="86"/>
      <c r="F188" s="1"/>
      <c r="I188" s="86">
        <v>188</v>
      </c>
      <c r="J188" s="3"/>
      <c r="K188" s="2"/>
      <c r="L188" s="2"/>
      <c r="M188" s="2"/>
      <c r="N188" s="2"/>
      <c r="O188" s="2"/>
      <c r="P188" s="2"/>
      <c r="Q188" s="2"/>
      <c r="R188" s="2"/>
      <c r="S188" s="2"/>
      <c r="T188" s="2"/>
      <c r="U188" s="2"/>
      <c r="V188" s="2"/>
      <c r="W188" s="87"/>
      <c r="X188" s="87"/>
    </row>
    <row r="189" spans="1:24" x14ac:dyDescent="0.25">
      <c r="A189" s="97" t="s">
        <v>1234</v>
      </c>
      <c r="B189" s="99" t="s">
        <v>1324</v>
      </c>
      <c r="C189" s="99" t="s">
        <v>59</v>
      </c>
      <c r="D189" s="86"/>
      <c r="F189" s="1"/>
      <c r="I189" s="86">
        <v>189</v>
      </c>
      <c r="J189" s="3"/>
      <c r="K189" s="2"/>
      <c r="L189" s="2"/>
      <c r="M189" s="2"/>
      <c r="N189" s="2"/>
      <c r="O189" s="2"/>
      <c r="P189" s="2"/>
      <c r="Q189" s="2"/>
      <c r="R189" s="2"/>
      <c r="S189" s="2"/>
      <c r="T189" s="2"/>
      <c r="U189" s="2"/>
      <c r="V189" s="2"/>
      <c r="W189" s="87"/>
      <c r="X189" s="87"/>
    </row>
    <row r="190" spans="1:24" x14ac:dyDescent="0.25">
      <c r="A190" s="97" t="s">
        <v>1235</v>
      </c>
      <c r="B190" s="99" t="s">
        <v>1325</v>
      </c>
      <c r="C190" s="99" t="s">
        <v>59</v>
      </c>
      <c r="D190" s="86"/>
      <c r="F190" s="1"/>
      <c r="I190" s="86">
        <v>190</v>
      </c>
      <c r="J190" s="3"/>
      <c r="K190" s="2"/>
      <c r="L190" s="2"/>
      <c r="M190" s="2"/>
      <c r="N190" s="2"/>
      <c r="O190" s="2"/>
      <c r="P190" s="2"/>
      <c r="Q190" s="2"/>
      <c r="R190" s="2"/>
      <c r="S190" s="2"/>
      <c r="T190" s="2"/>
      <c r="U190" s="2"/>
      <c r="V190" s="2"/>
      <c r="W190" s="87"/>
      <c r="X190" s="87"/>
    </row>
    <row r="191" spans="1:24" x14ac:dyDescent="0.25">
      <c r="A191" s="97" t="s">
        <v>1236</v>
      </c>
      <c r="B191" s="99" t="s">
        <v>1326</v>
      </c>
      <c r="C191" s="99" t="s">
        <v>59</v>
      </c>
      <c r="D191" s="86"/>
      <c r="F191" s="1"/>
      <c r="I191" s="86">
        <v>191</v>
      </c>
      <c r="J191" s="3"/>
      <c r="K191" s="2"/>
      <c r="L191" s="2"/>
      <c r="M191" s="2"/>
      <c r="N191" s="2"/>
      <c r="O191" s="2"/>
      <c r="P191" s="2"/>
      <c r="Q191" s="2"/>
      <c r="R191" s="2"/>
      <c r="S191" s="2"/>
      <c r="T191" s="2"/>
      <c r="U191" s="2"/>
      <c r="V191" s="2"/>
      <c r="W191" s="87"/>
      <c r="X191" s="87"/>
    </row>
    <row r="192" spans="1:24" x14ac:dyDescent="0.25">
      <c r="A192" s="97" t="s">
        <v>1237</v>
      </c>
      <c r="B192" s="99" t="s">
        <v>1327</v>
      </c>
      <c r="C192" s="99" t="s">
        <v>59</v>
      </c>
      <c r="D192" s="86"/>
      <c r="F192" s="1"/>
      <c r="I192" s="86">
        <v>192</v>
      </c>
      <c r="J192" s="3"/>
      <c r="K192" s="2"/>
      <c r="L192" s="2"/>
      <c r="M192" s="2"/>
      <c r="N192" s="2"/>
      <c r="O192" s="2"/>
      <c r="P192" s="2"/>
      <c r="Q192" s="2"/>
      <c r="R192" s="2"/>
      <c r="S192" s="2"/>
      <c r="T192" s="2"/>
      <c r="U192" s="2"/>
      <c r="V192" s="2"/>
      <c r="W192" s="87"/>
      <c r="X192" s="87"/>
    </row>
    <row r="193" spans="1:24" x14ac:dyDescent="0.25">
      <c r="A193" s="97" t="s">
        <v>1238</v>
      </c>
      <c r="B193" s="99" t="s">
        <v>1328</v>
      </c>
      <c r="C193" s="99" t="s">
        <v>59</v>
      </c>
      <c r="D193" s="86"/>
      <c r="F193" s="1"/>
      <c r="I193" s="86">
        <v>193</v>
      </c>
      <c r="J193" s="3"/>
      <c r="K193" s="2"/>
      <c r="L193" s="2"/>
      <c r="M193" s="2"/>
      <c r="N193" s="2"/>
      <c r="O193" s="2"/>
      <c r="P193" s="2"/>
      <c r="Q193" s="2"/>
      <c r="R193" s="2"/>
      <c r="S193" s="2"/>
      <c r="T193" s="2"/>
      <c r="U193" s="2"/>
      <c r="V193" s="2"/>
      <c r="W193" s="87"/>
      <c r="X193" s="87"/>
    </row>
    <row r="194" spans="1:24" x14ac:dyDescent="0.25">
      <c r="A194" s="97" t="s">
        <v>1239</v>
      </c>
      <c r="B194" s="99" t="s">
        <v>1329</v>
      </c>
      <c r="C194" s="99" t="s">
        <v>59</v>
      </c>
      <c r="D194" s="86"/>
      <c r="F194" s="1"/>
      <c r="I194" s="86">
        <v>194</v>
      </c>
      <c r="J194" s="3"/>
      <c r="K194" s="2"/>
      <c r="L194" s="2"/>
      <c r="M194" s="2"/>
      <c r="N194" s="2"/>
      <c r="O194" s="2"/>
      <c r="P194" s="2"/>
      <c r="Q194" s="2"/>
      <c r="R194" s="2"/>
      <c r="S194" s="2"/>
      <c r="T194" s="2"/>
      <c r="U194" s="2"/>
      <c r="V194" s="2"/>
      <c r="W194" s="87"/>
      <c r="X194" s="87"/>
    </row>
    <row r="195" spans="1:24" x14ac:dyDescent="0.25">
      <c r="A195" s="97" t="s">
        <v>1240</v>
      </c>
      <c r="B195" s="99" t="s">
        <v>1318</v>
      </c>
      <c r="C195" s="99" t="s">
        <v>61</v>
      </c>
      <c r="D195" s="86"/>
      <c r="F195" s="1"/>
      <c r="I195" s="86">
        <v>195</v>
      </c>
      <c r="J195" s="3"/>
      <c r="K195" s="2"/>
      <c r="L195" s="2"/>
      <c r="M195" s="2"/>
      <c r="N195" s="2"/>
      <c r="O195" s="2"/>
      <c r="P195" s="2"/>
      <c r="Q195" s="2"/>
      <c r="R195" s="2"/>
      <c r="S195" s="2"/>
      <c r="T195" s="2"/>
      <c r="U195" s="2"/>
      <c r="V195" s="2"/>
      <c r="W195" s="87"/>
      <c r="X195" s="87"/>
    </row>
    <row r="196" spans="1:24" x14ac:dyDescent="0.25">
      <c r="A196" s="97" t="s">
        <v>1241</v>
      </c>
      <c r="B196" s="99" t="s">
        <v>1319</v>
      </c>
      <c r="C196" s="99" t="s">
        <v>61</v>
      </c>
      <c r="D196" s="86"/>
      <c r="F196" s="1"/>
      <c r="I196" s="86">
        <v>196</v>
      </c>
      <c r="J196" s="3"/>
      <c r="K196" s="2"/>
      <c r="L196" s="2"/>
      <c r="M196" s="2"/>
      <c r="N196" s="2"/>
      <c r="O196" s="2"/>
      <c r="P196" s="2"/>
      <c r="Q196" s="2"/>
      <c r="R196" s="2"/>
      <c r="S196" s="2"/>
      <c r="T196" s="2"/>
      <c r="U196" s="2"/>
      <c r="V196" s="2"/>
      <c r="W196" s="87"/>
      <c r="X196" s="87"/>
    </row>
    <row r="197" spans="1:24" x14ac:dyDescent="0.25">
      <c r="A197" s="97" t="s">
        <v>1242</v>
      </c>
      <c r="B197" s="99" t="s">
        <v>1320</v>
      </c>
      <c r="C197" s="99" t="s">
        <v>61</v>
      </c>
      <c r="D197" s="86"/>
      <c r="F197" s="1"/>
      <c r="I197" s="86">
        <v>197</v>
      </c>
      <c r="J197" s="3"/>
      <c r="K197" s="2"/>
      <c r="L197" s="2"/>
      <c r="M197" s="2"/>
      <c r="N197" s="2"/>
      <c r="O197" s="2"/>
      <c r="P197" s="2"/>
      <c r="Q197" s="2"/>
      <c r="R197" s="2"/>
      <c r="S197" s="2"/>
      <c r="T197" s="2"/>
      <c r="U197" s="2"/>
      <c r="V197" s="2"/>
      <c r="W197" s="87"/>
      <c r="X197" s="87"/>
    </row>
    <row r="198" spans="1:24" x14ac:dyDescent="0.25">
      <c r="A198" s="97" t="s">
        <v>1243</v>
      </c>
      <c r="B198" s="99" t="s">
        <v>1321</v>
      </c>
      <c r="C198" s="99" t="s">
        <v>61</v>
      </c>
      <c r="D198" s="86"/>
      <c r="F198" s="1"/>
      <c r="I198" s="86">
        <v>198</v>
      </c>
      <c r="J198" s="3"/>
      <c r="K198" s="2"/>
      <c r="L198" s="2"/>
      <c r="M198" s="2"/>
      <c r="N198" s="2"/>
      <c r="O198" s="2"/>
      <c r="P198" s="2"/>
      <c r="Q198" s="2"/>
      <c r="R198" s="2"/>
      <c r="S198" s="2"/>
      <c r="T198" s="2"/>
      <c r="U198" s="2"/>
      <c r="V198" s="2"/>
      <c r="W198" s="87"/>
      <c r="X198" s="87"/>
    </row>
    <row r="199" spans="1:24" x14ac:dyDescent="0.25">
      <c r="A199" s="97" t="s">
        <v>1244</v>
      </c>
      <c r="B199" s="99" t="s">
        <v>1322</v>
      </c>
      <c r="C199" s="99" t="s">
        <v>61</v>
      </c>
      <c r="D199" s="86"/>
      <c r="F199" s="1"/>
      <c r="I199" s="86">
        <v>199</v>
      </c>
      <c r="J199" s="3"/>
      <c r="K199" s="2"/>
      <c r="L199" s="2"/>
      <c r="M199" s="2"/>
      <c r="N199" s="2"/>
      <c r="O199" s="2"/>
      <c r="P199" s="2"/>
      <c r="Q199" s="2"/>
      <c r="R199" s="2"/>
      <c r="S199" s="2"/>
      <c r="T199" s="2"/>
      <c r="U199" s="2"/>
      <c r="V199" s="2"/>
      <c r="W199" s="87"/>
      <c r="X199" s="87"/>
    </row>
    <row r="200" spans="1:24" x14ac:dyDescent="0.25">
      <c r="A200" s="97" t="s">
        <v>1245</v>
      </c>
      <c r="B200" s="99" t="s">
        <v>1323</v>
      </c>
      <c r="C200" s="99" t="s">
        <v>61</v>
      </c>
      <c r="D200" s="86"/>
      <c r="F200" s="1"/>
      <c r="I200" s="86">
        <v>200</v>
      </c>
      <c r="J200" s="3"/>
      <c r="K200" s="2"/>
      <c r="L200" s="2"/>
      <c r="M200" s="2"/>
      <c r="N200" s="2"/>
      <c r="O200" s="2"/>
      <c r="P200" s="2"/>
      <c r="Q200" s="2"/>
      <c r="R200" s="2"/>
      <c r="S200" s="2"/>
      <c r="T200" s="2"/>
      <c r="U200" s="2"/>
      <c r="V200" s="2"/>
      <c r="W200" s="87"/>
      <c r="X200" s="87"/>
    </row>
    <row r="201" spans="1:24" x14ac:dyDescent="0.25">
      <c r="A201" s="97" t="s">
        <v>1246</v>
      </c>
      <c r="B201" s="99" t="s">
        <v>1324</v>
      </c>
      <c r="C201" s="99" t="s">
        <v>61</v>
      </c>
      <c r="D201" s="86"/>
      <c r="F201" s="1"/>
      <c r="I201" s="86">
        <v>201</v>
      </c>
      <c r="J201" s="3"/>
      <c r="K201" s="2"/>
      <c r="L201" s="2"/>
      <c r="M201" s="2"/>
      <c r="N201" s="2"/>
      <c r="O201" s="2"/>
      <c r="P201" s="2"/>
      <c r="Q201" s="2"/>
      <c r="R201" s="2"/>
      <c r="S201" s="2"/>
      <c r="T201" s="2"/>
      <c r="U201" s="2"/>
      <c r="V201" s="2"/>
      <c r="W201" s="87"/>
      <c r="X201" s="87"/>
    </row>
    <row r="202" spans="1:24" x14ac:dyDescent="0.25">
      <c r="A202" s="97" t="s">
        <v>1247</v>
      </c>
      <c r="B202" s="99" t="s">
        <v>1325</v>
      </c>
      <c r="C202" s="99" t="s">
        <v>61</v>
      </c>
      <c r="D202" s="86"/>
      <c r="F202" s="1"/>
      <c r="I202" s="86">
        <v>202</v>
      </c>
      <c r="J202" s="3"/>
      <c r="K202" s="2"/>
      <c r="L202" s="2"/>
      <c r="M202" s="2"/>
      <c r="N202" s="2"/>
      <c r="O202" s="2"/>
      <c r="P202" s="2"/>
      <c r="Q202" s="2"/>
      <c r="R202" s="2"/>
      <c r="S202" s="2"/>
      <c r="T202" s="2"/>
      <c r="U202" s="2"/>
      <c r="V202" s="2"/>
      <c r="W202" s="87"/>
      <c r="X202" s="87"/>
    </row>
    <row r="203" spans="1:24" x14ac:dyDescent="0.25">
      <c r="A203" s="97" t="s">
        <v>1248</v>
      </c>
      <c r="B203" s="99" t="s">
        <v>1326</v>
      </c>
      <c r="C203" s="99" t="s">
        <v>61</v>
      </c>
      <c r="D203" s="86"/>
      <c r="F203" s="1"/>
      <c r="I203" s="86">
        <v>203</v>
      </c>
      <c r="J203" s="3"/>
      <c r="K203" s="2"/>
      <c r="L203" s="2"/>
      <c r="M203" s="2"/>
      <c r="N203" s="2"/>
      <c r="O203" s="2"/>
      <c r="P203" s="2"/>
      <c r="Q203" s="2"/>
      <c r="R203" s="2"/>
      <c r="S203" s="2"/>
      <c r="T203" s="2"/>
      <c r="U203" s="2"/>
      <c r="V203" s="2"/>
      <c r="W203" s="87"/>
      <c r="X203" s="87"/>
    </row>
    <row r="204" spans="1:24" x14ac:dyDescent="0.25">
      <c r="A204" s="97" t="s">
        <v>1249</v>
      </c>
      <c r="B204" s="99" t="s">
        <v>1327</v>
      </c>
      <c r="C204" s="99" t="s">
        <v>61</v>
      </c>
      <c r="D204" s="86"/>
      <c r="F204" s="1"/>
      <c r="I204" s="86">
        <v>204</v>
      </c>
      <c r="J204" s="3"/>
      <c r="K204" s="2"/>
      <c r="L204" s="2"/>
      <c r="M204" s="2"/>
      <c r="N204" s="2"/>
      <c r="O204" s="2"/>
      <c r="P204" s="2"/>
      <c r="Q204" s="2"/>
      <c r="R204" s="2"/>
      <c r="S204" s="2"/>
      <c r="T204" s="2"/>
      <c r="U204" s="2"/>
      <c r="V204" s="2"/>
      <c r="W204" s="87"/>
      <c r="X204" s="87"/>
    </row>
    <row r="205" spans="1:24" x14ac:dyDescent="0.25">
      <c r="A205" s="97" t="s">
        <v>1250</v>
      </c>
      <c r="B205" s="99" t="s">
        <v>1328</v>
      </c>
      <c r="C205" s="99" t="s">
        <v>61</v>
      </c>
      <c r="D205" s="86"/>
      <c r="F205" s="1"/>
      <c r="I205" s="86">
        <v>205</v>
      </c>
      <c r="J205" s="3"/>
      <c r="K205" s="2"/>
      <c r="L205" s="2"/>
      <c r="M205" s="2"/>
      <c r="N205" s="2"/>
      <c r="O205" s="2"/>
      <c r="P205" s="2"/>
      <c r="Q205" s="2"/>
      <c r="R205" s="2"/>
      <c r="S205" s="2"/>
      <c r="T205" s="2"/>
      <c r="U205" s="2"/>
      <c r="V205" s="2"/>
      <c r="W205" s="87"/>
      <c r="X205" s="87"/>
    </row>
    <row r="206" spans="1:24" x14ac:dyDescent="0.25">
      <c r="A206" s="97" t="s">
        <v>1251</v>
      </c>
      <c r="B206" s="99" t="s">
        <v>1329</v>
      </c>
      <c r="C206" s="99" t="s">
        <v>61</v>
      </c>
      <c r="D206" s="86"/>
      <c r="F206" s="1"/>
      <c r="I206" s="86">
        <v>206</v>
      </c>
      <c r="J206" s="3"/>
      <c r="K206" s="2"/>
      <c r="L206" s="2"/>
      <c r="M206" s="2"/>
      <c r="N206" s="2"/>
      <c r="O206" s="2"/>
      <c r="P206" s="2"/>
      <c r="Q206" s="2"/>
      <c r="R206" s="2"/>
      <c r="S206" s="2"/>
      <c r="T206" s="2"/>
      <c r="U206" s="2"/>
      <c r="V206" s="2"/>
      <c r="W206" s="87"/>
      <c r="X206" s="87"/>
    </row>
    <row r="207" spans="1:24" x14ac:dyDescent="0.25">
      <c r="A207" s="97" t="s">
        <v>1252</v>
      </c>
      <c r="B207" s="99" t="s">
        <v>1318</v>
      </c>
      <c r="C207" s="99" t="s">
        <v>63</v>
      </c>
      <c r="D207" s="86"/>
      <c r="F207" s="1"/>
      <c r="I207" s="86">
        <v>207</v>
      </c>
      <c r="J207" s="3"/>
      <c r="K207" s="2"/>
      <c r="L207" s="2"/>
      <c r="M207" s="2"/>
      <c r="N207" s="2"/>
      <c r="O207" s="2"/>
      <c r="P207" s="2"/>
      <c r="Q207" s="2"/>
      <c r="R207" s="2"/>
      <c r="S207" s="2"/>
      <c r="T207" s="2"/>
      <c r="U207" s="2"/>
      <c r="V207" s="2"/>
      <c r="W207" s="87"/>
      <c r="X207" s="87"/>
    </row>
    <row r="208" spans="1:24" x14ac:dyDescent="0.25">
      <c r="A208" s="97" t="s">
        <v>1253</v>
      </c>
      <c r="B208" s="99" t="s">
        <v>1319</v>
      </c>
      <c r="C208" s="99" t="s">
        <v>63</v>
      </c>
      <c r="D208" s="86"/>
      <c r="F208" s="1"/>
      <c r="I208" s="86">
        <v>208</v>
      </c>
      <c r="J208" s="3"/>
      <c r="K208" s="2"/>
      <c r="L208" s="2"/>
      <c r="M208" s="2"/>
      <c r="N208" s="2"/>
      <c r="O208" s="2"/>
      <c r="P208" s="2"/>
      <c r="Q208" s="2"/>
      <c r="R208" s="2"/>
      <c r="S208" s="2"/>
      <c r="T208" s="2"/>
      <c r="U208" s="2"/>
      <c r="V208" s="2"/>
      <c r="W208" s="87"/>
      <c r="X208" s="87"/>
    </row>
    <row r="209" spans="1:24" x14ac:dyDescent="0.25">
      <c r="A209" s="97" t="s">
        <v>1254</v>
      </c>
      <c r="B209" s="99" t="s">
        <v>1320</v>
      </c>
      <c r="C209" s="99" t="s">
        <v>63</v>
      </c>
      <c r="D209" s="86"/>
      <c r="F209" s="1"/>
      <c r="I209" s="86">
        <v>209</v>
      </c>
      <c r="J209" s="3"/>
      <c r="K209" s="2"/>
      <c r="L209" s="2"/>
      <c r="M209" s="2"/>
      <c r="N209" s="2"/>
      <c r="O209" s="2"/>
      <c r="P209" s="2"/>
      <c r="Q209" s="2"/>
      <c r="R209" s="2"/>
      <c r="S209" s="2"/>
      <c r="T209" s="2"/>
      <c r="U209" s="2"/>
      <c r="V209" s="2"/>
      <c r="W209" s="87"/>
      <c r="X209" s="87"/>
    </row>
    <row r="210" spans="1:24" x14ac:dyDescent="0.25">
      <c r="A210" s="97" t="s">
        <v>1255</v>
      </c>
      <c r="B210" s="99" t="s">
        <v>1321</v>
      </c>
      <c r="C210" s="99" t="s">
        <v>63</v>
      </c>
      <c r="D210" s="86"/>
      <c r="F210" s="1"/>
      <c r="I210" s="86">
        <v>210</v>
      </c>
      <c r="J210" s="3"/>
      <c r="K210" s="2"/>
      <c r="L210" s="2"/>
      <c r="M210" s="2"/>
      <c r="N210" s="2"/>
      <c r="O210" s="2"/>
      <c r="P210" s="2"/>
      <c r="Q210" s="2"/>
      <c r="R210" s="2"/>
      <c r="S210" s="2"/>
      <c r="T210" s="2"/>
      <c r="U210" s="2"/>
      <c r="V210" s="2"/>
      <c r="W210" s="87"/>
      <c r="X210" s="87"/>
    </row>
    <row r="211" spans="1:24" x14ac:dyDescent="0.25">
      <c r="A211" s="97" t="s">
        <v>1256</v>
      </c>
      <c r="B211" s="99" t="s">
        <v>1322</v>
      </c>
      <c r="C211" s="99" t="s">
        <v>63</v>
      </c>
      <c r="D211" s="86"/>
      <c r="F211" s="1"/>
      <c r="I211" s="86">
        <v>211</v>
      </c>
      <c r="J211" s="3"/>
      <c r="K211" s="2"/>
      <c r="L211" s="2"/>
      <c r="M211" s="2"/>
      <c r="N211" s="2"/>
      <c r="O211" s="2"/>
      <c r="P211" s="2"/>
      <c r="Q211" s="2"/>
      <c r="R211" s="2"/>
      <c r="S211" s="2"/>
      <c r="T211" s="2"/>
      <c r="U211" s="2"/>
      <c r="V211" s="2"/>
      <c r="W211" s="87"/>
      <c r="X211" s="87"/>
    </row>
    <row r="212" spans="1:24" x14ac:dyDescent="0.25">
      <c r="A212" s="97" t="s">
        <v>1257</v>
      </c>
      <c r="B212" s="99" t="s">
        <v>1323</v>
      </c>
      <c r="C212" s="99" t="s">
        <v>63</v>
      </c>
      <c r="D212" s="86"/>
      <c r="F212" s="1"/>
      <c r="I212" s="86">
        <v>212</v>
      </c>
      <c r="J212" s="3"/>
      <c r="K212" s="2"/>
      <c r="L212" s="2"/>
      <c r="M212" s="2"/>
      <c r="N212" s="2"/>
      <c r="O212" s="2"/>
      <c r="P212" s="2"/>
      <c r="Q212" s="2"/>
      <c r="R212" s="2"/>
      <c r="S212" s="2"/>
      <c r="T212" s="2"/>
      <c r="U212" s="2"/>
      <c r="V212" s="2"/>
      <c r="W212" s="87"/>
      <c r="X212" s="87"/>
    </row>
    <row r="213" spans="1:24" x14ac:dyDescent="0.25">
      <c r="A213" s="97" t="s">
        <v>1258</v>
      </c>
      <c r="B213" s="99" t="s">
        <v>1324</v>
      </c>
      <c r="C213" s="99" t="s">
        <v>63</v>
      </c>
      <c r="D213" s="86"/>
      <c r="F213" s="1"/>
      <c r="I213" s="86">
        <v>213</v>
      </c>
      <c r="J213" s="3"/>
      <c r="K213" s="2"/>
      <c r="L213" s="2"/>
      <c r="M213" s="2"/>
      <c r="N213" s="2"/>
      <c r="O213" s="2"/>
      <c r="P213" s="2"/>
      <c r="Q213" s="2"/>
      <c r="R213" s="2"/>
      <c r="S213" s="2"/>
      <c r="T213" s="2"/>
      <c r="U213" s="2"/>
      <c r="V213" s="2"/>
      <c r="W213" s="87"/>
      <c r="X213" s="87"/>
    </row>
    <row r="214" spans="1:24" x14ac:dyDescent="0.25">
      <c r="A214" s="97" t="s">
        <v>1259</v>
      </c>
      <c r="B214" s="99" t="s">
        <v>1325</v>
      </c>
      <c r="C214" s="99" t="s">
        <v>63</v>
      </c>
      <c r="D214" s="86"/>
      <c r="F214" s="1"/>
      <c r="I214" s="86">
        <v>214</v>
      </c>
      <c r="J214" s="3"/>
      <c r="K214" s="2"/>
      <c r="L214" s="2"/>
      <c r="M214" s="2"/>
      <c r="N214" s="2"/>
      <c r="O214" s="2"/>
      <c r="P214" s="2"/>
      <c r="Q214" s="2"/>
      <c r="R214" s="2"/>
      <c r="S214" s="2"/>
      <c r="T214" s="2"/>
      <c r="U214" s="2"/>
      <c r="V214" s="2"/>
      <c r="W214" s="87"/>
      <c r="X214" s="87"/>
    </row>
    <row r="215" spans="1:24" x14ac:dyDescent="0.25">
      <c r="A215" s="97" t="s">
        <v>1260</v>
      </c>
      <c r="B215" s="99" t="s">
        <v>1326</v>
      </c>
      <c r="C215" s="99" t="s">
        <v>63</v>
      </c>
      <c r="D215" s="86"/>
      <c r="F215" s="1"/>
      <c r="I215" s="86">
        <v>215</v>
      </c>
      <c r="J215" s="3"/>
      <c r="K215" s="2"/>
      <c r="L215" s="2"/>
      <c r="M215" s="2"/>
      <c r="N215" s="2"/>
      <c r="O215" s="2"/>
      <c r="P215" s="2"/>
      <c r="Q215" s="2"/>
      <c r="R215" s="2"/>
      <c r="S215" s="2"/>
      <c r="T215" s="2"/>
      <c r="U215" s="2"/>
      <c r="V215" s="2"/>
      <c r="W215" s="87"/>
      <c r="X215" s="87"/>
    </row>
    <row r="216" spans="1:24" x14ac:dyDescent="0.25">
      <c r="A216" s="97" t="s">
        <v>1261</v>
      </c>
      <c r="B216" s="99" t="s">
        <v>1327</v>
      </c>
      <c r="C216" s="99" t="s">
        <v>63</v>
      </c>
      <c r="D216" s="86"/>
      <c r="F216" s="1"/>
      <c r="I216" s="86">
        <v>216</v>
      </c>
      <c r="J216" s="3"/>
      <c r="K216" s="2"/>
      <c r="L216" s="2"/>
      <c r="M216" s="2"/>
      <c r="N216" s="2"/>
      <c r="O216" s="2"/>
      <c r="P216" s="2"/>
      <c r="Q216" s="2"/>
      <c r="R216" s="2"/>
      <c r="S216" s="2"/>
      <c r="T216" s="2"/>
      <c r="U216" s="2"/>
      <c r="V216" s="2"/>
      <c r="W216" s="87"/>
      <c r="X216" s="87"/>
    </row>
    <row r="217" spans="1:24" x14ac:dyDescent="0.25">
      <c r="A217" s="97" t="s">
        <v>1262</v>
      </c>
      <c r="B217" s="99" t="s">
        <v>1328</v>
      </c>
      <c r="C217" s="99" t="s">
        <v>63</v>
      </c>
      <c r="D217" s="86"/>
      <c r="F217" s="1"/>
      <c r="I217" s="86">
        <v>217</v>
      </c>
      <c r="J217" s="3"/>
      <c r="K217" s="2"/>
      <c r="L217" s="2"/>
      <c r="M217" s="2"/>
      <c r="N217" s="2"/>
      <c r="O217" s="2"/>
      <c r="P217" s="2"/>
      <c r="Q217" s="2"/>
      <c r="R217" s="2"/>
      <c r="S217" s="2"/>
      <c r="T217" s="2"/>
      <c r="U217" s="2"/>
      <c r="V217" s="2"/>
      <c r="W217" s="87"/>
      <c r="X217" s="87"/>
    </row>
    <row r="218" spans="1:24" x14ac:dyDescent="0.25">
      <c r="A218" s="97" t="s">
        <v>1263</v>
      </c>
      <c r="B218" s="99" t="s">
        <v>1329</v>
      </c>
      <c r="C218" s="99" t="s">
        <v>63</v>
      </c>
      <c r="D218" s="86"/>
      <c r="F218" s="1"/>
      <c r="I218" s="86">
        <v>218</v>
      </c>
      <c r="J218" s="3"/>
      <c r="K218" s="2"/>
      <c r="L218" s="2"/>
      <c r="M218" s="2"/>
      <c r="N218" s="2"/>
      <c r="O218" s="2"/>
      <c r="P218" s="2"/>
      <c r="Q218" s="2"/>
      <c r="R218" s="2"/>
      <c r="S218" s="2"/>
      <c r="T218" s="2"/>
      <c r="U218" s="2"/>
      <c r="V218" s="2"/>
      <c r="W218" s="87"/>
      <c r="X218" s="87"/>
    </row>
    <row r="219" spans="1:24" x14ac:dyDescent="0.25">
      <c r="A219" s="97" t="s">
        <v>1264</v>
      </c>
      <c r="B219" s="99" t="s">
        <v>1330</v>
      </c>
      <c r="C219" s="99" t="s">
        <v>57</v>
      </c>
      <c r="D219" s="86"/>
      <c r="F219" s="1"/>
      <c r="I219" s="86">
        <v>219</v>
      </c>
      <c r="J219" s="3"/>
      <c r="K219" s="2"/>
      <c r="L219" s="2"/>
      <c r="M219" s="2"/>
      <c r="N219" s="2"/>
      <c r="O219" s="2"/>
      <c r="P219" s="2"/>
      <c r="Q219" s="2"/>
      <c r="R219" s="2"/>
      <c r="S219" s="2"/>
      <c r="T219" s="2"/>
      <c r="U219" s="2"/>
      <c r="V219" s="2"/>
      <c r="W219" s="87"/>
      <c r="X219" s="87"/>
    </row>
    <row r="220" spans="1:24" x14ac:dyDescent="0.25">
      <c r="A220" s="97" t="s">
        <v>1265</v>
      </c>
      <c r="B220" s="99" t="s">
        <v>1331</v>
      </c>
      <c r="C220" s="99" t="s">
        <v>57</v>
      </c>
      <c r="D220" s="86"/>
      <c r="F220" s="1"/>
      <c r="I220" s="86">
        <v>220</v>
      </c>
      <c r="J220" s="3"/>
      <c r="K220" s="2"/>
      <c r="L220" s="2"/>
      <c r="M220" s="2"/>
      <c r="N220" s="2"/>
      <c r="O220" s="2"/>
      <c r="P220" s="2"/>
      <c r="Q220" s="2"/>
      <c r="R220" s="2"/>
      <c r="S220" s="2"/>
      <c r="T220" s="2"/>
      <c r="U220" s="2"/>
      <c r="V220" s="2"/>
      <c r="W220" s="87"/>
      <c r="X220" s="87"/>
    </row>
    <row r="221" spans="1:24" x14ac:dyDescent="0.25">
      <c r="A221" s="97" t="s">
        <v>1266</v>
      </c>
      <c r="B221" s="99" t="s">
        <v>1332</v>
      </c>
      <c r="C221" s="99" t="s">
        <v>57</v>
      </c>
      <c r="D221" s="86"/>
      <c r="F221" s="1"/>
      <c r="I221" s="86">
        <v>221</v>
      </c>
      <c r="J221" s="3"/>
      <c r="K221" s="2"/>
      <c r="L221" s="2"/>
      <c r="M221" s="2"/>
      <c r="N221" s="2"/>
      <c r="O221" s="2"/>
      <c r="P221" s="2"/>
      <c r="Q221" s="2"/>
      <c r="R221" s="2"/>
      <c r="S221" s="2"/>
      <c r="T221" s="2"/>
      <c r="U221" s="2"/>
      <c r="V221" s="2"/>
      <c r="W221" s="87"/>
      <c r="X221" s="87"/>
    </row>
    <row r="222" spans="1:24" x14ac:dyDescent="0.25">
      <c r="A222" s="97" t="s">
        <v>1267</v>
      </c>
      <c r="B222" s="99" t="s">
        <v>1333</v>
      </c>
      <c r="C222" s="99" t="s">
        <v>57</v>
      </c>
      <c r="D222" s="86"/>
      <c r="F222" s="1"/>
      <c r="I222" s="86">
        <v>222</v>
      </c>
      <c r="J222" s="3"/>
      <c r="K222" s="2"/>
      <c r="L222" s="2"/>
      <c r="M222" s="2"/>
      <c r="N222" s="2"/>
      <c r="O222" s="2"/>
      <c r="P222" s="2"/>
      <c r="Q222" s="2"/>
      <c r="R222" s="2"/>
      <c r="S222" s="2"/>
      <c r="T222" s="2"/>
      <c r="U222" s="2"/>
      <c r="V222" s="2"/>
      <c r="W222" s="87"/>
      <c r="X222" s="87"/>
    </row>
    <row r="223" spans="1:24" x14ac:dyDescent="0.25">
      <c r="A223" s="97" t="s">
        <v>1268</v>
      </c>
      <c r="B223" s="99" t="s">
        <v>1334</v>
      </c>
      <c r="C223" s="99" t="s">
        <v>57</v>
      </c>
      <c r="D223" s="86"/>
      <c r="F223" s="1"/>
      <c r="I223" s="86">
        <v>223</v>
      </c>
      <c r="J223" s="3"/>
      <c r="K223" s="2"/>
      <c r="L223" s="2"/>
      <c r="M223" s="2"/>
      <c r="N223" s="2"/>
      <c r="O223" s="2"/>
      <c r="P223" s="2"/>
      <c r="Q223" s="2"/>
      <c r="R223" s="2"/>
      <c r="S223" s="2"/>
      <c r="T223" s="2"/>
      <c r="U223" s="2"/>
      <c r="V223" s="2"/>
      <c r="W223" s="87"/>
      <c r="X223" s="87"/>
    </row>
    <row r="224" spans="1:24" x14ac:dyDescent="0.25">
      <c r="A224" s="97" t="s">
        <v>1269</v>
      </c>
      <c r="B224" s="99" t="s">
        <v>1335</v>
      </c>
      <c r="C224" s="99" t="s">
        <v>57</v>
      </c>
      <c r="D224" s="86"/>
      <c r="F224" s="1"/>
      <c r="I224" s="86">
        <v>224</v>
      </c>
      <c r="J224" s="3"/>
      <c r="K224" s="2"/>
      <c r="L224" s="2"/>
      <c r="M224" s="2"/>
      <c r="N224" s="2"/>
      <c r="O224" s="2"/>
      <c r="P224" s="2"/>
      <c r="Q224" s="2"/>
      <c r="R224" s="2"/>
      <c r="S224" s="2"/>
      <c r="T224" s="2"/>
      <c r="U224" s="2"/>
      <c r="V224" s="2"/>
      <c r="W224" s="87"/>
      <c r="X224" s="87"/>
    </row>
    <row r="225" spans="1:24" x14ac:dyDescent="0.25">
      <c r="A225" s="97" t="s">
        <v>1270</v>
      </c>
      <c r="B225" s="99" t="s">
        <v>1336</v>
      </c>
      <c r="C225" s="99" t="s">
        <v>57</v>
      </c>
      <c r="D225" s="86"/>
      <c r="F225" s="1"/>
      <c r="I225" s="86">
        <v>225</v>
      </c>
      <c r="J225" s="3"/>
      <c r="K225" s="2"/>
      <c r="L225" s="2"/>
      <c r="M225" s="2"/>
      <c r="N225" s="2"/>
      <c r="O225" s="2"/>
      <c r="P225" s="2"/>
      <c r="Q225" s="2"/>
      <c r="R225" s="2"/>
      <c r="S225" s="2"/>
      <c r="T225" s="2"/>
      <c r="U225" s="2"/>
      <c r="V225" s="2"/>
      <c r="W225" s="87"/>
      <c r="X225" s="87"/>
    </row>
    <row r="226" spans="1:24" x14ac:dyDescent="0.25">
      <c r="A226" s="97" t="s">
        <v>1271</v>
      </c>
      <c r="B226" s="99" t="s">
        <v>1337</v>
      </c>
      <c r="C226" s="99" t="s">
        <v>57</v>
      </c>
      <c r="D226" s="86"/>
      <c r="F226" s="1"/>
      <c r="I226" s="86">
        <v>226</v>
      </c>
      <c r="J226" s="3"/>
      <c r="K226" s="2"/>
      <c r="L226" s="2"/>
      <c r="M226" s="2"/>
      <c r="N226" s="2"/>
      <c r="O226" s="2"/>
      <c r="P226" s="2"/>
      <c r="Q226" s="2"/>
      <c r="R226" s="2"/>
      <c r="S226" s="2"/>
      <c r="T226" s="2"/>
      <c r="U226" s="2"/>
      <c r="V226" s="2"/>
      <c r="W226" s="87"/>
      <c r="X226" s="87"/>
    </row>
    <row r="227" spans="1:24" x14ac:dyDescent="0.25">
      <c r="A227" s="97" t="s">
        <v>1272</v>
      </c>
      <c r="B227" s="99" t="s">
        <v>1338</v>
      </c>
      <c r="C227" s="99" t="s">
        <v>57</v>
      </c>
      <c r="D227" s="86"/>
      <c r="F227" s="1"/>
      <c r="I227" s="86">
        <v>227</v>
      </c>
      <c r="J227" s="3"/>
      <c r="K227" s="2"/>
      <c r="L227" s="2"/>
      <c r="M227" s="2"/>
      <c r="N227" s="2"/>
      <c r="O227" s="2"/>
      <c r="P227" s="2"/>
      <c r="Q227" s="2"/>
      <c r="R227" s="2"/>
      <c r="S227" s="2"/>
      <c r="T227" s="2"/>
      <c r="U227" s="2"/>
      <c r="V227" s="2"/>
      <c r="W227" s="87"/>
      <c r="X227" s="87"/>
    </row>
    <row r="228" spans="1:24" x14ac:dyDescent="0.25">
      <c r="A228" s="97" t="s">
        <v>1273</v>
      </c>
      <c r="B228" s="99" t="s">
        <v>1339</v>
      </c>
      <c r="C228" s="99" t="s">
        <v>57</v>
      </c>
      <c r="D228" s="86"/>
      <c r="F228" s="1"/>
      <c r="I228" s="86">
        <v>228</v>
      </c>
      <c r="J228" s="3"/>
      <c r="K228" s="2"/>
      <c r="L228" s="2"/>
      <c r="M228" s="2"/>
      <c r="N228" s="2"/>
      <c r="O228" s="2"/>
      <c r="P228" s="2"/>
      <c r="Q228" s="2"/>
      <c r="R228" s="2"/>
      <c r="S228" s="2"/>
      <c r="T228" s="2"/>
      <c r="U228" s="2"/>
      <c r="V228" s="2"/>
      <c r="W228" s="87"/>
      <c r="X228" s="87"/>
    </row>
    <row r="229" spans="1:24" x14ac:dyDescent="0.25">
      <c r="A229" s="97" t="s">
        <v>1274</v>
      </c>
      <c r="B229" s="99" t="s">
        <v>1340</v>
      </c>
      <c r="C229" s="99" t="s">
        <v>57</v>
      </c>
      <c r="D229" s="86"/>
      <c r="F229" s="1"/>
      <c r="I229" s="86">
        <v>229</v>
      </c>
      <c r="J229" s="3"/>
      <c r="K229" s="2"/>
      <c r="L229" s="2"/>
      <c r="M229" s="2"/>
      <c r="N229" s="2"/>
      <c r="O229" s="2"/>
      <c r="P229" s="2"/>
      <c r="Q229" s="2"/>
      <c r="R229" s="2"/>
      <c r="S229" s="2"/>
      <c r="T229" s="2"/>
      <c r="U229" s="2"/>
      <c r="V229" s="2"/>
      <c r="W229" s="87"/>
      <c r="X229" s="87"/>
    </row>
    <row r="230" spans="1:24" x14ac:dyDescent="0.25">
      <c r="A230" s="97" t="s">
        <v>1275</v>
      </c>
      <c r="B230" s="99" t="s">
        <v>1341</v>
      </c>
      <c r="C230" s="99" t="s">
        <v>57</v>
      </c>
      <c r="D230" s="86"/>
      <c r="F230" s="1"/>
      <c r="I230" s="86">
        <v>230</v>
      </c>
      <c r="J230" s="3"/>
      <c r="K230" s="2"/>
      <c r="L230" s="2"/>
      <c r="M230" s="2"/>
      <c r="N230" s="2"/>
      <c r="O230" s="2"/>
      <c r="P230" s="2"/>
      <c r="Q230" s="2"/>
      <c r="R230" s="2"/>
      <c r="S230" s="2"/>
      <c r="T230" s="2"/>
      <c r="U230" s="2"/>
      <c r="V230" s="2"/>
      <c r="W230" s="87"/>
      <c r="X230" s="87"/>
    </row>
    <row r="231" spans="1:24" x14ac:dyDescent="0.25">
      <c r="A231" s="97" t="s">
        <v>1276</v>
      </c>
      <c r="B231" s="99" t="s">
        <v>1330</v>
      </c>
      <c r="C231" s="99" t="s">
        <v>60</v>
      </c>
      <c r="D231" s="86"/>
      <c r="F231" s="1"/>
      <c r="I231" s="86">
        <v>231</v>
      </c>
      <c r="J231" s="3"/>
      <c r="K231" s="2"/>
      <c r="L231" s="2"/>
      <c r="M231" s="2"/>
      <c r="N231" s="2"/>
      <c r="O231" s="2"/>
      <c r="P231" s="2"/>
      <c r="Q231" s="2"/>
      <c r="R231" s="2"/>
      <c r="S231" s="2"/>
      <c r="T231" s="2"/>
      <c r="U231" s="2"/>
      <c r="V231" s="2"/>
      <c r="W231" s="87"/>
      <c r="X231" s="87"/>
    </row>
    <row r="232" spans="1:24" x14ac:dyDescent="0.25">
      <c r="A232" s="97" t="s">
        <v>1277</v>
      </c>
      <c r="B232" s="99" t="s">
        <v>1331</v>
      </c>
      <c r="C232" s="99" t="s">
        <v>60</v>
      </c>
      <c r="D232" s="86"/>
      <c r="F232" s="1"/>
      <c r="I232" s="86">
        <v>232</v>
      </c>
      <c r="J232" s="3"/>
      <c r="K232" s="2"/>
      <c r="L232" s="2"/>
      <c r="M232" s="2"/>
      <c r="N232" s="2"/>
      <c r="O232" s="2"/>
      <c r="P232" s="2"/>
      <c r="Q232" s="2"/>
      <c r="R232" s="2"/>
      <c r="S232" s="2"/>
      <c r="T232" s="2"/>
      <c r="U232" s="2"/>
      <c r="V232" s="2"/>
      <c r="W232" s="87"/>
      <c r="X232" s="87"/>
    </row>
    <row r="233" spans="1:24" x14ac:dyDescent="0.25">
      <c r="A233" s="97" t="s">
        <v>1278</v>
      </c>
      <c r="B233" s="99" t="s">
        <v>1332</v>
      </c>
      <c r="C233" s="99" t="s">
        <v>60</v>
      </c>
      <c r="D233" s="86"/>
      <c r="F233" s="1"/>
      <c r="I233" s="86">
        <v>233</v>
      </c>
      <c r="J233" s="3"/>
      <c r="K233" s="2"/>
      <c r="L233" s="2"/>
      <c r="M233" s="2"/>
      <c r="N233" s="2"/>
      <c r="O233" s="2"/>
      <c r="P233" s="2"/>
      <c r="Q233" s="2"/>
      <c r="R233" s="2"/>
      <c r="S233" s="2"/>
      <c r="T233" s="2"/>
      <c r="U233" s="2"/>
      <c r="V233" s="2"/>
      <c r="W233" s="87"/>
      <c r="X233" s="87"/>
    </row>
    <row r="234" spans="1:24" x14ac:dyDescent="0.25">
      <c r="A234" s="97" t="s">
        <v>1279</v>
      </c>
      <c r="B234" s="99" t="s">
        <v>1333</v>
      </c>
      <c r="C234" s="99" t="s">
        <v>60</v>
      </c>
      <c r="D234" s="86"/>
      <c r="F234" s="1"/>
      <c r="I234" s="86">
        <v>234</v>
      </c>
      <c r="J234" s="3"/>
      <c r="K234" s="2"/>
      <c r="L234" s="2"/>
      <c r="M234" s="2"/>
      <c r="N234" s="2"/>
      <c r="O234" s="2"/>
      <c r="P234" s="2"/>
      <c r="Q234" s="2"/>
      <c r="R234" s="2"/>
      <c r="S234" s="2"/>
      <c r="T234" s="2"/>
      <c r="U234" s="2"/>
      <c r="V234" s="2"/>
      <c r="W234" s="87"/>
      <c r="X234" s="87"/>
    </row>
    <row r="235" spans="1:24" x14ac:dyDescent="0.25">
      <c r="A235" s="97" t="s">
        <v>1280</v>
      </c>
      <c r="B235" s="99" t="s">
        <v>1334</v>
      </c>
      <c r="C235" s="99" t="s">
        <v>60</v>
      </c>
      <c r="D235" s="86"/>
      <c r="F235" s="1"/>
      <c r="I235" s="86">
        <v>235</v>
      </c>
      <c r="J235" s="3"/>
      <c r="K235" s="2"/>
      <c r="L235" s="2"/>
      <c r="M235" s="2"/>
      <c r="N235" s="2"/>
      <c r="O235" s="2"/>
      <c r="P235" s="2"/>
      <c r="Q235" s="2"/>
      <c r="R235" s="2"/>
      <c r="S235" s="2"/>
      <c r="T235" s="2"/>
      <c r="U235" s="2"/>
      <c r="V235" s="2"/>
      <c r="W235" s="87"/>
      <c r="X235" s="87"/>
    </row>
    <row r="236" spans="1:24" x14ac:dyDescent="0.25">
      <c r="A236" s="97" t="s">
        <v>1281</v>
      </c>
      <c r="B236" s="99" t="s">
        <v>1335</v>
      </c>
      <c r="C236" s="99" t="s">
        <v>60</v>
      </c>
      <c r="D236" s="86"/>
      <c r="F236" s="1"/>
      <c r="I236" s="86">
        <v>236</v>
      </c>
      <c r="J236" s="3"/>
      <c r="K236" s="2"/>
      <c r="L236" s="2"/>
      <c r="M236" s="2"/>
      <c r="N236" s="2"/>
      <c r="O236" s="2"/>
      <c r="P236" s="2"/>
      <c r="Q236" s="2"/>
      <c r="R236" s="2"/>
      <c r="S236" s="2"/>
      <c r="T236" s="2"/>
      <c r="U236" s="2"/>
      <c r="V236" s="2"/>
      <c r="W236" s="87"/>
      <c r="X236" s="87"/>
    </row>
    <row r="237" spans="1:24" x14ac:dyDescent="0.25">
      <c r="A237" s="97" t="s">
        <v>1282</v>
      </c>
      <c r="B237" s="99" t="s">
        <v>1336</v>
      </c>
      <c r="C237" s="99" t="s">
        <v>60</v>
      </c>
      <c r="D237" s="86"/>
      <c r="F237" s="1"/>
      <c r="I237" s="86">
        <v>237</v>
      </c>
      <c r="J237" s="3"/>
      <c r="K237" s="2"/>
      <c r="L237" s="2"/>
      <c r="M237" s="2"/>
      <c r="N237" s="2"/>
      <c r="O237" s="2"/>
      <c r="P237" s="2"/>
      <c r="Q237" s="2"/>
      <c r="R237" s="2"/>
      <c r="S237" s="2"/>
      <c r="T237" s="2"/>
      <c r="U237" s="2"/>
      <c r="V237" s="2"/>
      <c r="W237" s="87"/>
      <c r="X237" s="87"/>
    </row>
    <row r="238" spans="1:24" x14ac:dyDescent="0.25">
      <c r="A238" s="97" t="s">
        <v>1283</v>
      </c>
      <c r="B238" s="99" t="s">
        <v>1337</v>
      </c>
      <c r="C238" s="99" t="s">
        <v>60</v>
      </c>
      <c r="D238" s="86"/>
      <c r="F238" s="1"/>
      <c r="I238" s="86">
        <v>238</v>
      </c>
      <c r="J238" s="3"/>
      <c r="K238" s="2"/>
      <c r="L238" s="2"/>
      <c r="M238" s="2"/>
      <c r="N238" s="2"/>
      <c r="O238" s="2"/>
      <c r="P238" s="2"/>
      <c r="Q238" s="2"/>
      <c r="R238" s="2"/>
      <c r="S238" s="2"/>
      <c r="T238" s="2"/>
      <c r="U238" s="2"/>
      <c r="V238" s="2"/>
      <c r="W238" s="87"/>
      <c r="X238" s="87"/>
    </row>
    <row r="239" spans="1:24" x14ac:dyDescent="0.25">
      <c r="A239" s="97" t="s">
        <v>1284</v>
      </c>
      <c r="B239" s="99" t="s">
        <v>1338</v>
      </c>
      <c r="C239" s="99" t="s">
        <v>60</v>
      </c>
      <c r="D239" s="86"/>
      <c r="F239" s="1"/>
      <c r="I239" s="86">
        <v>239</v>
      </c>
      <c r="J239" s="3"/>
      <c r="K239" s="2"/>
      <c r="L239" s="2"/>
      <c r="M239" s="2"/>
      <c r="N239" s="2"/>
      <c r="O239" s="2"/>
      <c r="P239" s="2"/>
      <c r="Q239" s="2"/>
      <c r="R239" s="2"/>
      <c r="S239" s="2"/>
      <c r="T239" s="2"/>
      <c r="U239" s="2"/>
      <c r="V239" s="2"/>
      <c r="W239" s="87"/>
      <c r="X239" s="87"/>
    </row>
    <row r="240" spans="1:24" x14ac:dyDescent="0.25">
      <c r="A240" s="97" t="s">
        <v>1285</v>
      </c>
      <c r="B240" s="99" t="s">
        <v>1339</v>
      </c>
      <c r="C240" s="99" t="s">
        <v>60</v>
      </c>
      <c r="D240" s="86"/>
      <c r="F240" s="1"/>
      <c r="I240" s="86">
        <v>240</v>
      </c>
      <c r="J240" s="3"/>
      <c r="K240" s="2"/>
      <c r="L240" s="2"/>
      <c r="M240" s="2"/>
      <c r="N240" s="2"/>
      <c r="O240" s="2"/>
      <c r="P240" s="2"/>
      <c r="Q240" s="2"/>
      <c r="R240" s="2"/>
      <c r="S240" s="2"/>
      <c r="T240" s="2"/>
      <c r="U240" s="2"/>
      <c r="V240" s="2"/>
      <c r="W240" s="87"/>
      <c r="X240" s="87"/>
    </row>
    <row r="241" spans="1:24" x14ac:dyDescent="0.25">
      <c r="A241" s="97" t="s">
        <v>1286</v>
      </c>
      <c r="B241" s="99" t="s">
        <v>1340</v>
      </c>
      <c r="C241" s="99" t="s">
        <v>60</v>
      </c>
      <c r="D241" s="86"/>
      <c r="F241" s="1"/>
      <c r="I241" s="86">
        <v>241</v>
      </c>
      <c r="J241" s="3"/>
      <c r="K241" s="2"/>
      <c r="L241" s="2"/>
      <c r="M241" s="2"/>
      <c r="N241" s="2"/>
      <c r="O241" s="2"/>
      <c r="P241" s="2"/>
      <c r="Q241" s="2"/>
      <c r="R241" s="2"/>
      <c r="S241" s="2"/>
      <c r="T241" s="2"/>
      <c r="U241" s="2"/>
      <c r="V241" s="2"/>
      <c r="W241" s="87"/>
      <c r="X241" s="87"/>
    </row>
    <row r="242" spans="1:24" x14ac:dyDescent="0.25">
      <c r="A242" s="97" t="s">
        <v>1287</v>
      </c>
      <c r="B242" s="99" t="s">
        <v>1341</v>
      </c>
      <c r="C242" s="99" t="s">
        <v>60</v>
      </c>
      <c r="D242" s="86"/>
      <c r="F242" s="1"/>
      <c r="I242" s="86">
        <v>242</v>
      </c>
      <c r="J242" s="3"/>
      <c r="K242" s="2"/>
      <c r="L242" s="2"/>
      <c r="M242" s="2"/>
      <c r="N242" s="2"/>
      <c r="O242" s="2"/>
      <c r="P242" s="2"/>
      <c r="Q242" s="2"/>
      <c r="R242" s="2"/>
      <c r="S242" s="2"/>
      <c r="T242" s="2"/>
      <c r="U242" s="2"/>
      <c r="V242" s="2"/>
      <c r="W242" s="87"/>
      <c r="X242" s="87"/>
    </row>
    <row r="243" spans="1:24" x14ac:dyDescent="0.25">
      <c r="A243" s="97" t="s">
        <v>1288</v>
      </c>
      <c r="B243" s="99" t="s">
        <v>1330</v>
      </c>
      <c r="C243" s="99" t="s">
        <v>62</v>
      </c>
      <c r="D243" s="86"/>
      <c r="F243" s="1"/>
      <c r="I243" s="86">
        <v>243</v>
      </c>
      <c r="J243" s="3"/>
      <c r="K243" s="2"/>
      <c r="L243" s="2"/>
      <c r="M243" s="2"/>
      <c r="N243" s="2"/>
      <c r="O243" s="2"/>
      <c r="P243" s="2"/>
      <c r="Q243" s="2"/>
      <c r="R243" s="2"/>
      <c r="S243" s="2"/>
      <c r="T243" s="2"/>
      <c r="U243" s="2"/>
      <c r="V243" s="2"/>
      <c r="W243" s="87"/>
      <c r="X243" s="87"/>
    </row>
    <row r="244" spans="1:24" x14ac:dyDescent="0.25">
      <c r="A244" s="97" t="s">
        <v>1289</v>
      </c>
      <c r="B244" s="99" t="s">
        <v>1331</v>
      </c>
      <c r="C244" s="99" t="s">
        <v>62</v>
      </c>
      <c r="D244" s="86"/>
      <c r="F244" s="1"/>
      <c r="I244" s="86">
        <v>244</v>
      </c>
      <c r="J244" s="3"/>
      <c r="K244" s="2"/>
      <c r="L244" s="2"/>
      <c r="M244" s="2"/>
      <c r="N244" s="2"/>
      <c r="O244" s="2"/>
      <c r="P244" s="2"/>
      <c r="Q244" s="2"/>
      <c r="R244" s="2"/>
      <c r="S244" s="2"/>
      <c r="T244" s="2"/>
      <c r="U244" s="2"/>
      <c r="V244" s="2"/>
      <c r="W244" s="87"/>
      <c r="X244" s="87"/>
    </row>
    <row r="245" spans="1:24" x14ac:dyDescent="0.25">
      <c r="A245" s="97" t="s">
        <v>1290</v>
      </c>
      <c r="B245" s="99" t="s">
        <v>1332</v>
      </c>
      <c r="C245" s="99" t="s">
        <v>62</v>
      </c>
      <c r="D245" s="86"/>
      <c r="F245" s="1"/>
      <c r="I245" s="86">
        <v>245</v>
      </c>
      <c r="J245" s="3"/>
      <c r="K245" s="2"/>
      <c r="L245" s="2"/>
      <c r="M245" s="2"/>
      <c r="N245" s="2"/>
      <c r="O245" s="2"/>
      <c r="P245" s="2"/>
      <c r="Q245" s="2"/>
      <c r="R245" s="2"/>
      <c r="S245" s="2"/>
      <c r="T245" s="2"/>
      <c r="U245" s="2"/>
      <c r="V245" s="2"/>
      <c r="W245" s="87"/>
      <c r="X245" s="87"/>
    </row>
    <row r="246" spans="1:24" x14ac:dyDescent="0.25">
      <c r="A246" s="97" t="s">
        <v>1291</v>
      </c>
      <c r="B246" s="99" t="s">
        <v>1333</v>
      </c>
      <c r="C246" s="99" t="s">
        <v>62</v>
      </c>
      <c r="D246" s="86"/>
      <c r="F246" s="1"/>
      <c r="I246" s="86">
        <v>246</v>
      </c>
      <c r="J246" s="3"/>
      <c r="K246" s="2"/>
      <c r="L246" s="2"/>
      <c r="M246" s="2"/>
      <c r="N246" s="2"/>
      <c r="O246" s="2"/>
      <c r="P246" s="2"/>
      <c r="Q246" s="2"/>
      <c r="R246" s="2"/>
      <c r="S246" s="2"/>
      <c r="T246" s="2"/>
      <c r="U246" s="2"/>
      <c r="V246" s="2"/>
      <c r="W246" s="87"/>
      <c r="X246" s="87"/>
    </row>
    <row r="247" spans="1:24" x14ac:dyDescent="0.25">
      <c r="A247" s="97" t="s">
        <v>1292</v>
      </c>
      <c r="B247" s="99" t="s">
        <v>1334</v>
      </c>
      <c r="C247" s="99" t="s">
        <v>62</v>
      </c>
      <c r="D247" s="86"/>
      <c r="F247" s="1"/>
      <c r="I247" s="86">
        <v>247</v>
      </c>
      <c r="J247" s="3"/>
      <c r="K247" s="2"/>
      <c r="L247" s="2"/>
      <c r="M247" s="2"/>
      <c r="N247" s="2"/>
      <c r="O247" s="2"/>
      <c r="P247" s="2"/>
      <c r="Q247" s="2"/>
      <c r="R247" s="2"/>
      <c r="S247" s="2"/>
      <c r="T247" s="2"/>
      <c r="U247" s="2"/>
      <c r="V247" s="2"/>
      <c r="W247" s="87"/>
      <c r="X247" s="87"/>
    </row>
    <row r="248" spans="1:24" x14ac:dyDescent="0.25">
      <c r="A248" s="97" t="s">
        <v>1293</v>
      </c>
      <c r="B248" s="99" t="s">
        <v>1335</v>
      </c>
      <c r="C248" s="99" t="s">
        <v>62</v>
      </c>
      <c r="D248" s="86"/>
      <c r="F248" s="1"/>
      <c r="I248" s="86">
        <v>248</v>
      </c>
      <c r="J248" s="3"/>
      <c r="K248" s="2"/>
      <c r="L248" s="2"/>
      <c r="M248" s="2"/>
      <c r="N248" s="2"/>
      <c r="O248" s="2"/>
      <c r="P248" s="2"/>
      <c r="Q248" s="2"/>
      <c r="R248" s="2"/>
      <c r="S248" s="2"/>
      <c r="T248" s="2"/>
      <c r="U248" s="2"/>
      <c r="V248" s="2"/>
      <c r="W248" s="87"/>
      <c r="X248" s="87"/>
    </row>
    <row r="249" spans="1:24" x14ac:dyDescent="0.25">
      <c r="A249" s="97" t="s">
        <v>1294</v>
      </c>
      <c r="B249" s="99" t="s">
        <v>1336</v>
      </c>
      <c r="C249" s="99" t="s">
        <v>62</v>
      </c>
      <c r="D249" s="86"/>
      <c r="F249" s="1"/>
      <c r="I249" s="86">
        <v>249</v>
      </c>
      <c r="J249" s="3"/>
      <c r="K249" s="2"/>
      <c r="L249" s="2"/>
      <c r="M249" s="2"/>
      <c r="N249" s="2"/>
      <c r="O249" s="2"/>
      <c r="P249" s="2"/>
      <c r="Q249" s="2"/>
      <c r="R249" s="2"/>
      <c r="S249" s="2"/>
      <c r="T249" s="2"/>
      <c r="U249" s="2"/>
      <c r="V249" s="2"/>
      <c r="W249" s="87"/>
      <c r="X249" s="87"/>
    </row>
    <row r="250" spans="1:24" x14ac:dyDescent="0.25">
      <c r="A250" s="97" t="s">
        <v>1295</v>
      </c>
      <c r="B250" s="99" t="s">
        <v>1337</v>
      </c>
      <c r="C250" s="99" t="s">
        <v>62</v>
      </c>
      <c r="D250" s="86"/>
      <c r="F250" s="1"/>
      <c r="I250" s="86">
        <v>250</v>
      </c>
      <c r="J250" s="3"/>
      <c r="K250" s="2"/>
      <c r="L250" s="2"/>
      <c r="M250" s="2"/>
      <c r="N250" s="2"/>
      <c r="O250" s="2"/>
      <c r="P250" s="2"/>
      <c r="Q250" s="2"/>
      <c r="R250" s="2"/>
      <c r="S250" s="2"/>
      <c r="T250" s="2"/>
      <c r="U250" s="2"/>
      <c r="V250" s="2"/>
      <c r="W250" s="87"/>
      <c r="X250" s="87"/>
    </row>
    <row r="251" spans="1:24" x14ac:dyDescent="0.25">
      <c r="A251" s="97" t="s">
        <v>1296</v>
      </c>
      <c r="B251" s="99" t="s">
        <v>1338</v>
      </c>
      <c r="C251" s="99" t="s">
        <v>62</v>
      </c>
      <c r="D251" s="86"/>
      <c r="F251" s="1"/>
      <c r="I251" s="86">
        <v>251</v>
      </c>
      <c r="J251" s="3"/>
      <c r="K251" s="2"/>
      <c r="L251" s="2"/>
      <c r="M251" s="2"/>
      <c r="N251" s="2"/>
      <c r="O251" s="2"/>
      <c r="P251" s="2"/>
      <c r="Q251" s="2"/>
      <c r="R251" s="2"/>
      <c r="S251" s="2"/>
      <c r="T251" s="2"/>
      <c r="U251" s="2"/>
      <c r="V251" s="2"/>
      <c r="W251" s="87"/>
      <c r="X251" s="87"/>
    </row>
    <row r="252" spans="1:24" x14ac:dyDescent="0.25">
      <c r="A252" s="97" t="s">
        <v>1297</v>
      </c>
      <c r="B252" s="99" t="s">
        <v>1339</v>
      </c>
      <c r="C252" s="99" t="s">
        <v>62</v>
      </c>
      <c r="D252" s="86"/>
      <c r="F252" s="1"/>
      <c r="I252" s="86">
        <v>252</v>
      </c>
      <c r="J252" s="3"/>
      <c r="K252" s="2"/>
      <c r="L252" s="2"/>
      <c r="M252" s="2"/>
      <c r="N252" s="2"/>
      <c r="O252" s="2"/>
      <c r="P252" s="2"/>
      <c r="Q252" s="2"/>
      <c r="R252" s="2"/>
      <c r="S252" s="2"/>
      <c r="T252" s="2"/>
      <c r="U252" s="2"/>
      <c r="V252" s="2"/>
      <c r="W252" s="87"/>
      <c r="X252" s="87"/>
    </row>
    <row r="253" spans="1:24" x14ac:dyDescent="0.25">
      <c r="A253" s="97" t="s">
        <v>1298</v>
      </c>
      <c r="B253" s="99" t="s">
        <v>1340</v>
      </c>
      <c r="C253" s="99" t="s">
        <v>62</v>
      </c>
      <c r="D253" s="86"/>
      <c r="F253" s="1"/>
      <c r="I253" s="86">
        <v>253</v>
      </c>
      <c r="J253" s="3"/>
      <c r="K253" s="2"/>
      <c r="L253" s="2"/>
      <c r="M253" s="2"/>
      <c r="N253" s="2"/>
      <c r="O253" s="2"/>
      <c r="P253" s="2"/>
      <c r="Q253" s="2"/>
      <c r="R253" s="2"/>
      <c r="S253" s="2"/>
      <c r="T253" s="2"/>
      <c r="U253" s="2"/>
      <c r="V253" s="2"/>
      <c r="W253" s="87"/>
      <c r="X253" s="87"/>
    </row>
    <row r="254" spans="1:24" x14ac:dyDescent="0.25">
      <c r="A254" s="97" t="s">
        <v>1299</v>
      </c>
      <c r="B254" s="99" t="s">
        <v>1341</v>
      </c>
      <c r="C254" s="99" t="s">
        <v>62</v>
      </c>
      <c r="D254" s="86"/>
      <c r="F254" s="1"/>
      <c r="I254" s="86">
        <v>254</v>
      </c>
      <c r="J254" s="3"/>
      <c r="K254" s="2"/>
      <c r="L254" s="2"/>
      <c r="M254" s="2"/>
      <c r="N254" s="2"/>
      <c r="O254" s="2"/>
      <c r="P254" s="2"/>
      <c r="Q254" s="2"/>
      <c r="R254" s="2"/>
      <c r="S254" s="2"/>
      <c r="T254" s="2"/>
      <c r="U254" s="2"/>
      <c r="V254" s="2"/>
      <c r="W254" s="87"/>
      <c r="X254" s="87"/>
    </row>
    <row r="255" spans="1:24" x14ac:dyDescent="0.25">
      <c r="A255" s="97" t="s">
        <v>1300</v>
      </c>
      <c r="B255" s="99" t="s">
        <v>1330</v>
      </c>
      <c r="C255" s="99" t="s">
        <v>64</v>
      </c>
      <c r="D255" s="86"/>
      <c r="F255" s="1"/>
      <c r="I255" s="86">
        <v>255</v>
      </c>
      <c r="J255" s="3"/>
      <c r="K255" s="2"/>
      <c r="L255" s="2"/>
      <c r="M255" s="2"/>
      <c r="N255" s="2"/>
      <c r="O255" s="2"/>
      <c r="P255" s="2"/>
      <c r="Q255" s="2"/>
      <c r="R255" s="2"/>
      <c r="S255" s="2"/>
      <c r="T255" s="2"/>
      <c r="U255" s="2"/>
      <c r="V255" s="2"/>
      <c r="W255" s="87"/>
      <c r="X255" s="87"/>
    </row>
    <row r="256" spans="1:24" x14ac:dyDescent="0.25">
      <c r="A256" s="97" t="s">
        <v>1301</v>
      </c>
      <c r="B256" s="99" t="s">
        <v>1331</v>
      </c>
      <c r="C256" s="99" t="s">
        <v>64</v>
      </c>
      <c r="D256" s="86"/>
      <c r="F256" s="1"/>
      <c r="I256" s="86">
        <v>256</v>
      </c>
      <c r="J256" s="3"/>
      <c r="K256" s="2"/>
      <c r="L256" s="2"/>
      <c r="M256" s="2"/>
      <c r="N256" s="2"/>
      <c r="O256" s="2"/>
      <c r="P256" s="2"/>
      <c r="Q256" s="2"/>
      <c r="R256" s="2"/>
      <c r="S256" s="2"/>
      <c r="T256" s="2"/>
      <c r="U256" s="2"/>
      <c r="V256" s="2"/>
      <c r="W256" s="87"/>
      <c r="X256" s="87"/>
    </row>
    <row r="257" spans="1:24" x14ac:dyDescent="0.25">
      <c r="A257" s="97" t="s">
        <v>1302</v>
      </c>
      <c r="B257" s="99" t="s">
        <v>1332</v>
      </c>
      <c r="C257" s="99" t="s">
        <v>64</v>
      </c>
      <c r="D257" s="86"/>
      <c r="F257" s="1"/>
      <c r="I257" s="86">
        <v>257</v>
      </c>
      <c r="J257" s="3"/>
      <c r="K257" s="2"/>
      <c r="L257" s="2"/>
      <c r="M257" s="2"/>
      <c r="N257" s="2"/>
      <c r="O257" s="2"/>
      <c r="P257" s="2"/>
      <c r="Q257" s="2"/>
      <c r="R257" s="2"/>
      <c r="S257" s="2"/>
      <c r="T257" s="2"/>
      <c r="U257" s="2"/>
      <c r="V257" s="2"/>
      <c r="W257" s="87"/>
      <c r="X257" s="87"/>
    </row>
    <row r="258" spans="1:24" x14ac:dyDescent="0.25">
      <c r="A258" s="97" t="s">
        <v>1303</v>
      </c>
      <c r="B258" s="99" t="s">
        <v>1333</v>
      </c>
      <c r="C258" s="99" t="s">
        <v>64</v>
      </c>
      <c r="D258" s="86"/>
      <c r="F258" s="1"/>
      <c r="I258" s="86">
        <v>258</v>
      </c>
      <c r="J258" s="3"/>
      <c r="K258" s="2"/>
      <c r="L258" s="2"/>
      <c r="M258" s="2"/>
      <c r="N258" s="2"/>
      <c r="O258" s="2"/>
      <c r="P258" s="2"/>
      <c r="Q258" s="2"/>
      <c r="R258" s="2"/>
      <c r="S258" s="2"/>
      <c r="T258" s="2"/>
      <c r="U258" s="2"/>
      <c r="V258" s="2"/>
      <c r="W258" s="87"/>
      <c r="X258" s="87"/>
    </row>
    <row r="259" spans="1:24" x14ac:dyDescent="0.25">
      <c r="A259" s="97" t="s">
        <v>1304</v>
      </c>
      <c r="B259" s="99" t="s">
        <v>1334</v>
      </c>
      <c r="C259" s="99" t="s">
        <v>64</v>
      </c>
      <c r="D259" s="86"/>
      <c r="F259" s="1"/>
      <c r="I259" s="86">
        <v>259</v>
      </c>
      <c r="J259" s="3"/>
      <c r="K259" s="2"/>
      <c r="L259" s="2"/>
      <c r="M259" s="2"/>
      <c r="N259" s="2"/>
      <c r="O259" s="2"/>
      <c r="P259" s="2"/>
      <c r="Q259" s="2"/>
      <c r="R259" s="2"/>
      <c r="S259" s="2"/>
      <c r="T259" s="2"/>
      <c r="U259" s="2"/>
      <c r="V259" s="2"/>
      <c r="W259" s="87"/>
      <c r="X259" s="87"/>
    </row>
    <row r="260" spans="1:24" x14ac:dyDescent="0.25">
      <c r="A260" s="97" t="s">
        <v>1305</v>
      </c>
      <c r="B260" s="99" t="s">
        <v>1335</v>
      </c>
      <c r="C260" s="99" t="s">
        <v>64</v>
      </c>
      <c r="D260" s="86"/>
      <c r="F260" s="1"/>
      <c r="I260" s="86">
        <v>260</v>
      </c>
      <c r="J260" s="3"/>
      <c r="K260" s="2"/>
      <c r="L260" s="2"/>
      <c r="M260" s="2"/>
      <c r="N260" s="2"/>
      <c r="O260" s="2"/>
      <c r="P260" s="2"/>
      <c r="Q260" s="2"/>
      <c r="R260" s="2"/>
      <c r="S260" s="2"/>
      <c r="T260" s="2"/>
      <c r="U260" s="2"/>
      <c r="V260" s="2"/>
      <c r="W260" s="87"/>
      <c r="X260" s="87"/>
    </row>
  </sheetData>
  <dataConsolidate/>
  <dataValidations count="8">
    <dataValidation allowBlank="1" showInputMessage="1" promptTitle="Group Vertex Color" prompt="To select a color to use for all vertices in the group, right-click and select Select Color on the right-click menu." sqref="B3:B260"/>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260">
      <formula1>ValidGroupShapes</formula1>
    </dataValidation>
    <dataValidation allowBlank="1" showInputMessage="1" showErrorMessage="1" promptTitle="Group Name" prompt="Enter the name of the group." sqref="A3:A260"/>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260">
      <formula1>ValidBooleansDefaultFalse</formula1>
    </dataValidation>
    <dataValidation allowBlank="1" sqref="K3:K260"/>
    <dataValidation allowBlank="1" showInputMessage="1" showErrorMessage="1" errorTitle="Invalid Group Collapsed" error="You have entered an unrecognized &quot;group collapsed.&quot;  Try selecting from the drop-down list instead." promptTitle="Group Label" prompt="Enter an optional group label." sqref="F3:F260"/>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260"/>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260">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864"/>
  <sheetViews>
    <sheetView topLeftCell="A219" workbookViewId="0">
      <selection activeCell="B239" sqref="B239"/>
    </sheetView>
  </sheetViews>
  <sheetFormatPr defaultRowHeight="15" x14ac:dyDescent="0.25"/>
  <cols>
    <col min="1" max="1" width="9.42578125" style="1" bestFit="1" customWidth="1"/>
    <col min="2" max="2" width="36.7109375" style="1" customWidth="1"/>
    <col min="3" max="3" width="11.5703125" bestFit="1" customWidth="1"/>
    <col min="4" max="4" width="9.140625" customWidth="1"/>
  </cols>
  <sheetData>
    <row r="1" spans="1:3" ht="15" customHeight="1" x14ac:dyDescent="0.25">
      <c r="A1" s="11" t="s">
        <v>145</v>
      </c>
      <c r="B1" s="11" t="s">
        <v>5</v>
      </c>
      <c r="C1" s="11" t="s">
        <v>148</v>
      </c>
    </row>
    <row r="2" spans="1:3" x14ac:dyDescent="0.25">
      <c r="A2" s="98" t="s">
        <v>1048</v>
      </c>
      <c r="B2" s="100" t="s">
        <v>824</v>
      </c>
      <c r="C2" s="98">
        <f>VLOOKUP(GroupVertices[[#This Row],[Vertex]], Vertices[], MATCH("ID", Vertices[#Headers], 0), FALSE)</f>
        <v>652</v>
      </c>
    </row>
    <row r="3" spans="1:3" x14ac:dyDescent="0.25">
      <c r="A3" s="98" t="s">
        <v>1048</v>
      </c>
      <c r="B3" s="100" t="s">
        <v>552</v>
      </c>
      <c r="C3" s="98">
        <f>VLOOKUP(GroupVertices[[#This Row],[Vertex]], Vertices[], MATCH("ID", Vertices[#Headers], 0), FALSE)</f>
        <v>380</v>
      </c>
    </row>
    <row r="4" spans="1:3" x14ac:dyDescent="0.25">
      <c r="A4" s="98" t="s">
        <v>1048</v>
      </c>
      <c r="B4" s="100" t="s">
        <v>554</v>
      </c>
      <c r="C4" s="98">
        <f>VLOOKUP(GroupVertices[[#This Row],[Vertex]], Vertices[], MATCH("ID", Vertices[#Headers], 0), FALSE)</f>
        <v>382</v>
      </c>
    </row>
    <row r="5" spans="1:3" x14ac:dyDescent="0.25">
      <c r="A5" s="98" t="s">
        <v>1048</v>
      </c>
      <c r="B5" s="100" t="s">
        <v>553</v>
      </c>
      <c r="C5" s="98">
        <f>VLOOKUP(GroupVertices[[#This Row],[Vertex]], Vertices[], MATCH("ID", Vertices[#Headers], 0), FALSE)</f>
        <v>381</v>
      </c>
    </row>
    <row r="6" spans="1:3" x14ac:dyDescent="0.25">
      <c r="A6" s="98" t="s">
        <v>1048</v>
      </c>
      <c r="B6" s="100" t="s">
        <v>867</v>
      </c>
      <c r="C6" s="98">
        <f>VLOOKUP(GroupVertices[[#This Row],[Vertex]], Vertices[], MATCH("ID", Vertices[#Headers], 0), FALSE)</f>
        <v>695</v>
      </c>
    </row>
    <row r="7" spans="1:3" x14ac:dyDescent="0.25">
      <c r="A7" s="98" t="s">
        <v>1048</v>
      </c>
      <c r="B7" s="100" t="s">
        <v>759</v>
      </c>
      <c r="C7" s="98">
        <f>VLOOKUP(GroupVertices[[#This Row],[Vertex]], Vertices[], MATCH("ID", Vertices[#Headers], 0), FALSE)</f>
        <v>587</v>
      </c>
    </row>
    <row r="8" spans="1:3" x14ac:dyDescent="0.25">
      <c r="A8" s="98" t="s">
        <v>1048</v>
      </c>
      <c r="B8" s="100" t="s">
        <v>844</v>
      </c>
      <c r="C8" s="98">
        <f>VLOOKUP(GroupVertices[[#This Row],[Vertex]], Vertices[], MATCH("ID", Vertices[#Headers], 0), FALSE)</f>
        <v>672</v>
      </c>
    </row>
    <row r="9" spans="1:3" x14ac:dyDescent="0.25">
      <c r="A9" s="98" t="s">
        <v>1048</v>
      </c>
      <c r="B9" s="100" t="s">
        <v>810</v>
      </c>
      <c r="C9" s="98">
        <f>VLOOKUP(GroupVertices[[#This Row],[Vertex]], Vertices[], MATCH("ID", Vertices[#Headers], 0), FALSE)</f>
        <v>638</v>
      </c>
    </row>
    <row r="10" spans="1:3" x14ac:dyDescent="0.25">
      <c r="A10" s="98" t="s">
        <v>1048</v>
      </c>
      <c r="B10" s="100" t="s">
        <v>811</v>
      </c>
      <c r="C10" s="98">
        <f>VLOOKUP(GroupVertices[[#This Row],[Vertex]], Vertices[], MATCH("ID", Vertices[#Headers], 0), FALSE)</f>
        <v>639</v>
      </c>
    </row>
    <row r="11" spans="1:3" x14ac:dyDescent="0.25">
      <c r="A11" s="98" t="s">
        <v>1048</v>
      </c>
      <c r="B11" s="100" t="s">
        <v>622</v>
      </c>
      <c r="C11" s="98">
        <f>VLOOKUP(GroupVertices[[#This Row],[Vertex]], Vertices[], MATCH("ID", Vertices[#Headers], 0), FALSE)</f>
        <v>450</v>
      </c>
    </row>
    <row r="12" spans="1:3" x14ac:dyDescent="0.25">
      <c r="A12" s="98" t="s">
        <v>1048</v>
      </c>
      <c r="B12" s="100" t="s">
        <v>625</v>
      </c>
      <c r="C12" s="98">
        <f>VLOOKUP(GroupVertices[[#This Row],[Vertex]], Vertices[], MATCH("ID", Vertices[#Headers], 0), FALSE)</f>
        <v>453</v>
      </c>
    </row>
    <row r="13" spans="1:3" x14ac:dyDescent="0.25">
      <c r="A13" s="98" t="s">
        <v>1048</v>
      </c>
      <c r="B13" s="100" t="s">
        <v>621</v>
      </c>
      <c r="C13" s="98">
        <f>VLOOKUP(GroupVertices[[#This Row],[Vertex]], Vertices[], MATCH("ID", Vertices[#Headers], 0), FALSE)</f>
        <v>449</v>
      </c>
    </row>
    <row r="14" spans="1:3" x14ac:dyDescent="0.25">
      <c r="A14" s="98" t="s">
        <v>1048</v>
      </c>
      <c r="B14" s="100" t="s">
        <v>623</v>
      </c>
      <c r="C14" s="98">
        <f>VLOOKUP(GroupVertices[[#This Row],[Vertex]], Vertices[], MATCH("ID", Vertices[#Headers], 0), FALSE)</f>
        <v>451</v>
      </c>
    </row>
    <row r="15" spans="1:3" x14ac:dyDescent="0.25">
      <c r="A15" s="98" t="s">
        <v>1048</v>
      </c>
      <c r="B15" s="100" t="s">
        <v>856</v>
      </c>
      <c r="C15" s="98">
        <f>VLOOKUP(GroupVertices[[#This Row],[Vertex]], Vertices[], MATCH("ID", Vertices[#Headers], 0), FALSE)</f>
        <v>684</v>
      </c>
    </row>
    <row r="16" spans="1:3" x14ac:dyDescent="0.25">
      <c r="A16" s="98" t="s">
        <v>1048</v>
      </c>
      <c r="B16" s="100" t="s">
        <v>857</v>
      </c>
      <c r="C16" s="98">
        <f>VLOOKUP(GroupVertices[[#This Row],[Vertex]], Vertices[], MATCH("ID", Vertices[#Headers], 0), FALSE)</f>
        <v>685</v>
      </c>
    </row>
    <row r="17" spans="1:3" x14ac:dyDescent="0.25">
      <c r="A17" s="98" t="s">
        <v>1048</v>
      </c>
      <c r="B17" s="100" t="s">
        <v>395</v>
      </c>
      <c r="C17" s="98">
        <f>VLOOKUP(GroupVertices[[#This Row],[Vertex]], Vertices[], MATCH("ID", Vertices[#Headers], 0), FALSE)</f>
        <v>223</v>
      </c>
    </row>
    <row r="18" spans="1:3" x14ac:dyDescent="0.25">
      <c r="A18" s="98" t="s">
        <v>1048</v>
      </c>
      <c r="B18" s="100" t="s">
        <v>397</v>
      </c>
      <c r="C18" s="98">
        <f>VLOOKUP(GroupVertices[[#This Row],[Vertex]], Vertices[], MATCH("ID", Vertices[#Headers], 0), FALSE)</f>
        <v>225</v>
      </c>
    </row>
    <row r="19" spans="1:3" x14ac:dyDescent="0.25">
      <c r="A19" s="98" t="s">
        <v>1048</v>
      </c>
      <c r="B19" s="100" t="s">
        <v>399</v>
      </c>
      <c r="C19" s="98">
        <f>VLOOKUP(GroupVertices[[#This Row],[Vertex]], Vertices[], MATCH("ID", Vertices[#Headers], 0), FALSE)</f>
        <v>227</v>
      </c>
    </row>
    <row r="20" spans="1:3" x14ac:dyDescent="0.25">
      <c r="A20" s="98" t="s">
        <v>1048</v>
      </c>
      <c r="B20" s="100" t="s">
        <v>394</v>
      </c>
      <c r="C20" s="98">
        <f>VLOOKUP(GroupVertices[[#This Row],[Vertex]], Vertices[], MATCH("ID", Vertices[#Headers], 0), FALSE)</f>
        <v>222</v>
      </c>
    </row>
    <row r="21" spans="1:3" x14ac:dyDescent="0.25">
      <c r="A21" s="98" t="s">
        <v>1048</v>
      </c>
      <c r="B21" s="100" t="s">
        <v>398</v>
      </c>
      <c r="C21" s="98">
        <f>VLOOKUP(GroupVertices[[#This Row],[Vertex]], Vertices[], MATCH("ID", Vertices[#Headers], 0), FALSE)</f>
        <v>226</v>
      </c>
    </row>
    <row r="22" spans="1:3" x14ac:dyDescent="0.25">
      <c r="A22" s="98" t="s">
        <v>1048</v>
      </c>
      <c r="B22" s="100" t="s">
        <v>978</v>
      </c>
      <c r="C22" s="98">
        <f>VLOOKUP(GroupVertices[[#This Row],[Vertex]], Vertices[], MATCH("ID", Vertices[#Headers], 0), FALSE)</f>
        <v>806</v>
      </c>
    </row>
    <row r="23" spans="1:3" x14ac:dyDescent="0.25">
      <c r="A23" s="98" t="s">
        <v>1048</v>
      </c>
      <c r="B23" s="100" t="s">
        <v>563</v>
      </c>
      <c r="C23" s="98">
        <f>VLOOKUP(GroupVertices[[#This Row],[Vertex]], Vertices[], MATCH("ID", Vertices[#Headers], 0), FALSE)</f>
        <v>391</v>
      </c>
    </row>
    <row r="24" spans="1:3" x14ac:dyDescent="0.25">
      <c r="A24" s="98" t="s">
        <v>1048</v>
      </c>
      <c r="B24" s="100" t="s">
        <v>565</v>
      </c>
      <c r="C24" s="98">
        <f>VLOOKUP(GroupVertices[[#This Row],[Vertex]], Vertices[], MATCH("ID", Vertices[#Headers], 0), FALSE)</f>
        <v>393</v>
      </c>
    </row>
    <row r="25" spans="1:3" x14ac:dyDescent="0.25">
      <c r="A25" s="98" t="s">
        <v>1048</v>
      </c>
      <c r="B25" s="100" t="s">
        <v>562</v>
      </c>
      <c r="C25" s="98">
        <f>VLOOKUP(GroupVertices[[#This Row],[Vertex]], Vertices[], MATCH("ID", Vertices[#Headers], 0), FALSE)</f>
        <v>390</v>
      </c>
    </row>
    <row r="26" spans="1:3" x14ac:dyDescent="0.25">
      <c r="A26" s="98" t="s">
        <v>1048</v>
      </c>
      <c r="B26" s="100" t="s">
        <v>559</v>
      </c>
      <c r="C26" s="98">
        <f>VLOOKUP(GroupVertices[[#This Row],[Vertex]], Vertices[], MATCH("ID", Vertices[#Headers], 0), FALSE)</f>
        <v>387</v>
      </c>
    </row>
    <row r="27" spans="1:3" x14ac:dyDescent="0.25">
      <c r="A27" s="98" t="s">
        <v>1048</v>
      </c>
      <c r="B27" s="100" t="s">
        <v>560</v>
      </c>
      <c r="C27" s="98">
        <f>VLOOKUP(GroupVertices[[#This Row],[Vertex]], Vertices[], MATCH("ID", Vertices[#Headers], 0), FALSE)</f>
        <v>388</v>
      </c>
    </row>
    <row r="28" spans="1:3" x14ac:dyDescent="0.25">
      <c r="A28" s="98" t="s">
        <v>1048</v>
      </c>
      <c r="B28" s="100" t="s">
        <v>966</v>
      </c>
      <c r="C28" s="98">
        <f>VLOOKUP(GroupVertices[[#This Row],[Vertex]], Vertices[], MATCH("ID", Vertices[#Headers], 0), FALSE)</f>
        <v>794</v>
      </c>
    </row>
    <row r="29" spans="1:3" x14ac:dyDescent="0.25">
      <c r="A29" s="98" t="s">
        <v>1048</v>
      </c>
      <c r="B29" s="100" t="s">
        <v>690</v>
      </c>
      <c r="C29" s="98">
        <f>VLOOKUP(GroupVertices[[#This Row],[Vertex]], Vertices[], MATCH("ID", Vertices[#Headers], 0), FALSE)</f>
        <v>518</v>
      </c>
    </row>
    <row r="30" spans="1:3" x14ac:dyDescent="0.25">
      <c r="A30" s="98" t="s">
        <v>1048</v>
      </c>
      <c r="B30" s="100" t="s">
        <v>691</v>
      </c>
      <c r="C30" s="98">
        <f>VLOOKUP(GroupVertices[[#This Row],[Vertex]], Vertices[], MATCH("ID", Vertices[#Headers], 0), FALSE)</f>
        <v>519</v>
      </c>
    </row>
    <row r="31" spans="1:3" x14ac:dyDescent="0.25">
      <c r="A31" s="98" t="s">
        <v>1048</v>
      </c>
      <c r="B31" s="100" t="s">
        <v>778</v>
      </c>
      <c r="C31" s="98">
        <f>VLOOKUP(GroupVertices[[#This Row],[Vertex]], Vertices[], MATCH("ID", Vertices[#Headers], 0), FALSE)</f>
        <v>606</v>
      </c>
    </row>
    <row r="32" spans="1:3" x14ac:dyDescent="0.25">
      <c r="A32" s="98" t="s">
        <v>1048</v>
      </c>
      <c r="B32" s="100" t="s">
        <v>583</v>
      </c>
      <c r="C32" s="98">
        <f>VLOOKUP(GroupVertices[[#This Row],[Vertex]], Vertices[], MATCH("ID", Vertices[#Headers], 0), FALSE)</f>
        <v>411</v>
      </c>
    </row>
    <row r="33" spans="1:3" x14ac:dyDescent="0.25">
      <c r="A33" s="98" t="s">
        <v>1048</v>
      </c>
      <c r="B33" s="100" t="s">
        <v>584</v>
      </c>
      <c r="C33" s="98">
        <f>VLOOKUP(GroupVertices[[#This Row],[Vertex]], Vertices[], MATCH("ID", Vertices[#Headers], 0), FALSE)</f>
        <v>412</v>
      </c>
    </row>
    <row r="34" spans="1:3" x14ac:dyDescent="0.25">
      <c r="A34" s="98" t="s">
        <v>1048</v>
      </c>
      <c r="B34" s="100" t="s">
        <v>585</v>
      </c>
      <c r="C34" s="98">
        <f>VLOOKUP(GroupVertices[[#This Row],[Vertex]], Vertices[], MATCH("ID", Vertices[#Headers], 0), FALSE)</f>
        <v>413</v>
      </c>
    </row>
    <row r="35" spans="1:3" x14ac:dyDescent="0.25">
      <c r="A35" s="98" t="s">
        <v>1048</v>
      </c>
      <c r="B35" s="100" t="s">
        <v>474</v>
      </c>
      <c r="C35" s="98">
        <f>VLOOKUP(GroupVertices[[#This Row],[Vertex]], Vertices[], MATCH("ID", Vertices[#Headers], 0), FALSE)</f>
        <v>302</v>
      </c>
    </row>
    <row r="36" spans="1:3" x14ac:dyDescent="0.25">
      <c r="A36" s="98" t="s">
        <v>1048</v>
      </c>
      <c r="B36" s="100" t="s">
        <v>475</v>
      </c>
      <c r="C36" s="98">
        <f>VLOOKUP(GroupVertices[[#This Row],[Vertex]], Vertices[], MATCH("ID", Vertices[#Headers], 0), FALSE)</f>
        <v>303</v>
      </c>
    </row>
    <row r="37" spans="1:3" x14ac:dyDescent="0.25">
      <c r="A37" s="98" t="s">
        <v>1048</v>
      </c>
      <c r="B37" s="100" t="s">
        <v>948</v>
      </c>
      <c r="C37" s="98">
        <f>VLOOKUP(GroupVertices[[#This Row],[Vertex]], Vertices[], MATCH("ID", Vertices[#Headers], 0), FALSE)</f>
        <v>776</v>
      </c>
    </row>
    <row r="38" spans="1:3" x14ac:dyDescent="0.25">
      <c r="A38" s="98" t="s">
        <v>1048</v>
      </c>
      <c r="B38" s="100" t="s">
        <v>949</v>
      </c>
      <c r="C38" s="98">
        <f>VLOOKUP(GroupVertices[[#This Row],[Vertex]], Vertices[], MATCH("ID", Vertices[#Headers], 0), FALSE)</f>
        <v>777</v>
      </c>
    </row>
    <row r="39" spans="1:3" x14ac:dyDescent="0.25">
      <c r="A39" s="98" t="s">
        <v>1048</v>
      </c>
      <c r="B39" s="100" t="s">
        <v>476</v>
      </c>
      <c r="C39" s="98">
        <f>VLOOKUP(GroupVertices[[#This Row],[Vertex]], Vertices[], MATCH("ID", Vertices[#Headers], 0), FALSE)</f>
        <v>304</v>
      </c>
    </row>
    <row r="40" spans="1:3" x14ac:dyDescent="0.25">
      <c r="A40" s="98" t="s">
        <v>1048</v>
      </c>
      <c r="B40" s="100" t="s">
        <v>865</v>
      </c>
      <c r="C40" s="98">
        <f>VLOOKUP(GroupVertices[[#This Row],[Vertex]], Vertices[], MATCH("ID", Vertices[#Headers], 0), FALSE)</f>
        <v>693</v>
      </c>
    </row>
    <row r="41" spans="1:3" x14ac:dyDescent="0.25">
      <c r="A41" s="98" t="s">
        <v>1048</v>
      </c>
      <c r="B41" s="100" t="s">
        <v>866</v>
      </c>
      <c r="C41" s="98">
        <f>VLOOKUP(GroupVertices[[#This Row],[Vertex]], Vertices[], MATCH("ID", Vertices[#Headers], 0), FALSE)</f>
        <v>694</v>
      </c>
    </row>
    <row r="42" spans="1:3" x14ac:dyDescent="0.25">
      <c r="A42" s="98" t="s">
        <v>1048</v>
      </c>
      <c r="B42" s="100" t="s">
        <v>561</v>
      </c>
      <c r="C42" s="98">
        <f>VLOOKUP(GroupVertices[[#This Row],[Vertex]], Vertices[], MATCH("ID", Vertices[#Headers], 0), FALSE)</f>
        <v>389</v>
      </c>
    </row>
    <row r="43" spans="1:3" x14ac:dyDescent="0.25">
      <c r="A43" s="98" t="s">
        <v>1048</v>
      </c>
      <c r="B43" s="100" t="s">
        <v>564</v>
      </c>
      <c r="C43" s="98">
        <f>VLOOKUP(GroupVertices[[#This Row],[Vertex]], Vertices[], MATCH("ID", Vertices[#Headers], 0), FALSE)</f>
        <v>392</v>
      </c>
    </row>
    <row r="44" spans="1:3" x14ac:dyDescent="0.25">
      <c r="A44" s="98" t="s">
        <v>1048</v>
      </c>
      <c r="B44" s="100" t="s">
        <v>396</v>
      </c>
      <c r="C44" s="98">
        <f>VLOOKUP(GroupVertices[[#This Row],[Vertex]], Vertices[], MATCH("ID", Vertices[#Headers], 0), FALSE)</f>
        <v>224</v>
      </c>
    </row>
    <row r="45" spans="1:3" x14ac:dyDescent="0.25">
      <c r="A45" s="98" t="s">
        <v>1048</v>
      </c>
      <c r="B45" s="100" t="s">
        <v>946</v>
      </c>
      <c r="C45" s="98">
        <f>VLOOKUP(GroupVertices[[#This Row],[Vertex]], Vertices[], MATCH("ID", Vertices[#Headers], 0), FALSE)</f>
        <v>774</v>
      </c>
    </row>
    <row r="46" spans="1:3" x14ac:dyDescent="0.25">
      <c r="A46" s="98" t="s">
        <v>1048</v>
      </c>
      <c r="B46" s="100" t="s">
        <v>873</v>
      </c>
      <c r="C46" s="98">
        <f>VLOOKUP(GroupVertices[[#This Row],[Vertex]], Vertices[], MATCH("ID", Vertices[#Headers], 0), FALSE)</f>
        <v>701</v>
      </c>
    </row>
    <row r="47" spans="1:3" x14ac:dyDescent="0.25">
      <c r="A47" s="98" t="s">
        <v>1048</v>
      </c>
      <c r="B47" s="100" t="s">
        <v>872</v>
      </c>
      <c r="C47" s="98">
        <f>VLOOKUP(GroupVertices[[#This Row],[Vertex]], Vertices[], MATCH("ID", Vertices[#Headers], 0), FALSE)</f>
        <v>700</v>
      </c>
    </row>
    <row r="48" spans="1:3" x14ac:dyDescent="0.25">
      <c r="A48" s="98" t="s">
        <v>1048</v>
      </c>
      <c r="B48" s="100" t="s">
        <v>875</v>
      </c>
      <c r="C48" s="98">
        <f>VLOOKUP(GroupVertices[[#This Row],[Vertex]], Vertices[], MATCH("ID", Vertices[#Headers], 0), FALSE)</f>
        <v>703</v>
      </c>
    </row>
    <row r="49" spans="1:3" x14ac:dyDescent="0.25">
      <c r="A49" s="98" t="s">
        <v>1048</v>
      </c>
      <c r="B49" s="100" t="s">
        <v>486</v>
      </c>
      <c r="C49" s="98">
        <f>VLOOKUP(GroupVertices[[#This Row],[Vertex]], Vertices[], MATCH("ID", Vertices[#Headers], 0), FALSE)</f>
        <v>314</v>
      </c>
    </row>
    <row r="50" spans="1:3" x14ac:dyDescent="0.25">
      <c r="A50" s="98" t="s">
        <v>1048</v>
      </c>
      <c r="B50" s="100" t="s">
        <v>487</v>
      </c>
      <c r="C50" s="98">
        <f>VLOOKUP(GroupVertices[[#This Row],[Vertex]], Vertices[], MATCH("ID", Vertices[#Headers], 0), FALSE)</f>
        <v>315</v>
      </c>
    </row>
    <row r="51" spans="1:3" x14ac:dyDescent="0.25">
      <c r="A51" s="98" t="s">
        <v>1048</v>
      </c>
      <c r="B51" s="100" t="s">
        <v>965</v>
      </c>
      <c r="C51" s="98">
        <f>VLOOKUP(GroupVertices[[#This Row],[Vertex]], Vertices[], MATCH("ID", Vertices[#Headers], 0), FALSE)</f>
        <v>793</v>
      </c>
    </row>
    <row r="52" spans="1:3" x14ac:dyDescent="0.25">
      <c r="A52" s="98" t="s">
        <v>1048</v>
      </c>
      <c r="B52" s="100" t="s">
        <v>488</v>
      </c>
      <c r="C52" s="98">
        <f>VLOOKUP(GroupVertices[[#This Row],[Vertex]], Vertices[], MATCH("ID", Vertices[#Headers], 0), FALSE)</f>
        <v>316</v>
      </c>
    </row>
    <row r="53" spans="1:3" x14ac:dyDescent="0.25">
      <c r="A53" s="98" t="s">
        <v>1048</v>
      </c>
      <c r="B53" s="100" t="s">
        <v>874</v>
      </c>
      <c r="C53" s="98">
        <f>VLOOKUP(GroupVertices[[#This Row],[Vertex]], Vertices[], MATCH("ID", Vertices[#Headers], 0), FALSE)</f>
        <v>702</v>
      </c>
    </row>
    <row r="54" spans="1:3" x14ac:dyDescent="0.25">
      <c r="A54" s="98" t="s">
        <v>1048</v>
      </c>
      <c r="B54" s="100" t="s">
        <v>947</v>
      </c>
      <c r="C54" s="98">
        <f>VLOOKUP(GroupVertices[[#This Row],[Vertex]], Vertices[], MATCH("ID", Vertices[#Headers], 0), FALSE)</f>
        <v>775</v>
      </c>
    </row>
    <row r="55" spans="1:3" x14ac:dyDescent="0.25">
      <c r="A55" s="98" t="s">
        <v>1048</v>
      </c>
      <c r="B55" s="100" t="s">
        <v>699</v>
      </c>
      <c r="C55" s="98">
        <f>VLOOKUP(GroupVertices[[#This Row],[Vertex]], Vertices[], MATCH("ID", Vertices[#Headers], 0), FALSE)</f>
        <v>527</v>
      </c>
    </row>
    <row r="56" spans="1:3" x14ac:dyDescent="0.25">
      <c r="A56" s="98" t="s">
        <v>1048</v>
      </c>
      <c r="B56" s="100" t="s">
        <v>701</v>
      </c>
      <c r="C56" s="98">
        <f>VLOOKUP(GroupVertices[[#This Row],[Vertex]], Vertices[], MATCH("ID", Vertices[#Headers], 0), FALSE)</f>
        <v>529</v>
      </c>
    </row>
    <row r="57" spans="1:3" x14ac:dyDescent="0.25">
      <c r="A57" s="98" t="s">
        <v>1048</v>
      </c>
      <c r="B57" s="100" t="s">
        <v>702</v>
      </c>
      <c r="C57" s="98">
        <f>VLOOKUP(GroupVertices[[#This Row],[Vertex]], Vertices[], MATCH("ID", Vertices[#Headers], 0), FALSE)</f>
        <v>530</v>
      </c>
    </row>
    <row r="58" spans="1:3" x14ac:dyDescent="0.25">
      <c r="A58" s="98" t="s">
        <v>1048</v>
      </c>
      <c r="B58" s="100" t="s">
        <v>624</v>
      </c>
      <c r="C58" s="98">
        <f>VLOOKUP(GroupVertices[[#This Row],[Vertex]], Vertices[], MATCH("ID", Vertices[#Headers], 0), FALSE)</f>
        <v>452</v>
      </c>
    </row>
    <row r="59" spans="1:3" x14ac:dyDescent="0.25">
      <c r="A59" s="98" t="s">
        <v>1048</v>
      </c>
      <c r="B59" s="100" t="s">
        <v>700</v>
      </c>
      <c r="C59" s="98">
        <f>VLOOKUP(GroupVertices[[#This Row],[Vertex]], Vertices[], MATCH("ID", Vertices[#Headers], 0), FALSE)</f>
        <v>528</v>
      </c>
    </row>
    <row r="60" spans="1:3" x14ac:dyDescent="0.25">
      <c r="A60" s="98" t="s">
        <v>1048</v>
      </c>
      <c r="B60" s="100" t="s">
        <v>482</v>
      </c>
      <c r="C60" s="98">
        <f>VLOOKUP(GroupVertices[[#This Row],[Vertex]], Vertices[], MATCH("ID", Vertices[#Headers], 0), FALSE)</f>
        <v>310</v>
      </c>
    </row>
    <row r="61" spans="1:3" x14ac:dyDescent="0.25">
      <c r="A61" s="98" t="s">
        <v>1048</v>
      </c>
      <c r="B61" s="100" t="s">
        <v>631</v>
      </c>
      <c r="C61" s="98">
        <f>VLOOKUP(GroupVertices[[#This Row],[Vertex]], Vertices[], MATCH("ID", Vertices[#Headers], 0), FALSE)</f>
        <v>459</v>
      </c>
    </row>
    <row r="62" spans="1:3" x14ac:dyDescent="0.25">
      <c r="A62" s="98" t="s">
        <v>1048</v>
      </c>
      <c r="B62" s="100" t="s">
        <v>632</v>
      </c>
      <c r="C62" s="98">
        <f>VLOOKUP(GroupVertices[[#This Row],[Vertex]], Vertices[], MATCH("ID", Vertices[#Headers], 0), FALSE)</f>
        <v>460</v>
      </c>
    </row>
    <row r="63" spans="1:3" x14ac:dyDescent="0.25">
      <c r="A63" s="98" t="s">
        <v>1048</v>
      </c>
      <c r="B63" s="100" t="s">
        <v>483</v>
      </c>
      <c r="C63" s="98">
        <f>VLOOKUP(GroupVertices[[#This Row],[Vertex]], Vertices[], MATCH("ID", Vertices[#Headers], 0), FALSE)</f>
        <v>311</v>
      </c>
    </row>
    <row r="64" spans="1:3" x14ac:dyDescent="0.25">
      <c r="A64" s="98" t="s">
        <v>1048</v>
      </c>
      <c r="B64" s="100" t="s">
        <v>485</v>
      </c>
      <c r="C64" s="98">
        <f>VLOOKUP(GroupVertices[[#This Row],[Vertex]], Vertices[], MATCH("ID", Vertices[#Headers], 0), FALSE)</f>
        <v>313</v>
      </c>
    </row>
    <row r="65" spans="1:3" x14ac:dyDescent="0.25">
      <c r="A65" s="98" t="s">
        <v>1048</v>
      </c>
      <c r="B65" s="100" t="s">
        <v>484</v>
      </c>
      <c r="C65" s="98">
        <f>VLOOKUP(GroupVertices[[#This Row],[Vertex]], Vertices[], MATCH("ID", Vertices[#Headers], 0), FALSE)</f>
        <v>312</v>
      </c>
    </row>
    <row r="66" spans="1:3" x14ac:dyDescent="0.25">
      <c r="A66" s="98" t="s">
        <v>1048</v>
      </c>
      <c r="B66" s="100" t="s">
        <v>737</v>
      </c>
      <c r="C66" s="98">
        <f>VLOOKUP(GroupVertices[[#This Row],[Vertex]], Vertices[], MATCH("ID", Vertices[#Headers], 0), FALSE)</f>
        <v>565</v>
      </c>
    </row>
    <row r="67" spans="1:3" x14ac:dyDescent="0.25">
      <c r="A67" s="98" t="s">
        <v>1048</v>
      </c>
      <c r="B67" s="100" t="s">
        <v>735</v>
      </c>
      <c r="C67" s="98">
        <f>VLOOKUP(GroupVertices[[#This Row],[Vertex]], Vertices[], MATCH("ID", Vertices[#Headers], 0), FALSE)</f>
        <v>563</v>
      </c>
    </row>
    <row r="68" spans="1:3" x14ac:dyDescent="0.25">
      <c r="A68" s="98" t="s">
        <v>1048</v>
      </c>
      <c r="B68" s="100" t="s">
        <v>790</v>
      </c>
      <c r="C68" s="98">
        <f>VLOOKUP(GroupVertices[[#This Row],[Vertex]], Vertices[], MATCH("ID", Vertices[#Headers], 0), FALSE)</f>
        <v>618</v>
      </c>
    </row>
    <row r="69" spans="1:3" x14ac:dyDescent="0.25">
      <c r="A69" s="98" t="s">
        <v>1048</v>
      </c>
      <c r="B69" s="100" t="s">
        <v>791</v>
      </c>
      <c r="C69" s="98">
        <f>VLOOKUP(GroupVertices[[#This Row],[Vertex]], Vertices[], MATCH("ID", Vertices[#Headers], 0), FALSE)</f>
        <v>619</v>
      </c>
    </row>
    <row r="70" spans="1:3" x14ac:dyDescent="0.25">
      <c r="A70" s="98" t="s">
        <v>1048</v>
      </c>
      <c r="B70" s="100" t="s">
        <v>939</v>
      </c>
      <c r="C70" s="98">
        <f>VLOOKUP(GroupVertices[[#This Row],[Vertex]], Vertices[], MATCH("ID", Vertices[#Headers], 0), FALSE)</f>
        <v>767</v>
      </c>
    </row>
    <row r="71" spans="1:3" x14ac:dyDescent="0.25">
      <c r="A71" s="98" t="s">
        <v>1048</v>
      </c>
      <c r="B71" s="100" t="s">
        <v>940</v>
      </c>
      <c r="C71" s="98">
        <f>VLOOKUP(GroupVertices[[#This Row],[Vertex]], Vertices[], MATCH("ID", Vertices[#Headers], 0), FALSE)</f>
        <v>768</v>
      </c>
    </row>
    <row r="72" spans="1:3" x14ac:dyDescent="0.25">
      <c r="A72" s="98" t="s">
        <v>1048</v>
      </c>
      <c r="B72" s="100" t="s">
        <v>808</v>
      </c>
      <c r="C72" s="98">
        <f>VLOOKUP(GroupVertices[[#This Row],[Vertex]], Vertices[], MATCH("ID", Vertices[#Headers], 0), FALSE)</f>
        <v>636</v>
      </c>
    </row>
    <row r="73" spans="1:3" x14ac:dyDescent="0.25">
      <c r="A73" s="98" t="s">
        <v>1048</v>
      </c>
      <c r="B73" s="100" t="s">
        <v>809</v>
      </c>
      <c r="C73" s="98">
        <f>VLOOKUP(GroupVertices[[#This Row],[Vertex]], Vertices[], MATCH("ID", Vertices[#Headers], 0), FALSE)</f>
        <v>637</v>
      </c>
    </row>
    <row r="74" spans="1:3" x14ac:dyDescent="0.25">
      <c r="A74" s="98" t="s">
        <v>1048</v>
      </c>
      <c r="B74" s="100" t="s">
        <v>441</v>
      </c>
      <c r="C74" s="98">
        <f>VLOOKUP(GroupVertices[[#This Row],[Vertex]], Vertices[], MATCH("ID", Vertices[#Headers], 0), FALSE)</f>
        <v>269</v>
      </c>
    </row>
    <row r="75" spans="1:3" x14ac:dyDescent="0.25">
      <c r="A75" s="98" t="s">
        <v>1048</v>
      </c>
      <c r="B75" s="100" t="s">
        <v>437</v>
      </c>
      <c r="C75" s="98">
        <f>VLOOKUP(GroupVertices[[#This Row],[Vertex]], Vertices[], MATCH("ID", Vertices[#Headers], 0), FALSE)</f>
        <v>265</v>
      </c>
    </row>
    <row r="76" spans="1:3" x14ac:dyDescent="0.25">
      <c r="A76" s="98" t="s">
        <v>1048</v>
      </c>
      <c r="B76" s="100" t="s">
        <v>438</v>
      </c>
      <c r="C76" s="98">
        <f>VLOOKUP(GroupVertices[[#This Row],[Vertex]], Vertices[], MATCH("ID", Vertices[#Headers], 0), FALSE)</f>
        <v>266</v>
      </c>
    </row>
    <row r="77" spans="1:3" x14ac:dyDescent="0.25">
      <c r="A77" s="98" t="s">
        <v>1048</v>
      </c>
      <c r="B77" s="100" t="s">
        <v>440</v>
      </c>
      <c r="C77" s="98">
        <f>VLOOKUP(GroupVertices[[#This Row],[Vertex]], Vertices[], MATCH("ID", Vertices[#Headers], 0), FALSE)</f>
        <v>268</v>
      </c>
    </row>
    <row r="78" spans="1:3" x14ac:dyDescent="0.25">
      <c r="A78" s="98" t="s">
        <v>1048</v>
      </c>
      <c r="B78" s="100" t="s">
        <v>917</v>
      </c>
      <c r="C78" s="98">
        <f>VLOOKUP(GroupVertices[[#This Row],[Vertex]], Vertices[], MATCH("ID", Vertices[#Headers], 0), FALSE)</f>
        <v>745</v>
      </c>
    </row>
    <row r="79" spans="1:3" x14ac:dyDescent="0.25">
      <c r="A79" s="98" t="s">
        <v>1048</v>
      </c>
      <c r="B79" s="100" t="s">
        <v>306</v>
      </c>
      <c r="C79" s="98">
        <f>VLOOKUP(GroupVertices[[#This Row],[Vertex]], Vertices[], MATCH("ID", Vertices[#Headers], 0), FALSE)</f>
        <v>134</v>
      </c>
    </row>
    <row r="80" spans="1:3" x14ac:dyDescent="0.25">
      <c r="A80" s="98" t="s">
        <v>1048</v>
      </c>
      <c r="B80" s="100" t="s">
        <v>890</v>
      </c>
      <c r="C80" s="98">
        <f>VLOOKUP(GroupVertices[[#This Row],[Vertex]], Vertices[], MATCH("ID", Vertices[#Headers], 0), FALSE)</f>
        <v>718</v>
      </c>
    </row>
    <row r="81" spans="1:3" x14ac:dyDescent="0.25">
      <c r="A81" s="98" t="s">
        <v>1048</v>
      </c>
      <c r="B81" s="100" t="s">
        <v>307</v>
      </c>
      <c r="C81" s="98">
        <f>VLOOKUP(GroupVertices[[#This Row],[Vertex]], Vertices[], MATCH("ID", Vertices[#Headers], 0), FALSE)</f>
        <v>135</v>
      </c>
    </row>
    <row r="82" spans="1:3" x14ac:dyDescent="0.25">
      <c r="A82" s="98" t="s">
        <v>1048</v>
      </c>
      <c r="B82" s="100" t="s">
        <v>439</v>
      </c>
      <c r="C82" s="98">
        <f>VLOOKUP(GroupVertices[[#This Row],[Vertex]], Vertices[], MATCH("ID", Vertices[#Headers], 0), FALSE)</f>
        <v>267</v>
      </c>
    </row>
    <row r="83" spans="1:3" x14ac:dyDescent="0.25">
      <c r="A83" s="98" t="s">
        <v>1048</v>
      </c>
      <c r="B83" s="100" t="s">
        <v>918</v>
      </c>
      <c r="C83" s="98">
        <f>VLOOKUP(GroupVertices[[#This Row],[Vertex]], Vertices[], MATCH("ID", Vertices[#Headers], 0), FALSE)</f>
        <v>746</v>
      </c>
    </row>
    <row r="84" spans="1:3" x14ac:dyDescent="0.25">
      <c r="A84" s="98" t="s">
        <v>1048</v>
      </c>
      <c r="B84" s="100" t="s">
        <v>736</v>
      </c>
      <c r="C84" s="98">
        <f>VLOOKUP(GroupVertices[[#This Row],[Vertex]], Vertices[], MATCH("ID", Vertices[#Headers], 0), FALSE)</f>
        <v>564</v>
      </c>
    </row>
    <row r="85" spans="1:3" x14ac:dyDescent="0.25">
      <c r="A85" s="98" t="s">
        <v>1048</v>
      </c>
      <c r="B85" s="100" t="s">
        <v>941</v>
      </c>
      <c r="C85" s="98">
        <f>VLOOKUP(GroupVertices[[#This Row],[Vertex]], Vertices[], MATCH("ID", Vertices[#Headers], 0), FALSE)</f>
        <v>769</v>
      </c>
    </row>
    <row r="86" spans="1:3" x14ac:dyDescent="0.25">
      <c r="A86" s="98" t="s">
        <v>1048</v>
      </c>
      <c r="B86" s="100" t="s">
        <v>825</v>
      </c>
      <c r="C86" s="98">
        <f>VLOOKUP(GroupVertices[[#This Row],[Vertex]], Vertices[], MATCH("ID", Vertices[#Headers], 0), FALSE)</f>
        <v>653</v>
      </c>
    </row>
    <row r="87" spans="1:3" x14ac:dyDescent="0.25">
      <c r="A87" s="98" t="s">
        <v>1048</v>
      </c>
      <c r="B87" s="100" t="s">
        <v>192</v>
      </c>
      <c r="C87" s="98">
        <f>VLOOKUP(GroupVertices[[#This Row],[Vertex]], Vertices[], MATCH("ID", Vertices[#Headers], 0), FALSE)</f>
        <v>20</v>
      </c>
    </row>
    <row r="88" spans="1:3" x14ac:dyDescent="0.25">
      <c r="A88" s="98" t="s">
        <v>1048</v>
      </c>
      <c r="B88" s="100" t="s">
        <v>191</v>
      </c>
      <c r="C88" s="98">
        <f>VLOOKUP(GroupVertices[[#This Row],[Vertex]], Vertices[], MATCH("ID", Vertices[#Headers], 0), FALSE)</f>
        <v>19</v>
      </c>
    </row>
    <row r="89" spans="1:3" x14ac:dyDescent="0.25">
      <c r="A89" s="98" t="s">
        <v>1049</v>
      </c>
      <c r="B89" s="100" t="s">
        <v>547</v>
      </c>
      <c r="C89" s="98">
        <f>VLOOKUP(GroupVertices[[#This Row],[Vertex]], Vertices[], MATCH("ID", Vertices[#Headers], 0), FALSE)</f>
        <v>375</v>
      </c>
    </row>
    <row r="90" spans="1:3" x14ac:dyDescent="0.25">
      <c r="A90" s="98" t="s">
        <v>1049</v>
      </c>
      <c r="B90" s="100" t="s">
        <v>661</v>
      </c>
      <c r="C90" s="98">
        <f>VLOOKUP(GroupVertices[[#This Row],[Vertex]], Vertices[], MATCH("ID", Vertices[#Headers], 0), FALSE)</f>
        <v>489</v>
      </c>
    </row>
    <row r="91" spans="1:3" x14ac:dyDescent="0.25">
      <c r="A91" s="98" t="s">
        <v>1049</v>
      </c>
      <c r="B91" s="100" t="s">
        <v>549</v>
      </c>
      <c r="C91" s="98">
        <f>VLOOKUP(GroupVertices[[#This Row],[Vertex]], Vertices[], MATCH("ID", Vertices[#Headers], 0), FALSE)</f>
        <v>377</v>
      </c>
    </row>
    <row r="92" spans="1:3" x14ac:dyDescent="0.25">
      <c r="A92" s="98" t="s">
        <v>1049</v>
      </c>
      <c r="B92" s="100" t="s">
        <v>548</v>
      </c>
      <c r="C92" s="98">
        <f>VLOOKUP(GroupVertices[[#This Row],[Vertex]], Vertices[], MATCH("ID", Vertices[#Headers], 0), FALSE)</f>
        <v>376</v>
      </c>
    </row>
    <row r="93" spans="1:3" x14ac:dyDescent="0.25">
      <c r="A93" s="98" t="s">
        <v>1049</v>
      </c>
      <c r="B93" s="100" t="s">
        <v>706</v>
      </c>
      <c r="C93" s="98">
        <f>VLOOKUP(GroupVertices[[#This Row],[Vertex]], Vertices[], MATCH("ID", Vertices[#Headers], 0), FALSE)</f>
        <v>534</v>
      </c>
    </row>
    <row r="94" spans="1:3" x14ac:dyDescent="0.25">
      <c r="A94" s="98" t="s">
        <v>1049</v>
      </c>
      <c r="B94" s="100" t="s">
        <v>697</v>
      </c>
      <c r="C94" s="98">
        <f>VLOOKUP(GroupVertices[[#This Row],[Vertex]], Vertices[], MATCH("ID", Vertices[#Headers], 0), FALSE)</f>
        <v>525</v>
      </c>
    </row>
    <row r="95" spans="1:3" x14ac:dyDescent="0.25">
      <c r="A95" s="98" t="s">
        <v>1049</v>
      </c>
      <c r="B95" s="100" t="s">
        <v>698</v>
      </c>
      <c r="C95" s="98">
        <f>VLOOKUP(GroupVertices[[#This Row],[Vertex]], Vertices[], MATCH("ID", Vertices[#Headers], 0), FALSE)</f>
        <v>526</v>
      </c>
    </row>
    <row r="96" spans="1:3" x14ac:dyDescent="0.25">
      <c r="A96" s="98" t="s">
        <v>1049</v>
      </c>
      <c r="B96" s="100" t="s">
        <v>660</v>
      </c>
      <c r="C96" s="98">
        <f>VLOOKUP(GroupVertices[[#This Row],[Vertex]], Vertices[], MATCH("ID", Vertices[#Headers], 0), FALSE)</f>
        <v>488</v>
      </c>
    </row>
    <row r="97" spans="1:3" x14ac:dyDescent="0.25">
      <c r="A97" s="98" t="s">
        <v>1049</v>
      </c>
      <c r="B97" s="100" t="s">
        <v>205</v>
      </c>
      <c r="C97" s="98">
        <f>VLOOKUP(GroupVertices[[#This Row],[Vertex]], Vertices[], MATCH("ID", Vertices[#Headers], 0), FALSE)</f>
        <v>33</v>
      </c>
    </row>
    <row r="98" spans="1:3" x14ac:dyDescent="0.25">
      <c r="A98" s="98" t="s">
        <v>1049</v>
      </c>
      <c r="B98" s="100" t="s">
        <v>684</v>
      </c>
      <c r="C98" s="98">
        <f>VLOOKUP(GroupVertices[[#This Row],[Vertex]], Vertices[], MATCH("ID", Vertices[#Headers], 0), FALSE)</f>
        <v>512</v>
      </c>
    </row>
    <row r="99" spans="1:3" x14ac:dyDescent="0.25">
      <c r="A99" s="98" t="s">
        <v>1049</v>
      </c>
      <c r="B99" s="100" t="s">
        <v>477</v>
      </c>
      <c r="C99" s="98">
        <f>VLOOKUP(GroupVertices[[#This Row],[Vertex]], Vertices[], MATCH("ID", Vertices[#Headers], 0), FALSE)</f>
        <v>305</v>
      </c>
    </row>
    <row r="100" spans="1:3" x14ac:dyDescent="0.25">
      <c r="A100" s="98" t="s">
        <v>1049</v>
      </c>
      <c r="B100" s="100" t="s">
        <v>478</v>
      </c>
      <c r="C100" s="98">
        <f>VLOOKUP(GroupVertices[[#This Row],[Vertex]], Vertices[], MATCH("ID", Vertices[#Headers], 0), FALSE)</f>
        <v>306</v>
      </c>
    </row>
    <row r="101" spans="1:3" x14ac:dyDescent="0.25">
      <c r="A101" s="98" t="s">
        <v>1049</v>
      </c>
      <c r="B101" s="100" t="s">
        <v>455</v>
      </c>
      <c r="C101" s="98">
        <f>VLOOKUP(GroupVertices[[#This Row],[Vertex]], Vertices[], MATCH("ID", Vertices[#Headers], 0), FALSE)</f>
        <v>283</v>
      </c>
    </row>
    <row r="102" spans="1:3" x14ac:dyDescent="0.25">
      <c r="A102" s="98" t="s">
        <v>1049</v>
      </c>
      <c r="B102" s="100" t="s">
        <v>454</v>
      </c>
      <c r="C102" s="98">
        <f>VLOOKUP(GroupVertices[[#This Row],[Vertex]], Vertices[], MATCH("ID", Vertices[#Headers], 0), FALSE)</f>
        <v>282</v>
      </c>
    </row>
    <row r="103" spans="1:3" x14ac:dyDescent="0.25">
      <c r="A103" s="98" t="s">
        <v>1049</v>
      </c>
      <c r="B103" s="100" t="s">
        <v>456</v>
      </c>
      <c r="C103" s="98">
        <f>VLOOKUP(GroupVertices[[#This Row],[Vertex]], Vertices[], MATCH("ID", Vertices[#Headers], 0), FALSE)</f>
        <v>284</v>
      </c>
    </row>
    <row r="104" spans="1:3" x14ac:dyDescent="0.25">
      <c r="A104" s="98" t="s">
        <v>1049</v>
      </c>
      <c r="B104" s="100" t="s">
        <v>883</v>
      </c>
      <c r="C104" s="98">
        <f>VLOOKUP(GroupVertices[[#This Row],[Vertex]], Vertices[], MATCH("ID", Vertices[#Headers], 0), FALSE)</f>
        <v>711</v>
      </c>
    </row>
    <row r="105" spans="1:3" x14ac:dyDescent="0.25">
      <c r="A105" s="98" t="s">
        <v>1049</v>
      </c>
      <c r="B105" s="100" t="s">
        <v>884</v>
      </c>
      <c r="C105" s="98">
        <f>VLOOKUP(GroupVertices[[#This Row],[Vertex]], Vertices[], MATCH("ID", Vertices[#Headers], 0), FALSE)</f>
        <v>712</v>
      </c>
    </row>
    <row r="106" spans="1:3" x14ac:dyDescent="0.25">
      <c r="A106" s="98" t="s">
        <v>1049</v>
      </c>
      <c r="B106" s="100" t="s">
        <v>457</v>
      </c>
      <c r="C106" s="98">
        <f>VLOOKUP(GroupVertices[[#This Row],[Vertex]], Vertices[], MATCH("ID", Vertices[#Headers], 0), FALSE)</f>
        <v>285</v>
      </c>
    </row>
    <row r="107" spans="1:3" x14ac:dyDescent="0.25">
      <c r="A107" s="98" t="s">
        <v>1049</v>
      </c>
      <c r="B107" s="100" t="s">
        <v>459</v>
      </c>
      <c r="C107" s="98">
        <f>VLOOKUP(GroupVertices[[#This Row],[Vertex]], Vertices[], MATCH("ID", Vertices[#Headers], 0), FALSE)</f>
        <v>287</v>
      </c>
    </row>
    <row r="108" spans="1:3" x14ac:dyDescent="0.25">
      <c r="A108" s="98" t="s">
        <v>1049</v>
      </c>
      <c r="B108" s="100" t="s">
        <v>204</v>
      </c>
      <c r="C108" s="98">
        <f>VLOOKUP(GroupVertices[[#This Row],[Vertex]], Vertices[], MATCH("ID", Vertices[#Headers], 0), FALSE)</f>
        <v>32</v>
      </c>
    </row>
    <row r="109" spans="1:3" x14ac:dyDescent="0.25">
      <c r="A109" s="98" t="s">
        <v>1049</v>
      </c>
      <c r="B109" s="100" t="s">
        <v>458</v>
      </c>
      <c r="C109" s="98">
        <f>VLOOKUP(GroupVertices[[#This Row],[Vertex]], Vertices[], MATCH("ID", Vertices[#Headers], 0), FALSE)</f>
        <v>286</v>
      </c>
    </row>
    <row r="110" spans="1:3" x14ac:dyDescent="0.25">
      <c r="A110" s="98" t="s">
        <v>1049</v>
      </c>
      <c r="B110" s="100" t="s">
        <v>460</v>
      </c>
      <c r="C110" s="98">
        <f>VLOOKUP(GroupVertices[[#This Row],[Vertex]], Vertices[], MATCH("ID", Vertices[#Headers], 0), FALSE)</f>
        <v>288</v>
      </c>
    </row>
    <row r="111" spans="1:3" x14ac:dyDescent="0.25">
      <c r="A111" s="98" t="s">
        <v>1049</v>
      </c>
      <c r="B111" s="100" t="s">
        <v>886</v>
      </c>
      <c r="C111" s="98">
        <f>VLOOKUP(GroupVertices[[#This Row],[Vertex]], Vertices[], MATCH("ID", Vertices[#Headers], 0), FALSE)</f>
        <v>714</v>
      </c>
    </row>
    <row r="112" spans="1:3" x14ac:dyDescent="0.25">
      <c r="A112" s="98" t="s">
        <v>1049</v>
      </c>
      <c r="B112" s="100" t="s">
        <v>887</v>
      </c>
      <c r="C112" s="98">
        <f>VLOOKUP(GroupVertices[[#This Row],[Vertex]], Vertices[], MATCH("ID", Vertices[#Headers], 0), FALSE)</f>
        <v>715</v>
      </c>
    </row>
    <row r="113" spans="1:3" x14ac:dyDescent="0.25">
      <c r="A113" s="98" t="s">
        <v>1049</v>
      </c>
      <c r="B113" s="100" t="s">
        <v>889</v>
      </c>
      <c r="C113" s="98">
        <f>VLOOKUP(GroupVertices[[#This Row],[Vertex]], Vertices[], MATCH("ID", Vertices[#Headers], 0), FALSE)</f>
        <v>717</v>
      </c>
    </row>
    <row r="114" spans="1:3" x14ac:dyDescent="0.25">
      <c r="A114" s="98" t="s">
        <v>1049</v>
      </c>
      <c r="B114" s="100" t="s">
        <v>885</v>
      </c>
      <c r="C114" s="98">
        <f>VLOOKUP(GroupVertices[[#This Row],[Vertex]], Vertices[], MATCH("ID", Vertices[#Headers], 0), FALSE)</f>
        <v>713</v>
      </c>
    </row>
    <row r="115" spans="1:3" x14ac:dyDescent="0.25">
      <c r="A115" s="98" t="s">
        <v>1049</v>
      </c>
      <c r="B115" s="100" t="s">
        <v>888</v>
      </c>
      <c r="C115" s="98">
        <f>VLOOKUP(GroupVertices[[#This Row],[Vertex]], Vertices[], MATCH("ID", Vertices[#Headers], 0), FALSE)</f>
        <v>716</v>
      </c>
    </row>
    <row r="116" spans="1:3" x14ac:dyDescent="0.25">
      <c r="A116" s="98" t="s">
        <v>1049</v>
      </c>
      <c r="B116" s="100" t="s">
        <v>206</v>
      </c>
      <c r="C116" s="98">
        <f>VLOOKUP(GroupVertices[[#This Row],[Vertex]], Vertices[], MATCH("ID", Vertices[#Headers], 0), FALSE)</f>
        <v>34</v>
      </c>
    </row>
    <row r="117" spans="1:3" x14ac:dyDescent="0.25">
      <c r="A117" s="98" t="s">
        <v>1049</v>
      </c>
      <c r="B117" s="100" t="s">
        <v>207</v>
      </c>
      <c r="C117" s="98">
        <f>VLOOKUP(GroupVertices[[#This Row],[Vertex]], Vertices[], MATCH("ID", Vertices[#Headers], 0), FALSE)</f>
        <v>35</v>
      </c>
    </row>
    <row r="118" spans="1:3" x14ac:dyDescent="0.25">
      <c r="A118" s="98" t="s">
        <v>1049</v>
      </c>
      <c r="B118" s="100" t="s">
        <v>208</v>
      </c>
      <c r="C118" s="98">
        <f>VLOOKUP(GroupVertices[[#This Row],[Vertex]], Vertices[], MATCH("ID", Vertices[#Headers], 0), FALSE)</f>
        <v>36</v>
      </c>
    </row>
    <row r="119" spans="1:3" x14ac:dyDescent="0.25">
      <c r="A119" s="98" t="s">
        <v>1049</v>
      </c>
      <c r="B119" s="100" t="s">
        <v>203</v>
      </c>
      <c r="C119" s="98">
        <f>VLOOKUP(GroupVertices[[#This Row],[Vertex]], Vertices[], MATCH("ID", Vertices[#Headers], 0), FALSE)</f>
        <v>31</v>
      </c>
    </row>
    <row r="120" spans="1:3" x14ac:dyDescent="0.25">
      <c r="A120" s="98" t="s">
        <v>1050</v>
      </c>
      <c r="B120" s="100" t="s">
        <v>508</v>
      </c>
      <c r="C120" s="98">
        <f>VLOOKUP(GroupVertices[[#This Row],[Vertex]], Vertices[], MATCH("ID", Vertices[#Headers], 0), FALSE)</f>
        <v>336</v>
      </c>
    </row>
    <row r="121" spans="1:3" x14ac:dyDescent="0.25">
      <c r="A121" s="98" t="s">
        <v>1050</v>
      </c>
      <c r="B121" s="100" t="s">
        <v>509</v>
      </c>
      <c r="C121" s="98">
        <f>VLOOKUP(GroupVertices[[#This Row],[Vertex]], Vertices[], MATCH("ID", Vertices[#Headers], 0), FALSE)</f>
        <v>337</v>
      </c>
    </row>
    <row r="122" spans="1:3" x14ac:dyDescent="0.25">
      <c r="A122" s="98" t="s">
        <v>1050</v>
      </c>
      <c r="B122" s="100" t="s">
        <v>510</v>
      </c>
      <c r="C122" s="98">
        <f>VLOOKUP(GroupVertices[[#This Row],[Vertex]], Vertices[], MATCH("ID", Vertices[#Headers], 0), FALSE)</f>
        <v>338</v>
      </c>
    </row>
    <row r="123" spans="1:3" x14ac:dyDescent="0.25">
      <c r="A123" s="98" t="s">
        <v>1050</v>
      </c>
      <c r="B123" s="100" t="s">
        <v>210</v>
      </c>
      <c r="C123" s="98">
        <f>VLOOKUP(GroupVertices[[#This Row],[Vertex]], Vertices[], MATCH("ID", Vertices[#Headers], 0), FALSE)</f>
        <v>38</v>
      </c>
    </row>
    <row r="124" spans="1:3" x14ac:dyDescent="0.25">
      <c r="A124" s="98" t="s">
        <v>1050</v>
      </c>
      <c r="B124" s="100" t="s">
        <v>259</v>
      </c>
      <c r="C124" s="98">
        <f>VLOOKUP(GroupVertices[[#This Row],[Vertex]], Vertices[], MATCH("ID", Vertices[#Headers], 0), FALSE)</f>
        <v>87</v>
      </c>
    </row>
    <row r="125" spans="1:3" x14ac:dyDescent="0.25">
      <c r="A125" s="98" t="s">
        <v>1050</v>
      </c>
      <c r="B125" s="100" t="s">
        <v>260</v>
      </c>
      <c r="C125" s="98">
        <f>VLOOKUP(GroupVertices[[#This Row],[Vertex]], Vertices[], MATCH("ID", Vertices[#Headers], 0), FALSE)</f>
        <v>88</v>
      </c>
    </row>
    <row r="126" spans="1:3" x14ac:dyDescent="0.25">
      <c r="A126" s="98" t="s">
        <v>1050</v>
      </c>
      <c r="B126" s="100" t="s">
        <v>657</v>
      </c>
      <c r="C126" s="98">
        <f>VLOOKUP(GroupVertices[[#This Row],[Vertex]], Vertices[], MATCH("ID", Vertices[#Headers], 0), FALSE)</f>
        <v>485</v>
      </c>
    </row>
    <row r="127" spans="1:3" x14ac:dyDescent="0.25">
      <c r="A127" s="98" t="s">
        <v>1050</v>
      </c>
      <c r="B127" s="100" t="s">
        <v>656</v>
      </c>
      <c r="C127" s="98">
        <f>VLOOKUP(GroupVertices[[#This Row],[Vertex]], Vertices[], MATCH("ID", Vertices[#Headers], 0), FALSE)</f>
        <v>484</v>
      </c>
    </row>
    <row r="128" spans="1:3" x14ac:dyDescent="0.25">
      <c r="A128" s="98" t="s">
        <v>1050</v>
      </c>
      <c r="B128" s="100" t="s">
        <v>658</v>
      </c>
      <c r="C128" s="98">
        <f>VLOOKUP(GroupVertices[[#This Row],[Vertex]], Vertices[], MATCH("ID", Vertices[#Headers], 0), FALSE)</f>
        <v>486</v>
      </c>
    </row>
    <row r="129" spans="1:3" x14ac:dyDescent="0.25">
      <c r="A129" s="98" t="s">
        <v>1050</v>
      </c>
      <c r="B129" s="100" t="s">
        <v>655</v>
      </c>
      <c r="C129" s="98">
        <f>VLOOKUP(GroupVertices[[#This Row],[Vertex]], Vertices[], MATCH("ID", Vertices[#Headers], 0), FALSE)</f>
        <v>483</v>
      </c>
    </row>
    <row r="130" spans="1:3" x14ac:dyDescent="0.25">
      <c r="A130" s="98" t="s">
        <v>1050</v>
      </c>
      <c r="B130" s="100" t="s">
        <v>659</v>
      </c>
      <c r="C130" s="98">
        <f>VLOOKUP(GroupVertices[[#This Row],[Vertex]], Vertices[], MATCH("ID", Vertices[#Headers], 0), FALSE)</f>
        <v>487</v>
      </c>
    </row>
    <row r="131" spans="1:3" x14ac:dyDescent="0.25">
      <c r="A131" s="98" t="s">
        <v>1050</v>
      </c>
      <c r="B131" s="100" t="s">
        <v>211</v>
      </c>
      <c r="C131" s="98">
        <f>VLOOKUP(GroupVertices[[#This Row],[Vertex]], Vertices[], MATCH("ID", Vertices[#Headers], 0), FALSE)</f>
        <v>39</v>
      </c>
    </row>
    <row r="132" spans="1:3" x14ac:dyDescent="0.25">
      <c r="A132" s="98" t="s">
        <v>1050</v>
      </c>
      <c r="B132" s="100" t="s">
        <v>212</v>
      </c>
      <c r="C132" s="98">
        <f>VLOOKUP(GroupVertices[[#This Row],[Vertex]], Vertices[], MATCH("ID", Vertices[#Headers], 0), FALSE)</f>
        <v>40</v>
      </c>
    </row>
    <row r="133" spans="1:3" x14ac:dyDescent="0.25">
      <c r="A133" s="98" t="s">
        <v>1050</v>
      </c>
      <c r="B133" s="100" t="s">
        <v>213</v>
      </c>
      <c r="C133" s="98">
        <f>VLOOKUP(GroupVertices[[#This Row],[Vertex]], Vertices[], MATCH("ID", Vertices[#Headers], 0), FALSE)</f>
        <v>41</v>
      </c>
    </row>
    <row r="134" spans="1:3" x14ac:dyDescent="0.25">
      <c r="A134" s="98" t="s">
        <v>1050</v>
      </c>
      <c r="B134" s="100" t="s">
        <v>214</v>
      </c>
      <c r="C134" s="98">
        <f>VLOOKUP(GroupVertices[[#This Row],[Vertex]], Vertices[], MATCH("ID", Vertices[#Headers], 0), FALSE)</f>
        <v>42</v>
      </c>
    </row>
    <row r="135" spans="1:3" x14ac:dyDescent="0.25">
      <c r="A135" s="98" t="s">
        <v>1050</v>
      </c>
      <c r="B135" s="100" t="s">
        <v>215</v>
      </c>
      <c r="C135" s="98">
        <f>VLOOKUP(GroupVertices[[#This Row],[Vertex]], Vertices[], MATCH("ID", Vertices[#Headers], 0), FALSE)</f>
        <v>43</v>
      </c>
    </row>
    <row r="136" spans="1:3" x14ac:dyDescent="0.25">
      <c r="A136" s="98" t="s">
        <v>1050</v>
      </c>
      <c r="B136" s="100" t="s">
        <v>209</v>
      </c>
      <c r="C136" s="98">
        <f>VLOOKUP(GroupVertices[[#This Row],[Vertex]], Vertices[], MATCH("ID", Vertices[#Headers], 0), FALSE)</f>
        <v>37</v>
      </c>
    </row>
    <row r="137" spans="1:3" x14ac:dyDescent="0.25">
      <c r="A137" s="98" t="s">
        <v>1051</v>
      </c>
      <c r="B137" s="100" t="s">
        <v>242</v>
      </c>
      <c r="C137" s="98">
        <f>VLOOKUP(GroupVertices[[#This Row],[Vertex]], Vertices[], MATCH("ID", Vertices[#Headers], 0), FALSE)</f>
        <v>70</v>
      </c>
    </row>
    <row r="138" spans="1:3" x14ac:dyDescent="0.25">
      <c r="A138" s="98" t="s">
        <v>1051</v>
      </c>
      <c r="B138" s="100" t="s">
        <v>682</v>
      </c>
      <c r="C138" s="98">
        <f>VLOOKUP(GroupVertices[[#This Row],[Vertex]], Vertices[], MATCH("ID", Vertices[#Headers], 0), FALSE)</f>
        <v>510</v>
      </c>
    </row>
    <row r="139" spans="1:3" x14ac:dyDescent="0.25">
      <c r="A139" s="98" t="s">
        <v>1051</v>
      </c>
      <c r="B139" s="100" t="s">
        <v>683</v>
      </c>
      <c r="C139" s="98">
        <f>VLOOKUP(GroupVertices[[#This Row],[Vertex]], Vertices[], MATCH("ID", Vertices[#Headers], 0), FALSE)</f>
        <v>511</v>
      </c>
    </row>
    <row r="140" spans="1:3" x14ac:dyDescent="0.25">
      <c r="A140" s="98" t="s">
        <v>1051</v>
      </c>
      <c r="B140" s="100" t="s">
        <v>430</v>
      </c>
      <c r="C140" s="98">
        <f>VLOOKUP(GroupVertices[[#This Row],[Vertex]], Vertices[], MATCH("ID", Vertices[#Headers], 0), FALSE)</f>
        <v>258</v>
      </c>
    </row>
    <row r="141" spans="1:3" x14ac:dyDescent="0.25">
      <c r="A141" s="98" t="s">
        <v>1051</v>
      </c>
      <c r="B141" s="100" t="s">
        <v>226</v>
      </c>
      <c r="C141" s="98">
        <f>VLOOKUP(GroupVertices[[#This Row],[Vertex]], Vertices[], MATCH("ID", Vertices[#Headers], 0), FALSE)</f>
        <v>54</v>
      </c>
    </row>
    <row r="142" spans="1:3" x14ac:dyDescent="0.25">
      <c r="A142" s="98" t="s">
        <v>1051</v>
      </c>
      <c r="B142" s="100" t="s">
        <v>877</v>
      </c>
      <c r="C142" s="98">
        <f>VLOOKUP(GroupVertices[[#This Row],[Vertex]], Vertices[], MATCH("ID", Vertices[#Headers], 0), FALSE)</f>
        <v>705</v>
      </c>
    </row>
    <row r="143" spans="1:3" x14ac:dyDescent="0.25">
      <c r="A143" s="98" t="s">
        <v>1051</v>
      </c>
      <c r="B143" s="100" t="s">
        <v>878</v>
      </c>
      <c r="C143" s="98">
        <f>VLOOKUP(GroupVertices[[#This Row],[Vertex]], Vertices[], MATCH("ID", Vertices[#Headers], 0), FALSE)</f>
        <v>706</v>
      </c>
    </row>
    <row r="144" spans="1:3" x14ac:dyDescent="0.25">
      <c r="A144" s="98" t="s">
        <v>1051</v>
      </c>
      <c r="B144" s="100" t="s">
        <v>227</v>
      </c>
      <c r="C144" s="98">
        <f>VLOOKUP(GroupVertices[[#This Row],[Vertex]], Vertices[], MATCH("ID", Vertices[#Headers], 0), FALSE)</f>
        <v>55</v>
      </c>
    </row>
    <row r="145" spans="1:3" x14ac:dyDescent="0.25">
      <c r="A145" s="98" t="s">
        <v>1051</v>
      </c>
      <c r="B145" s="100" t="s">
        <v>225</v>
      </c>
      <c r="C145" s="98">
        <f>VLOOKUP(GroupVertices[[#This Row],[Vertex]], Vertices[], MATCH("ID", Vertices[#Headers], 0), FALSE)</f>
        <v>53</v>
      </c>
    </row>
    <row r="146" spans="1:3" x14ac:dyDescent="0.25">
      <c r="A146" s="98" t="s">
        <v>1051</v>
      </c>
      <c r="B146" s="100" t="s">
        <v>431</v>
      </c>
      <c r="C146" s="98">
        <f>VLOOKUP(GroupVertices[[#This Row],[Vertex]], Vertices[], MATCH("ID", Vertices[#Headers], 0), FALSE)</f>
        <v>259</v>
      </c>
    </row>
    <row r="147" spans="1:3" x14ac:dyDescent="0.25">
      <c r="A147" s="98" t="s">
        <v>1051</v>
      </c>
      <c r="B147" s="100" t="s">
        <v>228</v>
      </c>
      <c r="C147" s="98">
        <f>VLOOKUP(GroupVertices[[#This Row],[Vertex]], Vertices[], MATCH("ID", Vertices[#Headers], 0), FALSE)</f>
        <v>56</v>
      </c>
    </row>
    <row r="148" spans="1:3" x14ac:dyDescent="0.25">
      <c r="A148" s="98" t="s">
        <v>1051</v>
      </c>
      <c r="B148" s="100" t="s">
        <v>224</v>
      </c>
      <c r="C148" s="98">
        <f>VLOOKUP(GroupVertices[[#This Row],[Vertex]], Vertices[], MATCH("ID", Vertices[#Headers], 0), FALSE)</f>
        <v>52</v>
      </c>
    </row>
    <row r="149" spans="1:3" x14ac:dyDescent="0.25">
      <c r="A149" s="98" t="s">
        <v>1052</v>
      </c>
      <c r="B149" s="100" t="s">
        <v>692</v>
      </c>
      <c r="C149" s="98">
        <f>VLOOKUP(GroupVertices[[#This Row],[Vertex]], Vertices[], MATCH("ID", Vertices[#Headers], 0), FALSE)</f>
        <v>520</v>
      </c>
    </row>
    <row r="150" spans="1:3" x14ac:dyDescent="0.25">
      <c r="A150" s="98" t="s">
        <v>1052</v>
      </c>
      <c r="B150" s="100" t="s">
        <v>338</v>
      </c>
      <c r="C150" s="98">
        <f>VLOOKUP(GroupVertices[[#This Row],[Vertex]], Vertices[], MATCH("ID", Vertices[#Headers], 0), FALSE)</f>
        <v>166</v>
      </c>
    </row>
    <row r="151" spans="1:3" x14ac:dyDescent="0.25">
      <c r="A151" s="98" t="s">
        <v>1052</v>
      </c>
      <c r="B151" s="100" t="s">
        <v>569</v>
      </c>
      <c r="C151" s="98">
        <f>VLOOKUP(GroupVertices[[#This Row],[Vertex]], Vertices[], MATCH("ID", Vertices[#Headers], 0), FALSE)</f>
        <v>397</v>
      </c>
    </row>
    <row r="152" spans="1:3" x14ac:dyDescent="0.25">
      <c r="A152" s="98" t="s">
        <v>1052</v>
      </c>
      <c r="B152" s="100" t="s">
        <v>570</v>
      </c>
      <c r="C152" s="98">
        <f>VLOOKUP(GroupVertices[[#This Row],[Vertex]], Vertices[], MATCH("ID", Vertices[#Headers], 0), FALSE)</f>
        <v>398</v>
      </c>
    </row>
    <row r="153" spans="1:3" x14ac:dyDescent="0.25">
      <c r="A153" s="98" t="s">
        <v>1052</v>
      </c>
      <c r="B153" s="100" t="s">
        <v>571</v>
      </c>
      <c r="C153" s="98">
        <f>VLOOKUP(GroupVertices[[#This Row],[Vertex]], Vertices[], MATCH("ID", Vertices[#Headers], 0), FALSE)</f>
        <v>399</v>
      </c>
    </row>
    <row r="154" spans="1:3" x14ac:dyDescent="0.25">
      <c r="A154" s="98" t="s">
        <v>1052</v>
      </c>
      <c r="B154" s="100" t="s">
        <v>849</v>
      </c>
      <c r="C154" s="98">
        <f>VLOOKUP(GroupVertices[[#This Row],[Vertex]], Vertices[], MATCH("ID", Vertices[#Headers], 0), FALSE)</f>
        <v>677</v>
      </c>
    </row>
    <row r="155" spans="1:3" x14ac:dyDescent="0.25">
      <c r="A155" s="98" t="s">
        <v>1052</v>
      </c>
      <c r="B155" s="100" t="s">
        <v>850</v>
      </c>
      <c r="C155" s="98">
        <f>VLOOKUP(GroupVertices[[#This Row],[Vertex]], Vertices[], MATCH("ID", Vertices[#Headers], 0), FALSE)</f>
        <v>678</v>
      </c>
    </row>
    <row r="156" spans="1:3" x14ac:dyDescent="0.25">
      <c r="A156" s="98" t="s">
        <v>1052</v>
      </c>
      <c r="B156" s="100" t="s">
        <v>851</v>
      </c>
      <c r="C156" s="98">
        <f>VLOOKUP(GroupVertices[[#This Row],[Vertex]], Vertices[], MATCH("ID", Vertices[#Headers], 0), FALSE)</f>
        <v>679</v>
      </c>
    </row>
    <row r="157" spans="1:3" x14ac:dyDescent="0.25">
      <c r="A157" s="98" t="s">
        <v>1052</v>
      </c>
      <c r="B157" s="100" t="s">
        <v>339</v>
      </c>
      <c r="C157" s="98">
        <f>VLOOKUP(GroupVertices[[#This Row],[Vertex]], Vertices[], MATCH("ID", Vertices[#Headers], 0), FALSE)</f>
        <v>167</v>
      </c>
    </row>
    <row r="158" spans="1:3" x14ac:dyDescent="0.25">
      <c r="A158" s="98" t="s">
        <v>1052</v>
      </c>
      <c r="B158" s="100" t="s">
        <v>337</v>
      </c>
      <c r="C158" s="98">
        <f>VLOOKUP(GroupVertices[[#This Row],[Vertex]], Vertices[], MATCH("ID", Vertices[#Headers], 0), FALSE)</f>
        <v>165</v>
      </c>
    </row>
    <row r="159" spans="1:3" x14ac:dyDescent="0.25">
      <c r="A159" s="98" t="s">
        <v>1053</v>
      </c>
      <c r="B159" s="100" t="s">
        <v>636</v>
      </c>
      <c r="C159" s="98">
        <f>VLOOKUP(GroupVertices[[#This Row],[Vertex]], Vertices[], MATCH("ID", Vertices[#Headers], 0), FALSE)</f>
        <v>464</v>
      </c>
    </row>
    <row r="160" spans="1:3" x14ac:dyDescent="0.25">
      <c r="A160" s="98" t="s">
        <v>1053</v>
      </c>
      <c r="B160" s="100" t="s">
        <v>322</v>
      </c>
      <c r="C160" s="98">
        <f>VLOOKUP(GroupVertices[[#This Row],[Vertex]], Vertices[], MATCH("ID", Vertices[#Headers], 0), FALSE)</f>
        <v>150</v>
      </c>
    </row>
    <row r="161" spans="1:3" x14ac:dyDescent="0.25">
      <c r="A161" s="98" t="s">
        <v>1053</v>
      </c>
      <c r="B161" s="100" t="s">
        <v>323</v>
      </c>
      <c r="C161" s="98">
        <f>VLOOKUP(GroupVertices[[#This Row],[Vertex]], Vertices[], MATCH("ID", Vertices[#Headers], 0), FALSE)</f>
        <v>151</v>
      </c>
    </row>
    <row r="162" spans="1:3" x14ac:dyDescent="0.25">
      <c r="A162" s="98" t="s">
        <v>1053</v>
      </c>
      <c r="B162" s="100" t="s">
        <v>324</v>
      </c>
      <c r="C162" s="98">
        <f>VLOOKUP(GroupVertices[[#This Row],[Vertex]], Vertices[], MATCH("ID", Vertices[#Headers], 0), FALSE)</f>
        <v>152</v>
      </c>
    </row>
    <row r="163" spans="1:3" x14ac:dyDescent="0.25">
      <c r="A163" s="98" t="s">
        <v>1053</v>
      </c>
      <c r="B163" s="100" t="s">
        <v>325</v>
      </c>
      <c r="C163" s="98">
        <f>VLOOKUP(GroupVertices[[#This Row],[Vertex]], Vertices[], MATCH("ID", Vertices[#Headers], 0), FALSE)</f>
        <v>153</v>
      </c>
    </row>
    <row r="164" spans="1:3" x14ac:dyDescent="0.25">
      <c r="A164" s="98" t="s">
        <v>1053</v>
      </c>
      <c r="B164" s="100" t="s">
        <v>326</v>
      </c>
      <c r="C164" s="98">
        <f>VLOOKUP(GroupVertices[[#This Row],[Vertex]], Vertices[], MATCH("ID", Vertices[#Headers], 0), FALSE)</f>
        <v>154</v>
      </c>
    </row>
    <row r="165" spans="1:3" x14ac:dyDescent="0.25">
      <c r="A165" s="98" t="s">
        <v>1053</v>
      </c>
      <c r="B165" s="100" t="s">
        <v>327</v>
      </c>
      <c r="C165" s="98">
        <f>VLOOKUP(GroupVertices[[#This Row],[Vertex]], Vertices[], MATCH("ID", Vertices[#Headers], 0), FALSE)</f>
        <v>155</v>
      </c>
    </row>
    <row r="166" spans="1:3" x14ac:dyDescent="0.25">
      <c r="A166" s="98" t="s">
        <v>1053</v>
      </c>
      <c r="B166" s="100" t="s">
        <v>328</v>
      </c>
      <c r="C166" s="98">
        <f>VLOOKUP(GroupVertices[[#This Row],[Vertex]], Vertices[], MATCH("ID", Vertices[#Headers], 0), FALSE)</f>
        <v>156</v>
      </c>
    </row>
    <row r="167" spans="1:3" x14ac:dyDescent="0.25">
      <c r="A167" s="98" t="s">
        <v>1053</v>
      </c>
      <c r="B167" s="100" t="s">
        <v>321</v>
      </c>
      <c r="C167" s="98">
        <f>VLOOKUP(GroupVertices[[#This Row],[Vertex]], Vertices[], MATCH("ID", Vertices[#Headers], 0), FALSE)</f>
        <v>149</v>
      </c>
    </row>
    <row r="168" spans="1:3" x14ac:dyDescent="0.25">
      <c r="A168" s="98" t="s">
        <v>1054</v>
      </c>
      <c r="B168" s="100" t="s">
        <v>183</v>
      </c>
      <c r="C168" s="98">
        <f>VLOOKUP(GroupVertices[[#This Row],[Vertex]], Vertices[], MATCH("ID", Vertices[#Headers], 0), FALSE)</f>
        <v>11</v>
      </c>
    </row>
    <row r="169" spans="1:3" x14ac:dyDescent="0.25">
      <c r="A169" s="98" t="s">
        <v>1054</v>
      </c>
      <c r="B169" s="100" t="s">
        <v>184</v>
      </c>
      <c r="C169" s="98">
        <f>VLOOKUP(GroupVertices[[#This Row],[Vertex]], Vertices[], MATCH("ID", Vertices[#Headers], 0), FALSE)</f>
        <v>12</v>
      </c>
    </row>
    <row r="170" spans="1:3" x14ac:dyDescent="0.25">
      <c r="A170" s="98" t="s">
        <v>1054</v>
      </c>
      <c r="B170" s="100" t="s">
        <v>185</v>
      </c>
      <c r="C170" s="98">
        <f>VLOOKUP(GroupVertices[[#This Row],[Vertex]], Vertices[], MATCH("ID", Vertices[#Headers], 0), FALSE)</f>
        <v>13</v>
      </c>
    </row>
    <row r="171" spans="1:3" x14ac:dyDescent="0.25">
      <c r="A171" s="98" t="s">
        <v>1054</v>
      </c>
      <c r="B171" s="100" t="s">
        <v>186</v>
      </c>
      <c r="C171" s="98">
        <f>VLOOKUP(GroupVertices[[#This Row],[Vertex]], Vertices[], MATCH("ID", Vertices[#Headers], 0), FALSE)</f>
        <v>14</v>
      </c>
    </row>
    <row r="172" spans="1:3" x14ac:dyDescent="0.25">
      <c r="A172" s="98" t="s">
        <v>1054</v>
      </c>
      <c r="B172" s="100" t="s">
        <v>187</v>
      </c>
      <c r="C172" s="98">
        <f>VLOOKUP(GroupVertices[[#This Row],[Vertex]], Vertices[], MATCH("ID", Vertices[#Headers], 0), FALSE)</f>
        <v>15</v>
      </c>
    </row>
    <row r="173" spans="1:3" x14ac:dyDescent="0.25">
      <c r="A173" s="98" t="s">
        <v>1054</v>
      </c>
      <c r="B173" s="100" t="s">
        <v>188</v>
      </c>
      <c r="C173" s="98">
        <f>VLOOKUP(GroupVertices[[#This Row],[Vertex]], Vertices[], MATCH("ID", Vertices[#Headers], 0), FALSE)</f>
        <v>16</v>
      </c>
    </row>
    <row r="174" spans="1:3" x14ac:dyDescent="0.25">
      <c r="A174" s="98" t="s">
        <v>1054</v>
      </c>
      <c r="B174" s="100" t="s">
        <v>189</v>
      </c>
      <c r="C174" s="98">
        <f>VLOOKUP(GroupVertices[[#This Row],[Vertex]], Vertices[], MATCH("ID", Vertices[#Headers], 0), FALSE)</f>
        <v>17</v>
      </c>
    </row>
    <row r="175" spans="1:3" x14ac:dyDescent="0.25">
      <c r="A175" s="98" t="s">
        <v>1054</v>
      </c>
      <c r="B175" s="100" t="s">
        <v>190</v>
      </c>
      <c r="C175" s="98">
        <f>VLOOKUP(GroupVertices[[#This Row],[Vertex]], Vertices[], MATCH("ID", Vertices[#Headers], 0), FALSE)</f>
        <v>18</v>
      </c>
    </row>
    <row r="176" spans="1:3" x14ac:dyDescent="0.25">
      <c r="A176" s="98" t="s">
        <v>1054</v>
      </c>
      <c r="B176" s="100" t="s">
        <v>182</v>
      </c>
      <c r="C176" s="98">
        <f>VLOOKUP(GroupVertices[[#This Row],[Vertex]], Vertices[], MATCH("ID", Vertices[#Headers], 0), FALSE)</f>
        <v>10</v>
      </c>
    </row>
    <row r="177" spans="1:3" x14ac:dyDescent="0.25">
      <c r="A177" s="98" t="s">
        <v>1055</v>
      </c>
      <c r="B177" s="100" t="s">
        <v>648</v>
      </c>
      <c r="C177" s="98">
        <f>VLOOKUP(GroupVertices[[#This Row],[Vertex]], Vertices[], MATCH("ID", Vertices[#Headers], 0), FALSE)</f>
        <v>476</v>
      </c>
    </row>
    <row r="178" spans="1:3" x14ac:dyDescent="0.25">
      <c r="A178" s="98" t="s">
        <v>1055</v>
      </c>
      <c r="B178" s="100" t="s">
        <v>650</v>
      </c>
      <c r="C178" s="98">
        <f>VLOOKUP(GroupVertices[[#This Row],[Vertex]], Vertices[], MATCH("ID", Vertices[#Headers], 0), FALSE)</f>
        <v>478</v>
      </c>
    </row>
    <row r="179" spans="1:3" x14ac:dyDescent="0.25">
      <c r="A179" s="98" t="s">
        <v>1055</v>
      </c>
      <c r="B179" s="100" t="s">
        <v>649</v>
      </c>
      <c r="C179" s="98">
        <f>VLOOKUP(GroupVertices[[#This Row],[Vertex]], Vertices[], MATCH("ID", Vertices[#Headers], 0), FALSE)</f>
        <v>477</v>
      </c>
    </row>
    <row r="180" spans="1:3" x14ac:dyDescent="0.25">
      <c r="A180" s="98" t="s">
        <v>1055</v>
      </c>
      <c r="B180" s="100" t="s">
        <v>670</v>
      </c>
      <c r="C180" s="98">
        <f>VLOOKUP(GroupVertices[[#This Row],[Vertex]], Vertices[], MATCH("ID", Vertices[#Headers], 0), FALSE)</f>
        <v>498</v>
      </c>
    </row>
    <row r="181" spans="1:3" x14ac:dyDescent="0.25">
      <c r="A181" s="98" t="s">
        <v>1055</v>
      </c>
      <c r="B181" s="100" t="s">
        <v>671</v>
      </c>
      <c r="C181" s="98">
        <f>VLOOKUP(GroupVertices[[#This Row],[Vertex]], Vertices[], MATCH("ID", Vertices[#Headers], 0), FALSE)</f>
        <v>499</v>
      </c>
    </row>
    <row r="182" spans="1:3" x14ac:dyDescent="0.25">
      <c r="A182" s="98" t="s">
        <v>1055</v>
      </c>
      <c r="B182" s="100" t="s">
        <v>646</v>
      </c>
      <c r="C182" s="98">
        <f>VLOOKUP(GroupVertices[[#This Row],[Vertex]], Vertices[], MATCH("ID", Vertices[#Headers], 0), FALSE)</f>
        <v>474</v>
      </c>
    </row>
    <row r="183" spans="1:3" x14ac:dyDescent="0.25">
      <c r="A183" s="98" t="s">
        <v>1055</v>
      </c>
      <c r="B183" s="100" t="s">
        <v>647</v>
      </c>
      <c r="C183" s="98">
        <f>VLOOKUP(GroupVertices[[#This Row],[Vertex]], Vertices[], MATCH("ID", Vertices[#Headers], 0), FALSE)</f>
        <v>475</v>
      </c>
    </row>
    <row r="184" spans="1:3" x14ac:dyDescent="0.25">
      <c r="A184" s="98" t="s">
        <v>1055</v>
      </c>
      <c r="B184" s="100" t="s">
        <v>645</v>
      </c>
      <c r="C184" s="98">
        <f>VLOOKUP(GroupVertices[[#This Row],[Vertex]], Vertices[], MATCH("ID", Vertices[#Headers], 0), FALSE)</f>
        <v>473</v>
      </c>
    </row>
    <row r="185" spans="1:3" x14ac:dyDescent="0.25">
      <c r="A185" s="98" t="s">
        <v>1056</v>
      </c>
      <c r="B185" s="100" t="s">
        <v>361</v>
      </c>
      <c r="C185" s="98">
        <f>VLOOKUP(GroupVertices[[#This Row],[Vertex]], Vertices[], MATCH("ID", Vertices[#Headers], 0), FALSE)</f>
        <v>189</v>
      </c>
    </row>
    <row r="186" spans="1:3" x14ac:dyDescent="0.25">
      <c r="A186" s="98" t="s">
        <v>1056</v>
      </c>
      <c r="B186" s="100" t="s">
        <v>362</v>
      </c>
      <c r="C186" s="98">
        <f>VLOOKUP(GroupVertices[[#This Row],[Vertex]], Vertices[], MATCH("ID", Vertices[#Headers], 0), FALSE)</f>
        <v>190</v>
      </c>
    </row>
    <row r="187" spans="1:3" x14ac:dyDescent="0.25">
      <c r="A187" s="98" t="s">
        <v>1056</v>
      </c>
      <c r="B187" s="100" t="s">
        <v>363</v>
      </c>
      <c r="C187" s="98">
        <f>VLOOKUP(GroupVertices[[#This Row],[Vertex]], Vertices[], MATCH("ID", Vertices[#Headers], 0), FALSE)</f>
        <v>191</v>
      </c>
    </row>
    <row r="188" spans="1:3" x14ac:dyDescent="0.25">
      <c r="A188" s="98" t="s">
        <v>1056</v>
      </c>
      <c r="B188" s="100" t="s">
        <v>364</v>
      </c>
      <c r="C188" s="98">
        <f>VLOOKUP(GroupVertices[[#This Row],[Vertex]], Vertices[], MATCH("ID", Vertices[#Headers], 0), FALSE)</f>
        <v>192</v>
      </c>
    </row>
    <row r="189" spans="1:3" x14ac:dyDescent="0.25">
      <c r="A189" s="98" t="s">
        <v>1056</v>
      </c>
      <c r="B189" s="100" t="s">
        <v>365</v>
      </c>
      <c r="C189" s="98">
        <f>VLOOKUP(GroupVertices[[#This Row],[Vertex]], Vertices[], MATCH("ID", Vertices[#Headers], 0), FALSE)</f>
        <v>193</v>
      </c>
    </row>
    <row r="190" spans="1:3" x14ac:dyDescent="0.25">
      <c r="A190" s="98" t="s">
        <v>1056</v>
      </c>
      <c r="B190" s="100" t="s">
        <v>366</v>
      </c>
      <c r="C190" s="98">
        <f>VLOOKUP(GroupVertices[[#This Row],[Vertex]], Vertices[], MATCH("ID", Vertices[#Headers], 0), FALSE)</f>
        <v>194</v>
      </c>
    </row>
    <row r="191" spans="1:3" x14ac:dyDescent="0.25">
      <c r="A191" s="98" t="s">
        <v>1056</v>
      </c>
      <c r="B191" s="100" t="s">
        <v>367</v>
      </c>
      <c r="C191" s="98">
        <f>VLOOKUP(GroupVertices[[#This Row],[Vertex]], Vertices[], MATCH("ID", Vertices[#Headers], 0), FALSE)</f>
        <v>195</v>
      </c>
    </row>
    <row r="192" spans="1:3" x14ac:dyDescent="0.25">
      <c r="A192" s="98" t="s">
        <v>1056</v>
      </c>
      <c r="B192" s="100" t="s">
        <v>360</v>
      </c>
      <c r="C192" s="98">
        <f>VLOOKUP(GroupVertices[[#This Row],[Vertex]], Vertices[], MATCH("ID", Vertices[#Headers], 0), FALSE)</f>
        <v>188</v>
      </c>
    </row>
    <row r="193" spans="1:3" x14ac:dyDescent="0.25">
      <c r="A193" s="98" t="s">
        <v>1057</v>
      </c>
      <c r="B193" s="100" t="s">
        <v>372</v>
      </c>
      <c r="C193" s="98">
        <f>VLOOKUP(GroupVertices[[#This Row],[Vertex]], Vertices[], MATCH("ID", Vertices[#Headers], 0), FALSE)</f>
        <v>200</v>
      </c>
    </row>
    <row r="194" spans="1:3" x14ac:dyDescent="0.25">
      <c r="A194" s="98" t="s">
        <v>1057</v>
      </c>
      <c r="B194" s="100" t="s">
        <v>373</v>
      </c>
      <c r="C194" s="98">
        <f>VLOOKUP(GroupVertices[[#This Row],[Vertex]], Vertices[], MATCH("ID", Vertices[#Headers], 0), FALSE)</f>
        <v>201</v>
      </c>
    </row>
    <row r="195" spans="1:3" x14ac:dyDescent="0.25">
      <c r="A195" s="98" t="s">
        <v>1057</v>
      </c>
      <c r="B195" s="100" t="s">
        <v>374</v>
      </c>
      <c r="C195" s="98">
        <f>VLOOKUP(GroupVertices[[#This Row],[Vertex]], Vertices[], MATCH("ID", Vertices[#Headers], 0), FALSE)</f>
        <v>202</v>
      </c>
    </row>
    <row r="196" spans="1:3" x14ac:dyDescent="0.25">
      <c r="A196" s="98" t="s">
        <v>1057</v>
      </c>
      <c r="B196" s="100" t="s">
        <v>375</v>
      </c>
      <c r="C196" s="98">
        <f>VLOOKUP(GroupVertices[[#This Row],[Vertex]], Vertices[], MATCH("ID", Vertices[#Headers], 0), FALSE)</f>
        <v>203</v>
      </c>
    </row>
    <row r="197" spans="1:3" x14ac:dyDescent="0.25">
      <c r="A197" s="98" t="s">
        <v>1057</v>
      </c>
      <c r="B197" s="100" t="s">
        <v>376</v>
      </c>
      <c r="C197" s="98">
        <f>VLOOKUP(GroupVertices[[#This Row],[Vertex]], Vertices[], MATCH("ID", Vertices[#Headers], 0), FALSE)</f>
        <v>204</v>
      </c>
    </row>
    <row r="198" spans="1:3" x14ac:dyDescent="0.25">
      <c r="A198" s="98" t="s">
        <v>1057</v>
      </c>
      <c r="B198" s="100" t="s">
        <v>377</v>
      </c>
      <c r="C198" s="98">
        <f>VLOOKUP(GroupVertices[[#This Row],[Vertex]], Vertices[], MATCH("ID", Vertices[#Headers], 0), FALSE)</f>
        <v>205</v>
      </c>
    </row>
    <row r="199" spans="1:3" x14ac:dyDescent="0.25">
      <c r="A199" s="98" t="s">
        <v>1057</v>
      </c>
      <c r="B199" s="100" t="s">
        <v>371</v>
      </c>
      <c r="C199" s="98">
        <f>VLOOKUP(GroupVertices[[#This Row],[Vertex]], Vertices[], MATCH("ID", Vertices[#Headers], 0), FALSE)</f>
        <v>199</v>
      </c>
    </row>
    <row r="200" spans="1:3" x14ac:dyDescent="0.25">
      <c r="A200" s="98" t="s">
        <v>1058</v>
      </c>
      <c r="B200" s="100" t="s">
        <v>267</v>
      </c>
      <c r="C200" s="98">
        <f>VLOOKUP(GroupVertices[[#This Row],[Vertex]], Vertices[], MATCH("ID", Vertices[#Headers], 0), FALSE)</f>
        <v>95</v>
      </c>
    </row>
    <row r="201" spans="1:3" x14ac:dyDescent="0.25">
      <c r="A201" s="98" t="s">
        <v>1058</v>
      </c>
      <c r="B201" s="100" t="s">
        <v>268</v>
      </c>
      <c r="C201" s="98">
        <f>VLOOKUP(GroupVertices[[#This Row],[Vertex]], Vertices[], MATCH("ID", Vertices[#Headers], 0), FALSE)</f>
        <v>96</v>
      </c>
    </row>
    <row r="202" spans="1:3" x14ac:dyDescent="0.25">
      <c r="A202" s="98" t="s">
        <v>1058</v>
      </c>
      <c r="B202" s="100" t="s">
        <v>308</v>
      </c>
      <c r="C202" s="98">
        <f>VLOOKUP(GroupVertices[[#This Row],[Vertex]], Vertices[], MATCH("ID", Vertices[#Headers], 0), FALSE)</f>
        <v>136</v>
      </c>
    </row>
    <row r="203" spans="1:3" x14ac:dyDescent="0.25">
      <c r="A203" s="98" t="s">
        <v>1058</v>
      </c>
      <c r="B203" s="100" t="s">
        <v>309</v>
      </c>
      <c r="C203" s="98">
        <f>VLOOKUP(GroupVertices[[#This Row],[Vertex]], Vertices[], MATCH("ID", Vertices[#Headers], 0), FALSE)</f>
        <v>137</v>
      </c>
    </row>
    <row r="204" spans="1:3" x14ac:dyDescent="0.25">
      <c r="A204" s="98" t="s">
        <v>1058</v>
      </c>
      <c r="B204" s="100" t="s">
        <v>310</v>
      </c>
      <c r="C204" s="98">
        <f>VLOOKUP(GroupVertices[[#This Row],[Vertex]], Vertices[], MATCH("ID", Vertices[#Headers], 0), FALSE)</f>
        <v>138</v>
      </c>
    </row>
    <row r="205" spans="1:3" x14ac:dyDescent="0.25">
      <c r="A205" s="98" t="s">
        <v>1058</v>
      </c>
      <c r="B205" s="100" t="s">
        <v>269</v>
      </c>
      <c r="C205" s="98">
        <f>VLOOKUP(GroupVertices[[#This Row],[Vertex]], Vertices[], MATCH("ID", Vertices[#Headers], 0), FALSE)</f>
        <v>97</v>
      </c>
    </row>
    <row r="206" spans="1:3" x14ac:dyDescent="0.25">
      <c r="A206" s="98" t="s">
        <v>1058</v>
      </c>
      <c r="B206" s="100" t="s">
        <v>266</v>
      </c>
      <c r="C206" s="98">
        <f>VLOOKUP(GroupVertices[[#This Row],[Vertex]], Vertices[], MATCH("ID", Vertices[#Headers], 0), FALSE)</f>
        <v>94</v>
      </c>
    </row>
    <row r="207" spans="1:3" x14ac:dyDescent="0.25">
      <c r="A207" s="98" t="s">
        <v>1059</v>
      </c>
      <c r="B207" s="100" t="s">
        <v>383</v>
      </c>
      <c r="C207" s="98">
        <f>VLOOKUP(GroupVertices[[#This Row],[Vertex]], Vertices[], MATCH("ID", Vertices[#Headers], 0), FALSE)</f>
        <v>211</v>
      </c>
    </row>
    <row r="208" spans="1:3" x14ac:dyDescent="0.25">
      <c r="A208" s="98" t="s">
        <v>1059</v>
      </c>
      <c r="B208" s="100" t="s">
        <v>798</v>
      </c>
      <c r="C208" s="98">
        <f>VLOOKUP(GroupVertices[[#This Row],[Vertex]], Vertices[], MATCH("ID", Vertices[#Headers], 0), FALSE)</f>
        <v>626</v>
      </c>
    </row>
    <row r="209" spans="1:3" x14ac:dyDescent="0.25">
      <c r="A209" s="98" t="s">
        <v>1059</v>
      </c>
      <c r="B209" s="100" t="s">
        <v>797</v>
      </c>
      <c r="C209" s="98">
        <f>VLOOKUP(GroupVertices[[#This Row],[Vertex]], Vertices[], MATCH("ID", Vertices[#Headers], 0), FALSE)</f>
        <v>625</v>
      </c>
    </row>
    <row r="210" spans="1:3" x14ac:dyDescent="0.25">
      <c r="A210" s="98" t="s">
        <v>1059</v>
      </c>
      <c r="B210" s="100" t="s">
        <v>800</v>
      </c>
      <c r="C210" s="98">
        <f>VLOOKUP(GroupVertices[[#This Row],[Vertex]], Vertices[], MATCH("ID", Vertices[#Headers], 0), FALSE)</f>
        <v>628</v>
      </c>
    </row>
    <row r="211" spans="1:3" x14ac:dyDescent="0.25">
      <c r="A211" s="98" t="s">
        <v>1059</v>
      </c>
      <c r="B211" s="100" t="s">
        <v>799</v>
      </c>
      <c r="C211" s="98">
        <f>VLOOKUP(GroupVertices[[#This Row],[Vertex]], Vertices[], MATCH("ID", Vertices[#Headers], 0), FALSE)</f>
        <v>627</v>
      </c>
    </row>
    <row r="212" spans="1:3" x14ac:dyDescent="0.25">
      <c r="A212" s="98" t="s">
        <v>1059</v>
      </c>
      <c r="B212" s="100" t="s">
        <v>384</v>
      </c>
      <c r="C212" s="98">
        <f>VLOOKUP(GroupVertices[[#This Row],[Vertex]], Vertices[], MATCH("ID", Vertices[#Headers], 0), FALSE)</f>
        <v>212</v>
      </c>
    </row>
    <row r="213" spans="1:3" x14ac:dyDescent="0.25">
      <c r="A213" s="98" t="s">
        <v>1059</v>
      </c>
      <c r="B213" s="100" t="s">
        <v>382</v>
      </c>
      <c r="C213" s="98">
        <f>VLOOKUP(GroupVertices[[#This Row],[Vertex]], Vertices[], MATCH("ID", Vertices[#Headers], 0), FALSE)</f>
        <v>210</v>
      </c>
    </row>
    <row r="214" spans="1:3" x14ac:dyDescent="0.25">
      <c r="A214" s="98" t="s">
        <v>1060</v>
      </c>
      <c r="B214" s="100" t="s">
        <v>280</v>
      </c>
      <c r="C214" s="98">
        <f>VLOOKUP(GroupVertices[[#This Row],[Vertex]], Vertices[], MATCH("ID", Vertices[#Headers], 0), FALSE)</f>
        <v>108</v>
      </c>
    </row>
    <row r="215" spans="1:3" x14ac:dyDescent="0.25">
      <c r="A215" s="98" t="s">
        <v>1060</v>
      </c>
      <c r="B215" s="100" t="s">
        <v>281</v>
      </c>
      <c r="C215" s="98">
        <f>VLOOKUP(GroupVertices[[#This Row],[Vertex]], Vertices[], MATCH("ID", Vertices[#Headers], 0), FALSE)</f>
        <v>109</v>
      </c>
    </row>
    <row r="216" spans="1:3" x14ac:dyDescent="0.25">
      <c r="A216" s="98" t="s">
        <v>1060</v>
      </c>
      <c r="B216" s="100" t="s">
        <v>282</v>
      </c>
      <c r="C216" s="98">
        <f>VLOOKUP(GroupVertices[[#This Row],[Vertex]], Vertices[], MATCH("ID", Vertices[#Headers], 0), FALSE)</f>
        <v>110</v>
      </c>
    </row>
    <row r="217" spans="1:3" x14ac:dyDescent="0.25">
      <c r="A217" s="98" t="s">
        <v>1060</v>
      </c>
      <c r="B217" s="100" t="s">
        <v>283</v>
      </c>
      <c r="C217" s="98">
        <f>VLOOKUP(GroupVertices[[#This Row],[Vertex]], Vertices[], MATCH("ID", Vertices[#Headers], 0), FALSE)</f>
        <v>111</v>
      </c>
    </row>
    <row r="218" spans="1:3" x14ac:dyDescent="0.25">
      <c r="A218" s="98" t="s">
        <v>1060</v>
      </c>
      <c r="B218" s="100" t="s">
        <v>284</v>
      </c>
      <c r="C218" s="98">
        <f>VLOOKUP(GroupVertices[[#This Row],[Vertex]], Vertices[], MATCH("ID", Vertices[#Headers], 0), FALSE)</f>
        <v>112</v>
      </c>
    </row>
    <row r="219" spans="1:3" x14ac:dyDescent="0.25">
      <c r="A219" s="98" t="s">
        <v>1060</v>
      </c>
      <c r="B219" s="100" t="s">
        <v>285</v>
      </c>
      <c r="C219" s="98">
        <f>VLOOKUP(GroupVertices[[#This Row],[Vertex]], Vertices[], MATCH("ID", Vertices[#Headers], 0), FALSE)</f>
        <v>113</v>
      </c>
    </row>
    <row r="220" spans="1:3" x14ac:dyDescent="0.25">
      <c r="A220" s="98" t="s">
        <v>1060</v>
      </c>
      <c r="B220" s="100" t="s">
        <v>279</v>
      </c>
      <c r="C220" s="98">
        <f>VLOOKUP(GroupVertices[[#This Row],[Vertex]], Vertices[], MATCH("ID", Vertices[#Headers], 0), FALSE)</f>
        <v>107</v>
      </c>
    </row>
    <row r="221" spans="1:3" x14ac:dyDescent="0.25">
      <c r="A221" s="98" t="s">
        <v>1061</v>
      </c>
      <c r="B221" s="100" t="s">
        <v>952</v>
      </c>
      <c r="C221" s="98">
        <f>VLOOKUP(GroupVertices[[#This Row],[Vertex]], Vertices[], MATCH("ID", Vertices[#Headers], 0), FALSE)</f>
        <v>780</v>
      </c>
    </row>
    <row r="222" spans="1:3" x14ac:dyDescent="0.25">
      <c r="A222" s="98" t="s">
        <v>1061</v>
      </c>
      <c r="B222" s="100" t="s">
        <v>953</v>
      </c>
      <c r="C222" s="98">
        <f>VLOOKUP(GroupVertices[[#This Row],[Vertex]], Vertices[], MATCH("ID", Vertices[#Headers], 0), FALSE)</f>
        <v>781</v>
      </c>
    </row>
    <row r="223" spans="1:3" x14ac:dyDescent="0.25">
      <c r="A223" s="98" t="s">
        <v>1061</v>
      </c>
      <c r="B223" s="100" t="s">
        <v>954</v>
      </c>
      <c r="C223" s="98">
        <f>VLOOKUP(GroupVertices[[#This Row],[Vertex]], Vertices[], MATCH("ID", Vertices[#Headers], 0), FALSE)</f>
        <v>782</v>
      </c>
    </row>
    <row r="224" spans="1:3" x14ac:dyDescent="0.25">
      <c r="A224" s="98" t="s">
        <v>1061</v>
      </c>
      <c r="B224" s="100" t="s">
        <v>718</v>
      </c>
      <c r="C224" s="98">
        <f>VLOOKUP(GroupVertices[[#This Row],[Vertex]], Vertices[], MATCH("ID", Vertices[#Headers], 0), FALSE)</f>
        <v>546</v>
      </c>
    </row>
    <row r="225" spans="1:3" x14ac:dyDescent="0.25">
      <c r="A225" s="98" t="s">
        <v>1061</v>
      </c>
      <c r="B225" s="100" t="s">
        <v>719</v>
      </c>
      <c r="C225" s="98">
        <f>VLOOKUP(GroupVertices[[#This Row],[Vertex]], Vertices[], MATCH("ID", Vertices[#Headers], 0), FALSE)</f>
        <v>547</v>
      </c>
    </row>
    <row r="226" spans="1:3" x14ac:dyDescent="0.25">
      <c r="A226" s="98" t="s">
        <v>1061</v>
      </c>
      <c r="B226" s="100" t="s">
        <v>720</v>
      </c>
      <c r="C226" s="98">
        <f>VLOOKUP(GroupVertices[[#This Row],[Vertex]], Vertices[], MATCH("ID", Vertices[#Headers], 0), FALSE)</f>
        <v>548</v>
      </c>
    </row>
    <row r="227" spans="1:3" x14ac:dyDescent="0.25">
      <c r="A227" s="98" t="s">
        <v>1061</v>
      </c>
      <c r="B227" s="100" t="s">
        <v>717</v>
      </c>
      <c r="C227" s="98">
        <f>VLOOKUP(GroupVertices[[#This Row],[Vertex]], Vertices[], MATCH("ID", Vertices[#Headers], 0), FALSE)</f>
        <v>545</v>
      </c>
    </row>
    <row r="228" spans="1:3" x14ac:dyDescent="0.25">
      <c r="A228" s="98" t="s">
        <v>1062</v>
      </c>
      <c r="B228" s="100" t="s">
        <v>550</v>
      </c>
      <c r="C228" s="98">
        <f>VLOOKUP(GroupVertices[[#This Row],[Vertex]], Vertices[], MATCH("ID", Vertices[#Headers], 0), FALSE)</f>
        <v>378</v>
      </c>
    </row>
    <row r="229" spans="1:3" x14ac:dyDescent="0.25">
      <c r="A229" s="98" t="s">
        <v>1062</v>
      </c>
      <c r="B229" s="100" t="s">
        <v>197</v>
      </c>
      <c r="C229" s="98">
        <f>VLOOKUP(GroupVertices[[#This Row],[Vertex]], Vertices[], MATCH("ID", Vertices[#Headers], 0), FALSE)</f>
        <v>25</v>
      </c>
    </row>
    <row r="230" spans="1:3" x14ac:dyDescent="0.25">
      <c r="A230" s="98" t="s">
        <v>1062</v>
      </c>
      <c r="B230" s="100" t="s">
        <v>198</v>
      </c>
      <c r="C230" s="98">
        <f>VLOOKUP(GroupVertices[[#This Row],[Vertex]], Vertices[], MATCH("ID", Vertices[#Headers], 0), FALSE)</f>
        <v>26</v>
      </c>
    </row>
    <row r="231" spans="1:3" x14ac:dyDescent="0.25">
      <c r="A231" s="98" t="s">
        <v>1062</v>
      </c>
      <c r="B231" s="100" t="s">
        <v>551</v>
      </c>
      <c r="C231" s="98">
        <f>VLOOKUP(GroupVertices[[#This Row],[Vertex]], Vertices[], MATCH("ID", Vertices[#Headers], 0), FALSE)</f>
        <v>379</v>
      </c>
    </row>
    <row r="232" spans="1:3" x14ac:dyDescent="0.25">
      <c r="A232" s="98" t="s">
        <v>1062</v>
      </c>
      <c r="B232" s="100" t="s">
        <v>199</v>
      </c>
      <c r="C232" s="98">
        <f>VLOOKUP(GroupVertices[[#This Row],[Vertex]], Vertices[], MATCH("ID", Vertices[#Headers], 0), FALSE)</f>
        <v>27</v>
      </c>
    </row>
    <row r="233" spans="1:3" x14ac:dyDescent="0.25">
      <c r="A233" s="98" t="s">
        <v>1062</v>
      </c>
      <c r="B233" s="100" t="s">
        <v>200</v>
      </c>
      <c r="C233" s="98">
        <f>VLOOKUP(GroupVertices[[#This Row],[Vertex]], Vertices[], MATCH("ID", Vertices[#Headers], 0), FALSE)</f>
        <v>28</v>
      </c>
    </row>
    <row r="234" spans="1:3" x14ac:dyDescent="0.25">
      <c r="A234" s="98" t="s">
        <v>1062</v>
      </c>
      <c r="B234" s="100" t="s">
        <v>196</v>
      </c>
      <c r="C234" s="98">
        <f>VLOOKUP(GroupVertices[[#This Row],[Vertex]], Vertices[], MATCH("ID", Vertices[#Headers], 0), FALSE)</f>
        <v>24</v>
      </c>
    </row>
    <row r="235" spans="1:3" x14ac:dyDescent="0.25">
      <c r="A235" s="98" t="s">
        <v>1063</v>
      </c>
      <c r="B235" s="100" t="s">
        <v>862</v>
      </c>
      <c r="C235" s="98">
        <f>VLOOKUP(GroupVertices[[#This Row],[Vertex]], Vertices[], MATCH("ID", Vertices[#Headers], 0), FALSE)</f>
        <v>690</v>
      </c>
    </row>
    <row r="236" spans="1:3" x14ac:dyDescent="0.25">
      <c r="A236" s="98" t="s">
        <v>1063</v>
      </c>
      <c r="B236" s="100" t="s">
        <v>863</v>
      </c>
      <c r="C236" s="98">
        <f>VLOOKUP(GroupVertices[[#This Row],[Vertex]], Vertices[], MATCH("ID", Vertices[#Headers], 0), FALSE)</f>
        <v>691</v>
      </c>
    </row>
    <row r="237" spans="1:3" x14ac:dyDescent="0.25">
      <c r="A237" s="98" t="s">
        <v>1063</v>
      </c>
      <c r="B237" s="100" t="s">
        <v>955</v>
      </c>
      <c r="C237" s="98">
        <f>VLOOKUP(GroupVertices[[#This Row],[Vertex]], Vertices[], MATCH("ID", Vertices[#Headers], 0), FALSE)</f>
        <v>783</v>
      </c>
    </row>
    <row r="238" spans="1:3" x14ac:dyDescent="0.25">
      <c r="A238" s="98" t="s">
        <v>1063</v>
      </c>
      <c r="B238" s="100" t="s">
        <v>748</v>
      </c>
      <c r="C238" s="98">
        <f>VLOOKUP(GroupVertices[[#This Row],[Vertex]], Vertices[], MATCH("ID", Vertices[#Headers], 0), FALSE)</f>
        <v>576</v>
      </c>
    </row>
    <row r="239" spans="1:3" x14ac:dyDescent="0.25">
      <c r="A239" s="98" t="s">
        <v>1063</v>
      </c>
      <c r="B239" s="100" t="s">
        <v>749</v>
      </c>
      <c r="C239" s="98">
        <f>VLOOKUP(GroupVertices[[#This Row],[Vertex]], Vertices[], MATCH("ID", Vertices[#Headers], 0), FALSE)</f>
        <v>577</v>
      </c>
    </row>
    <row r="240" spans="1:3" x14ac:dyDescent="0.25">
      <c r="A240" s="98" t="s">
        <v>1063</v>
      </c>
      <c r="B240" s="100" t="s">
        <v>747</v>
      </c>
      <c r="C240" s="98">
        <f>VLOOKUP(GroupVertices[[#This Row],[Vertex]], Vertices[], MATCH("ID", Vertices[#Headers], 0), FALSE)</f>
        <v>575</v>
      </c>
    </row>
    <row r="241" spans="1:3" x14ac:dyDescent="0.25">
      <c r="A241" s="98" t="s">
        <v>1064</v>
      </c>
      <c r="B241" s="100" t="s">
        <v>341</v>
      </c>
      <c r="C241" s="98">
        <f>VLOOKUP(GroupVertices[[#This Row],[Vertex]], Vertices[], MATCH("ID", Vertices[#Headers], 0), FALSE)</f>
        <v>169</v>
      </c>
    </row>
    <row r="242" spans="1:3" x14ac:dyDescent="0.25">
      <c r="A242" s="98" t="s">
        <v>1064</v>
      </c>
      <c r="B242" s="100" t="s">
        <v>342</v>
      </c>
      <c r="C242" s="98">
        <f>VLOOKUP(GroupVertices[[#This Row],[Vertex]], Vertices[], MATCH("ID", Vertices[#Headers], 0), FALSE)</f>
        <v>170</v>
      </c>
    </row>
    <row r="243" spans="1:3" x14ac:dyDescent="0.25">
      <c r="A243" s="98" t="s">
        <v>1064</v>
      </c>
      <c r="B243" s="100" t="s">
        <v>343</v>
      </c>
      <c r="C243" s="98">
        <f>VLOOKUP(GroupVertices[[#This Row],[Vertex]], Vertices[], MATCH("ID", Vertices[#Headers], 0), FALSE)</f>
        <v>171</v>
      </c>
    </row>
    <row r="244" spans="1:3" x14ac:dyDescent="0.25">
      <c r="A244" s="98" t="s">
        <v>1064</v>
      </c>
      <c r="B244" s="100" t="s">
        <v>344</v>
      </c>
      <c r="C244" s="98">
        <f>VLOOKUP(GroupVertices[[#This Row],[Vertex]], Vertices[], MATCH("ID", Vertices[#Headers], 0), FALSE)</f>
        <v>172</v>
      </c>
    </row>
    <row r="245" spans="1:3" x14ac:dyDescent="0.25">
      <c r="A245" s="98" t="s">
        <v>1064</v>
      </c>
      <c r="B245" s="100" t="s">
        <v>345</v>
      </c>
      <c r="C245" s="98">
        <f>VLOOKUP(GroupVertices[[#This Row],[Vertex]], Vertices[], MATCH("ID", Vertices[#Headers], 0), FALSE)</f>
        <v>173</v>
      </c>
    </row>
    <row r="246" spans="1:3" x14ac:dyDescent="0.25">
      <c r="A246" s="98" t="s">
        <v>1064</v>
      </c>
      <c r="B246" s="100" t="s">
        <v>340</v>
      </c>
      <c r="C246" s="98">
        <f>VLOOKUP(GroupVertices[[#This Row],[Vertex]], Vertices[], MATCH("ID", Vertices[#Headers], 0), FALSE)</f>
        <v>168</v>
      </c>
    </row>
    <row r="247" spans="1:3" x14ac:dyDescent="0.25">
      <c r="A247" s="98" t="s">
        <v>1065</v>
      </c>
      <c r="B247" s="100" t="s">
        <v>1005</v>
      </c>
      <c r="C247" s="98">
        <f>VLOOKUP(GroupVertices[[#This Row],[Vertex]], Vertices[], MATCH("ID", Vertices[#Headers], 0), FALSE)</f>
        <v>833</v>
      </c>
    </row>
    <row r="248" spans="1:3" x14ac:dyDescent="0.25">
      <c r="A248" s="98" t="s">
        <v>1065</v>
      </c>
      <c r="B248" s="100" t="s">
        <v>893</v>
      </c>
      <c r="C248" s="98">
        <f>VLOOKUP(GroupVertices[[#This Row],[Vertex]], Vertices[], MATCH("ID", Vertices[#Headers], 0), FALSE)</f>
        <v>721</v>
      </c>
    </row>
    <row r="249" spans="1:3" x14ac:dyDescent="0.25">
      <c r="A249" s="98" t="s">
        <v>1065</v>
      </c>
      <c r="B249" s="100" t="s">
        <v>894</v>
      </c>
      <c r="C249" s="98">
        <f>VLOOKUP(GroupVertices[[#This Row],[Vertex]], Vertices[], MATCH("ID", Vertices[#Headers], 0), FALSE)</f>
        <v>722</v>
      </c>
    </row>
    <row r="250" spans="1:3" x14ac:dyDescent="0.25">
      <c r="A250" s="98" t="s">
        <v>1065</v>
      </c>
      <c r="B250" s="100" t="s">
        <v>895</v>
      </c>
      <c r="C250" s="98">
        <f>VLOOKUP(GroupVertices[[#This Row],[Vertex]], Vertices[], MATCH("ID", Vertices[#Headers], 0), FALSE)</f>
        <v>723</v>
      </c>
    </row>
    <row r="251" spans="1:3" x14ac:dyDescent="0.25">
      <c r="A251" s="98" t="s">
        <v>1065</v>
      </c>
      <c r="B251" s="100" t="s">
        <v>896</v>
      </c>
      <c r="C251" s="98">
        <f>VLOOKUP(GroupVertices[[#This Row],[Vertex]], Vertices[], MATCH("ID", Vertices[#Headers], 0), FALSE)</f>
        <v>724</v>
      </c>
    </row>
    <row r="252" spans="1:3" x14ac:dyDescent="0.25">
      <c r="A252" s="98" t="s">
        <v>1065</v>
      </c>
      <c r="B252" s="100" t="s">
        <v>892</v>
      </c>
      <c r="C252" s="98">
        <f>VLOOKUP(GroupVertices[[#This Row],[Vertex]], Vertices[], MATCH("ID", Vertices[#Headers], 0), FALSE)</f>
        <v>720</v>
      </c>
    </row>
    <row r="253" spans="1:3" x14ac:dyDescent="0.25">
      <c r="A253" s="98" t="s">
        <v>1066</v>
      </c>
      <c r="B253" s="100" t="s">
        <v>780</v>
      </c>
      <c r="C253" s="98">
        <f>VLOOKUP(GroupVertices[[#This Row],[Vertex]], Vertices[], MATCH("ID", Vertices[#Headers], 0), FALSE)</f>
        <v>608</v>
      </c>
    </row>
    <row r="254" spans="1:3" x14ac:dyDescent="0.25">
      <c r="A254" s="98" t="s">
        <v>1066</v>
      </c>
      <c r="B254" s="100" t="s">
        <v>782</v>
      </c>
      <c r="C254" s="98">
        <f>VLOOKUP(GroupVertices[[#This Row],[Vertex]], Vertices[], MATCH("ID", Vertices[#Headers], 0), FALSE)</f>
        <v>610</v>
      </c>
    </row>
    <row r="255" spans="1:3" x14ac:dyDescent="0.25">
      <c r="A255" s="98" t="s">
        <v>1066</v>
      </c>
      <c r="B255" s="100" t="s">
        <v>781</v>
      </c>
      <c r="C255" s="98">
        <f>VLOOKUP(GroupVertices[[#This Row],[Vertex]], Vertices[], MATCH("ID", Vertices[#Headers], 0), FALSE)</f>
        <v>609</v>
      </c>
    </row>
    <row r="256" spans="1:3" x14ac:dyDescent="0.25">
      <c r="A256" s="98" t="s">
        <v>1066</v>
      </c>
      <c r="B256" s="100" t="s">
        <v>783</v>
      </c>
      <c r="C256" s="98">
        <f>VLOOKUP(GroupVertices[[#This Row],[Vertex]], Vertices[], MATCH("ID", Vertices[#Headers], 0), FALSE)</f>
        <v>611</v>
      </c>
    </row>
    <row r="257" spans="1:3" x14ac:dyDescent="0.25">
      <c r="A257" s="98" t="s">
        <v>1066</v>
      </c>
      <c r="B257" s="100" t="s">
        <v>784</v>
      </c>
      <c r="C257" s="98">
        <f>VLOOKUP(GroupVertices[[#This Row],[Vertex]], Vertices[], MATCH("ID", Vertices[#Headers], 0), FALSE)</f>
        <v>612</v>
      </c>
    </row>
    <row r="258" spans="1:3" x14ac:dyDescent="0.25">
      <c r="A258" s="98" t="s">
        <v>1066</v>
      </c>
      <c r="B258" s="100" t="s">
        <v>779</v>
      </c>
      <c r="C258" s="98">
        <f>VLOOKUP(GroupVertices[[#This Row],[Vertex]], Vertices[], MATCH("ID", Vertices[#Headers], 0), FALSE)</f>
        <v>607</v>
      </c>
    </row>
    <row r="259" spans="1:3" x14ac:dyDescent="0.25">
      <c r="A259" s="98" t="s">
        <v>1067</v>
      </c>
      <c r="B259" s="100" t="s">
        <v>417</v>
      </c>
      <c r="C259" s="98">
        <f>VLOOKUP(GroupVertices[[#This Row],[Vertex]], Vertices[], MATCH("ID", Vertices[#Headers], 0), FALSE)</f>
        <v>245</v>
      </c>
    </row>
    <row r="260" spans="1:3" x14ac:dyDescent="0.25">
      <c r="A260" s="98" t="s">
        <v>1067</v>
      </c>
      <c r="B260" s="100" t="s">
        <v>467</v>
      </c>
      <c r="C260" s="98">
        <f>VLOOKUP(GroupVertices[[#This Row],[Vertex]], Vertices[], MATCH("ID", Vertices[#Headers], 0), FALSE)</f>
        <v>295</v>
      </c>
    </row>
    <row r="261" spans="1:3" x14ac:dyDescent="0.25">
      <c r="A261" s="98" t="s">
        <v>1067</v>
      </c>
      <c r="B261" s="100" t="s">
        <v>881</v>
      </c>
      <c r="C261" s="98">
        <f>VLOOKUP(GroupVertices[[#This Row],[Vertex]], Vertices[], MATCH("ID", Vertices[#Headers], 0), FALSE)</f>
        <v>709</v>
      </c>
    </row>
    <row r="262" spans="1:3" x14ac:dyDescent="0.25">
      <c r="A262" s="98" t="s">
        <v>1067</v>
      </c>
      <c r="B262" s="100" t="s">
        <v>882</v>
      </c>
      <c r="C262" s="98">
        <f>VLOOKUP(GroupVertices[[#This Row],[Vertex]], Vertices[], MATCH("ID", Vertices[#Headers], 0), FALSE)</f>
        <v>710</v>
      </c>
    </row>
    <row r="263" spans="1:3" x14ac:dyDescent="0.25">
      <c r="A263" s="98" t="s">
        <v>1067</v>
      </c>
      <c r="B263" s="100" t="s">
        <v>418</v>
      </c>
      <c r="C263" s="98">
        <f>VLOOKUP(GroupVertices[[#This Row],[Vertex]], Vertices[], MATCH("ID", Vertices[#Headers], 0), FALSE)</f>
        <v>246</v>
      </c>
    </row>
    <row r="264" spans="1:3" x14ac:dyDescent="0.25">
      <c r="A264" s="98" t="s">
        <v>1067</v>
      </c>
      <c r="B264" s="100" t="s">
        <v>416</v>
      </c>
      <c r="C264" s="98">
        <f>VLOOKUP(GroupVertices[[#This Row],[Vertex]], Vertices[], MATCH("ID", Vertices[#Headers], 0), FALSE)</f>
        <v>244</v>
      </c>
    </row>
    <row r="265" spans="1:3" x14ac:dyDescent="0.25">
      <c r="A265" s="98" t="s">
        <v>1068</v>
      </c>
      <c r="B265" s="100" t="s">
        <v>672</v>
      </c>
      <c r="C265" s="98">
        <f>VLOOKUP(GroupVertices[[#This Row],[Vertex]], Vertices[], MATCH("ID", Vertices[#Headers], 0), FALSE)</f>
        <v>500</v>
      </c>
    </row>
    <row r="266" spans="1:3" x14ac:dyDescent="0.25">
      <c r="A266" s="98" t="s">
        <v>1068</v>
      </c>
      <c r="B266" s="100" t="s">
        <v>673</v>
      </c>
      <c r="C266" s="98">
        <f>VLOOKUP(GroupVertices[[#This Row],[Vertex]], Vertices[], MATCH("ID", Vertices[#Headers], 0), FALSE)</f>
        <v>501</v>
      </c>
    </row>
    <row r="267" spans="1:3" x14ac:dyDescent="0.25">
      <c r="A267" s="98" t="s">
        <v>1068</v>
      </c>
      <c r="B267" s="100" t="s">
        <v>304</v>
      </c>
      <c r="C267" s="98">
        <f>VLOOKUP(GroupVertices[[#This Row],[Vertex]], Vertices[], MATCH("ID", Vertices[#Headers], 0), FALSE)</f>
        <v>132</v>
      </c>
    </row>
    <row r="268" spans="1:3" x14ac:dyDescent="0.25">
      <c r="A268" s="98" t="s">
        <v>1068</v>
      </c>
      <c r="B268" s="100" t="s">
        <v>674</v>
      </c>
      <c r="C268" s="98">
        <f>VLOOKUP(GroupVertices[[#This Row],[Vertex]], Vertices[], MATCH("ID", Vertices[#Headers], 0), FALSE)</f>
        <v>502</v>
      </c>
    </row>
    <row r="269" spans="1:3" x14ac:dyDescent="0.25">
      <c r="A269" s="98" t="s">
        <v>1068</v>
      </c>
      <c r="B269" s="100" t="s">
        <v>305</v>
      </c>
      <c r="C269" s="98">
        <f>VLOOKUP(GroupVertices[[#This Row],[Vertex]], Vertices[], MATCH("ID", Vertices[#Headers], 0), FALSE)</f>
        <v>133</v>
      </c>
    </row>
    <row r="270" spans="1:3" x14ac:dyDescent="0.25">
      <c r="A270" s="98" t="s">
        <v>1068</v>
      </c>
      <c r="B270" s="100" t="s">
        <v>303</v>
      </c>
      <c r="C270" s="98">
        <f>VLOOKUP(GroupVertices[[#This Row],[Vertex]], Vertices[], MATCH("ID", Vertices[#Headers], 0), FALSE)</f>
        <v>131</v>
      </c>
    </row>
    <row r="271" spans="1:3" x14ac:dyDescent="0.25">
      <c r="A271" s="98" t="s">
        <v>1069</v>
      </c>
      <c r="B271" s="100" t="s">
        <v>357</v>
      </c>
      <c r="C271" s="98">
        <f>VLOOKUP(GroupVertices[[#This Row],[Vertex]], Vertices[], MATCH("ID", Vertices[#Headers], 0), FALSE)</f>
        <v>185</v>
      </c>
    </row>
    <row r="272" spans="1:3" x14ac:dyDescent="0.25">
      <c r="A272" s="98" t="s">
        <v>1069</v>
      </c>
      <c r="B272" s="100" t="s">
        <v>356</v>
      </c>
      <c r="C272" s="98">
        <f>VLOOKUP(GroupVertices[[#This Row],[Vertex]], Vertices[], MATCH("ID", Vertices[#Headers], 0), FALSE)</f>
        <v>184</v>
      </c>
    </row>
    <row r="273" spans="1:3" x14ac:dyDescent="0.25">
      <c r="A273" s="98" t="s">
        <v>1069</v>
      </c>
      <c r="B273" s="100" t="s">
        <v>358</v>
      </c>
      <c r="C273" s="98">
        <f>VLOOKUP(GroupVertices[[#This Row],[Vertex]], Vertices[], MATCH("ID", Vertices[#Headers], 0), FALSE)</f>
        <v>186</v>
      </c>
    </row>
    <row r="274" spans="1:3" x14ac:dyDescent="0.25">
      <c r="A274" s="98" t="s">
        <v>1069</v>
      </c>
      <c r="B274" s="100" t="s">
        <v>359</v>
      </c>
      <c r="C274" s="98">
        <f>VLOOKUP(GroupVertices[[#This Row],[Vertex]], Vertices[], MATCH("ID", Vertices[#Headers], 0), FALSE)</f>
        <v>187</v>
      </c>
    </row>
    <row r="275" spans="1:3" x14ac:dyDescent="0.25">
      <c r="A275" s="98" t="s">
        <v>1069</v>
      </c>
      <c r="B275" s="100" t="s">
        <v>355</v>
      </c>
      <c r="C275" s="98">
        <f>VLOOKUP(GroupVertices[[#This Row],[Vertex]], Vertices[], MATCH("ID", Vertices[#Headers], 0), FALSE)</f>
        <v>183</v>
      </c>
    </row>
    <row r="276" spans="1:3" x14ac:dyDescent="0.25">
      <c r="A276" s="98" t="s">
        <v>1070</v>
      </c>
      <c r="B276" s="100" t="s">
        <v>605</v>
      </c>
      <c r="C276" s="98">
        <f>VLOOKUP(GroupVertices[[#This Row],[Vertex]], Vertices[], MATCH("ID", Vertices[#Headers], 0), FALSE)</f>
        <v>433</v>
      </c>
    </row>
    <row r="277" spans="1:3" x14ac:dyDescent="0.25">
      <c r="A277" s="98" t="s">
        <v>1070</v>
      </c>
      <c r="B277" s="100" t="s">
        <v>606</v>
      </c>
      <c r="C277" s="98">
        <f>VLOOKUP(GroupVertices[[#This Row],[Vertex]], Vertices[], MATCH("ID", Vertices[#Headers], 0), FALSE)</f>
        <v>434</v>
      </c>
    </row>
    <row r="278" spans="1:3" x14ac:dyDescent="0.25">
      <c r="A278" s="98" t="s">
        <v>1070</v>
      </c>
      <c r="B278" s="100" t="s">
        <v>607</v>
      </c>
      <c r="C278" s="98">
        <f>VLOOKUP(GroupVertices[[#This Row],[Vertex]], Vertices[], MATCH("ID", Vertices[#Headers], 0), FALSE)</f>
        <v>435</v>
      </c>
    </row>
    <row r="279" spans="1:3" x14ac:dyDescent="0.25">
      <c r="A279" s="98" t="s">
        <v>1070</v>
      </c>
      <c r="B279" s="100" t="s">
        <v>608</v>
      </c>
      <c r="C279" s="98">
        <f>VLOOKUP(GroupVertices[[#This Row],[Vertex]], Vertices[], MATCH("ID", Vertices[#Headers], 0), FALSE)</f>
        <v>436</v>
      </c>
    </row>
    <row r="280" spans="1:3" x14ac:dyDescent="0.25">
      <c r="A280" s="98" t="s">
        <v>1070</v>
      </c>
      <c r="B280" s="100" t="s">
        <v>604</v>
      </c>
      <c r="C280" s="98">
        <f>VLOOKUP(GroupVertices[[#This Row],[Vertex]], Vertices[], MATCH("ID", Vertices[#Headers], 0), FALSE)</f>
        <v>432</v>
      </c>
    </row>
    <row r="281" spans="1:3" x14ac:dyDescent="0.25">
      <c r="A281" s="98" t="s">
        <v>1071</v>
      </c>
      <c r="B281" s="100" t="s">
        <v>519</v>
      </c>
      <c r="C281" s="98">
        <f>VLOOKUP(GroupVertices[[#This Row],[Vertex]], Vertices[], MATCH("ID", Vertices[#Headers], 0), FALSE)</f>
        <v>347</v>
      </c>
    </row>
    <row r="282" spans="1:3" x14ac:dyDescent="0.25">
      <c r="A282" s="98" t="s">
        <v>1071</v>
      </c>
      <c r="B282" s="100" t="s">
        <v>520</v>
      </c>
      <c r="C282" s="98">
        <f>VLOOKUP(GroupVertices[[#This Row],[Vertex]], Vertices[], MATCH("ID", Vertices[#Headers], 0), FALSE)</f>
        <v>348</v>
      </c>
    </row>
    <row r="283" spans="1:3" x14ac:dyDescent="0.25">
      <c r="A283" s="98" t="s">
        <v>1071</v>
      </c>
      <c r="B283" s="100" t="s">
        <v>521</v>
      </c>
      <c r="C283" s="98">
        <f>VLOOKUP(GroupVertices[[#This Row],[Vertex]], Vertices[], MATCH("ID", Vertices[#Headers], 0), FALSE)</f>
        <v>349</v>
      </c>
    </row>
    <row r="284" spans="1:3" x14ac:dyDescent="0.25">
      <c r="A284" s="98" t="s">
        <v>1071</v>
      </c>
      <c r="B284" s="100" t="s">
        <v>522</v>
      </c>
      <c r="C284" s="98">
        <f>VLOOKUP(GroupVertices[[#This Row],[Vertex]], Vertices[], MATCH("ID", Vertices[#Headers], 0), FALSE)</f>
        <v>350</v>
      </c>
    </row>
    <row r="285" spans="1:3" x14ac:dyDescent="0.25">
      <c r="A285" s="98" t="s">
        <v>1071</v>
      </c>
      <c r="B285" s="100" t="s">
        <v>518</v>
      </c>
      <c r="C285" s="98">
        <f>VLOOKUP(GroupVertices[[#This Row],[Vertex]], Vertices[], MATCH("ID", Vertices[#Headers], 0), FALSE)</f>
        <v>346</v>
      </c>
    </row>
    <row r="286" spans="1:3" x14ac:dyDescent="0.25">
      <c r="A286" s="98" t="s">
        <v>1072</v>
      </c>
      <c r="B286" s="100" t="s">
        <v>591</v>
      </c>
      <c r="C286" s="98">
        <f>VLOOKUP(GroupVertices[[#This Row],[Vertex]], Vertices[], MATCH("ID", Vertices[#Headers], 0), FALSE)</f>
        <v>419</v>
      </c>
    </row>
    <row r="287" spans="1:3" x14ac:dyDescent="0.25">
      <c r="A287" s="98" t="s">
        <v>1072</v>
      </c>
      <c r="B287" s="100" t="s">
        <v>592</v>
      </c>
      <c r="C287" s="98">
        <f>VLOOKUP(GroupVertices[[#This Row],[Vertex]], Vertices[], MATCH("ID", Vertices[#Headers], 0), FALSE)</f>
        <v>420</v>
      </c>
    </row>
    <row r="288" spans="1:3" x14ac:dyDescent="0.25">
      <c r="A288" s="98" t="s">
        <v>1072</v>
      </c>
      <c r="B288" s="100" t="s">
        <v>531</v>
      </c>
      <c r="C288" s="98">
        <f>VLOOKUP(GroupVertices[[#This Row],[Vertex]], Vertices[], MATCH("ID", Vertices[#Headers], 0), FALSE)</f>
        <v>359</v>
      </c>
    </row>
    <row r="289" spans="1:3" x14ac:dyDescent="0.25">
      <c r="A289" s="98" t="s">
        <v>1072</v>
      </c>
      <c r="B289" s="100" t="s">
        <v>532</v>
      </c>
      <c r="C289" s="98">
        <f>VLOOKUP(GroupVertices[[#This Row],[Vertex]], Vertices[], MATCH("ID", Vertices[#Headers], 0), FALSE)</f>
        <v>360</v>
      </c>
    </row>
    <row r="290" spans="1:3" x14ac:dyDescent="0.25">
      <c r="A290" s="98" t="s">
        <v>1072</v>
      </c>
      <c r="B290" s="100" t="s">
        <v>530</v>
      </c>
      <c r="C290" s="98">
        <f>VLOOKUP(GroupVertices[[#This Row],[Vertex]], Vertices[], MATCH("ID", Vertices[#Headers], 0), FALSE)</f>
        <v>358</v>
      </c>
    </row>
    <row r="291" spans="1:3" x14ac:dyDescent="0.25">
      <c r="A291" s="98" t="s">
        <v>1073</v>
      </c>
      <c r="B291" s="100" t="s">
        <v>827</v>
      </c>
      <c r="C291" s="98">
        <f>VLOOKUP(GroupVertices[[#This Row],[Vertex]], Vertices[], MATCH("ID", Vertices[#Headers], 0), FALSE)</f>
        <v>655</v>
      </c>
    </row>
    <row r="292" spans="1:3" x14ac:dyDescent="0.25">
      <c r="A292" s="98" t="s">
        <v>1073</v>
      </c>
      <c r="B292" s="100" t="s">
        <v>828</v>
      </c>
      <c r="C292" s="98">
        <f>VLOOKUP(GroupVertices[[#This Row],[Vertex]], Vertices[], MATCH("ID", Vertices[#Headers], 0), FALSE)</f>
        <v>656</v>
      </c>
    </row>
    <row r="293" spans="1:3" x14ac:dyDescent="0.25">
      <c r="A293" s="98" t="s">
        <v>1073</v>
      </c>
      <c r="B293" s="100" t="s">
        <v>587</v>
      </c>
      <c r="C293" s="98">
        <f>VLOOKUP(GroupVertices[[#This Row],[Vertex]], Vertices[], MATCH("ID", Vertices[#Headers], 0), FALSE)</f>
        <v>415</v>
      </c>
    </row>
    <row r="294" spans="1:3" x14ac:dyDescent="0.25">
      <c r="A294" s="98" t="s">
        <v>1073</v>
      </c>
      <c r="B294" s="100" t="s">
        <v>588</v>
      </c>
      <c r="C294" s="98">
        <f>VLOOKUP(GroupVertices[[#This Row],[Vertex]], Vertices[], MATCH("ID", Vertices[#Headers], 0), FALSE)</f>
        <v>416</v>
      </c>
    </row>
    <row r="295" spans="1:3" x14ac:dyDescent="0.25">
      <c r="A295" s="98" t="s">
        <v>1073</v>
      </c>
      <c r="B295" s="100" t="s">
        <v>586</v>
      </c>
      <c r="C295" s="98">
        <f>VLOOKUP(GroupVertices[[#This Row],[Vertex]], Vertices[], MATCH("ID", Vertices[#Headers], 0), FALSE)</f>
        <v>414</v>
      </c>
    </row>
    <row r="296" spans="1:3" x14ac:dyDescent="0.25">
      <c r="A296" s="98" t="s">
        <v>1074</v>
      </c>
      <c r="B296" s="100" t="s">
        <v>578</v>
      </c>
      <c r="C296" s="98">
        <f>VLOOKUP(GroupVertices[[#This Row],[Vertex]], Vertices[], MATCH("ID", Vertices[#Headers], 0), FALSE)</f>
        <v>406</v>
      </c>
    </row>
    <row r="297" spans="1:3" x14ac:dyDescent="0.25">
      <c r="A297" s="98" t="s">
        <v>1074</v>
      </c>
      <c r="B297" s="100" t="s">
        <v>534</v>
      </c>
      <c r="C297" s="98">
        <f>VLOOKUP(GroupVertices[[#This Row],[Vertex]], Vertices[], MATCH("ID", Vertices[#Headers], 0), FALSE)</f>
        <v>362</v>
      </c>
    </row>
    <row r="298" spans="1:3" x14ac:dyDescent="0.25">
      <c r="A298" s="98" t="s">
        <v>1074</v>
      </c>
      <c r="B298" s="100" t="s">
        <v>579</v>
      </c>
      <c r="C298" s="98">
        <f>VLOOKUP(GroupVertices[[#This Row],[Vertex]], Vertices[], MATCH("ID", Vertices[#Headers], 0), FALSE)</f>
        <v>407</v>
      </c>
    </row>
    <row r="299" spans="1:3" x14ac:dyDescent="0.25">
      <c r="A299" s="98" t="s">
        <v>1074</v>
      </c>
      <c r="B299" s="100" t="s">
        <v>535</v>
      </c>
      <c r="C299" s="98">
        <f>VLOOKUP(GroupVertices[[#This Row],[Vertex]], Vertices[], MATCH("ID", Vertices[#Headers], 0), FALSE)</f>
        <v>363</v>
      </c>
    </row>
    <row r="300" spans="1:3" x14ac:dyDescent="0.25">
      <c r="A300" s="98" t="s">
        <v>1074</v>
      </c>
      <c r="B300" s="100" t="s">
        <v>533</v>
      </c>
      <c r="C300" s="98">
        <f>VLOOKUP(GroupVertices[[#This Row],[Vertex]], Vertices[], MATCH("ID", Vertices[#Headers], 0), FALSE)</f>
        <v>361</v>
      </c>
    </row>
    <row r="301" spans="1:3" x14ac:dyDescent="0.25">
      <c r="A301" s="98" t="s">
        <v>1075</v>
      </c>
      <c r="B301" s="100" t="s">
        <v>615</v>
      </c>
      <c r="C301" s="98">
        <f>VLOOKUP(GroupVertices[[#This Row],[Vertex]], Vertices[], MATCH("ID", Vertices[#Headers], 0), FALSE)</f>
        <v>443</v>
      </c>
    </row>
    <row r="302" spans="1:3" x14ac:dyDescent="0.25">
      <c r="A302" s="98" t="s">
        <v>1075</v>
      </c>
      <c r="B302" s="100" t="s">
        <v>956</v>
      </c>
      <c r="C302" s="98">
        <f>VLOOKUP(GroupVertices[[#This Row],[Vertex]], Vertices[], MATCH("ID", Vertices[#Headers], 0), FALSE)</f>
        <v>784</v>
      </c>
    </row>
    <row r="303" spans="1:3" x14ac:dyDescent="0.25">
      <c r="A303" s="98" t="s">
        <v>1075</v>
      </c>
      <c r="B303" s="100" t="s">
        <v>957</v>
      </c>
      <c r="C303" s="98">
        <f>VLOOKUP(GroupVertices[[#This Row],[Vertex]], Vertices[], MATCH("ID", Vertices[#Headers], 0), FALSE)</f>
        <v>785</v>
      </c>
    </row>
    <row r="304" spans="1:3" x14ac:dyDescent="0.25">
      <c r="A304" s="98" t="s">
        <v>1075</v>
      </c>
      <c r="B304" s="100" t="s">
        <v>616</v>
      </c>
      <c r="C304" s="98">
        <f>VLOOKUP(GroupVertices[[#This Row],[Vertex]], Vertices[], MATCH("ID", Vertices[#Headers], 0), FALSE)</f>
        <v>444</v>
      </c>
    </row>
    <row r="305" spans="1:3" x14ac:dyDescent="0.25">
      <c r="A305" s="98" t="s">
        <v>1075</v>
      </c>
      <c r="B305" s="100" t="s">
        <v>614</v>
      </c>
      <c r="C305" s="98">
        <f>VLOOKUP(GroupVertices[[#This Row],[Vertex]], Vertices[], MATCH("ID", Vertices[#Headers], 0), FALSE)</f>
        <v>442</v>
      </c>
    </row>
    <row r="306" spans="1:3" x14ac:dyDescent="0.25">
      <c r="A306" s="98" t="s">
        <v>1076</v>
      </c>
      <c r="B306" s="100" t="s">
        <v>388</v>
      </c>
      <c r="C306" s="98">
        <f>VLOOKUP(GroupVertices[[#This Row],[Vertex]], Vertices[], MATCH("ID", Vertices[#Headers], 0), FALSE)</f>
        <v>216</v>
      </c>
    </row>
    <row r="307" spans="1:3" x14ac:dyDescent="0.25">
      <c r="A307" s="98" t="s">
        <v>1076</v>
      </c>
      <c r="B307" s="100" t="s">
        <v>389</v>
      </c>
      <c r="C307" s="98">
        <f>VLOOKUP(GroupVertices[[#This Row],[Vertex]], Vertices[], MATCH("ID", Vertices[#Headers], 0), FALSE)</f>
        <v>217</v>
      </c>
    </row>
    <row r="308" spans="1:3" x14ac:dyDescent="0.25">
      <c r="A308" s="98" t="s">
        <v>1076</v>
      </c>
      <c r="B308" s="100" t="s">
        <v>390</v>
      </c>
      <c r="C308" s="98">
        <f>VLOOKUP(GroupVertices[[#This Row],[Vertex]], Vertices[], MATCH("ID", Vertices[#Headers], 0), FALSE)</f>
        <v>218</v>
      </c>
    </row>
    <row r="309" spans="1:3" x14ac:dyDescent="0.25">
      <c r="A309" s="98" t="s">
        <v>1076</v>
      </c>
      <c r="B309" s="100" t="s">
        <v>391</v>
      </c>
      <c r="C309" s="98">
        <f>VLOOKUP(GroupVertices[[#This Row],[Vertex]], Vertices[], MATCH("ID", Vertices[#Headers], 0), FALSE)</f>
        <v>219</v>
      </c>
    </row>
    <row r="310" spans="1:3" x14ac:dyDescent="0.25">
      <c r="A310" s="98" t="s">
        <v>1076</v>
      </c>
      <c r="B310" s="100" t="s">
        <v>387</v>
      </c>
      <c r="C310" s="98">
        <f>VLOOKUP(GroupVertices[[#This Row],[Vertex]], Vertices[], MATCH("ID", Vertices[#Headers], 0), FALSE)</f>
        <v>215</v>
      </c>
    </row>
    <row r="311" spans="1:3" x14ac:dyDescent="0.25">
      <c r="A311" s="98" t="s">
        <v>1077</v>
      </c>
      <c r="B311" s="100" t="s">
        <v>596</v>
      </c>
      <c r="C311" s="98">
        <f>VLOOKUP(GroupVertices[[#This Row],[Vertex]], Vertices[], MATCH("ID", Vertices[#Headers], 0), FALSE)</f>
        <v>424</v>
      </c>
    </row>
    <row r="312" spans="1:3" x14ac:dyDescent="0.25">
      <c r="A312" s="98" t="s">
        <v>1077</v>
      </c>
      <c r="B312" s="100" t="s">
        <v>595</v>
      </c>
      <c r="C312" s="98">
        <f>VLOOKUP(GroupVertices[[#This Row],[Vertex]], Vertices[], MATCH("ID", Vertices[#Headers], 0), FALSE)</f>
        <v>423</v>
      </c>
    </row>
    <row r="313" spans="1:3" x14ac:dyDescent="0.25">
      <c r="A313" s="98" t="s">
        <v>1077</v>
      </c>
      <c r="B313" s="100" t="s">
        <v>597</v>
      </c>
      <c r="C313" s="98">
        <f>VLOOKUP(GroupVertices[[#This Row],[Vertex]], Vertices[], MATCH("ID", Vertices[#Headers], 0), FALSE)</f>
        <v>425</v>
      </c>
    </row>
    <row r="314" spans="1:3" x14ac:dyDescent="0.25">
      <c r="A314" s="98" t="s">
        <v>1077</v>
      </c>
      <c r="B314" s="100" t="s">
        <v>393</v>
      </c>
      <c r="C314" s="98">
        <f>VLOOKUP(GroupVertices[[#This Row],[Vertex]], Vertices[], MATCH("ID", Vertices[#Headers], 0), FALSE)</f>
        <v>221</v>
      </c>
    </row>
    <row r="315" spans="1:3" x14ac:dyDescent="0.25">
      <c r="A315" s="98" t="s">
        <v>1077</v>
      </c>
      <c r="B315" s="100" t="s">
        <v>392</v>
      </c>
      <c r="C315" s="98">
        <f>VLOOKUP(GroupVertices[[#This Row],[Vertex]], Vertices[], MATCH("ID", Vertices[#Headers], 0), FALSE)</f>
        <v>220</v>
      </c>
    </row>
    <row r="316" spans="1:3" x14ac:dyDescent="0.25">
      <c r="A316" s="98" t="s">
        <v>1078</v>
      </c>
      <c r="B316" s="100" t="s">
        <v>410</v>
      </c>
      <c r="C316" s="98">
        <f>VLOOKUP(GroupVertices[[#This Row],[Vertex]], Vertices[], MATCH("ID", Vertices[#Headers], 0), FALSE)</f>
        <v>238</v>
      </c>
    </row>
    <row r="317" spans="1:3" x14ac:dyDescent="0.25">
      <c r="A317" s="98" t="s">
        <v>1078</v>
      </c>
      <c r="B317" s="100" t="s">
        <v>411</v>
      </c>
      <c r="C317" s="98">
        <f>VLOOKUP(GroupVertices[[#This Row],[Vertex]], Vertices[], MATCH("ID", Vertices[#Headers], 0), FALSE)</f>
        <v>239</v>
      </c>
    </row>
    <row r="318" spans="1:3" x14ac:dyDescent="0.25">
      <c r="A318" s="98" t="s">
        <v>1078</v>
      </c>
      <c r="B318" s="100" t="s">
        <v>412</v>
      </c>
      <c r="C318" s="98">
        <f>VLOOKUP(GroupVertices[[#This Row],[Vertex]], Vertices[], MATCH("ID", Vertices[#Headers], 0), FALSE)</f>
        <v>240</v>
      </c>
    </row>
    <row r="319" spans="1:3" x14ac:dyDescent="0.25">
      <c r="A319" s="98" t="s">
        <v>1078</v>
      </c>
      <c r="B319" s="100" t="s">
        <v>413</v>
      </c>
      <c r="C319" s="98">
        <f>VLOOKUP(GroupVertices[[#This Row],[Vertex]], Vertices[], MATCH("ID", Vertices[#Headers], 0), FALSE)</f>
        <v>241</v>
      </c>
    </row>
    <row r="320" spans="1:3" x14ac:dyDescent="0.25">
      <c r="A320" s="98" t="s">
        <v>1078</v>
      </c>
      <c r="B320" s="100" t="s">
        <v>409</v>
      </c>
      <c r="C320" s="98">
        <f>VLOOKUP(GroupVertices[[#This Row],[Vertex]], Vertices[], MATCH("ID", Vertices[#Headers], 0), FALSE)</f>
        <v>237</v>
      </c>
    </row>
    <row r="321" spans="1:3" x14ac:dyDescent="0.25">
      <c r="A321" s="98" t="s">
        <v>1079</v>
      </c>
      <c r="B321" s="100" t="s">
        <v>898</v>
      </c>
      <c r="C321" s="98">
        <f>VLOOKUP(GroupVertices[[#This Row],[Vertex]], Vertices[], MATCH("ID", Vertices[#Headers], 0), FALSE)</f>
        <v>726</v>
      </c>
    </row>
    <row r="322" spans="1:3" x14ac:dyDescent="0.25">
      <c r="A322" s="98" t="s">
        <v>1079</v>
      </c>
      <c r="B322" s="100" t="s">
        <v>899</v>
      </c>
      <c r="C322" s="98">
        <f>VLOOKUP(GroupVertices[[#This Row],[Vertex]], Vertices[], MATCH("ID", Vertices[#Headers], 0), FALSE)</f>
        <v>727</v>
      </c>
    </row>
    <row r="323" spans="1:3" x14ac:dyDescent="0.25">
      <c r="A323" s="98" t="s">
        <v>1079</v>
      </c>
      <c r="B323" s="100" t="s">
        <v>900</v>
      </c>
      <c r="C323" s="98">
        <f>VLOOKUP(GroupVertices[[#This Row],[Vertex]], Vertices[], MATCH("ID", Vertices[#Headers], 0), FALSE)</f>
        <v>728</v>
      </c>
    </row>
    <row r="324" spans="1:3" x14ac:dyDescent="0.25">
      <c r="A324" s="98" t="s">
        <v>1079</v>
      </c>
      <c r="B324" s="100" t="s">
        <v>901</v>
      </c>
      <c r="C324" s="98">
        <f>VLOOKUP(GroupVertices[[#This Row],[Vertex]], Vertices[], MATCH("ID", Vertices[#Headers], 0), FALSE)</f>
        <v>729</v>
      </c>
    </row>
    <row r="325" spans="1:3" x14ac:dyDescent="0.25">
      <c r="A325" s="98" t="s">
        <v>1079</v>
      </c>
      <c r="B325" s="100" t="s">
        <v>897</v>
      </c>
      <c r="C325" s="98">
        <f>VLOOKUP(GroupVertices[[#This Row],[Vertex]], Vertices[], MATCH("ID", Vertices[#Headers], 0), FALSE)</f>
        <v>725</v>
      </c>
    </row>
    <row r="326" spans="1:3" x14ac:dyDescent="0.25">
      <c r="A326" s="98" t="s">
        <v>1080</v>
      </c>
      <c r="B326" s="100" t="s">
        <v>469</v>
      </c>
      <c r="C326" s="98">
        <f>VLOOKUP(GroupVertices[[#This Row],[Vertex]], Vertices[], MATCH("ID", Vertices[#Headers], 0), FALSE)</f>
        <v>297</v>
      </c>
    </row>
    <row r="327" spans="1:3" x14ac:dyDescent="0.25">
      <c r="A327" s="98" t="s">
        <v>1080</v>
      </c>
      <c r="B327" s="100" t="s">
        <v>470</v>
      </c>
      <c r="C327" s="98">
        <f>VLOOKUP(GroupVertices[[#This Row],[Vertex]], Vertices[], MATCH("ID", Vertices[#Headers], 0), FALSE)</f>
        <v>298</v>
      </c>
    </row>
    <row r="328" spans="1:3" x14ac:dyDescent="0.25">
      <c r="A328" s="98" t="s">
        <v>1080</v>
      </c>
      <c r="B328" s="100" t="s">
        <v>471</v>
      </c>
      <c r="C328" s="98">
        <f>VLOOKUP(GroupVertices[[#This Row],[Vertex]], Vertices[], MATCH("ID", Vertices[#Headers], 0), FALSE)</f>
        <v>299</v>
      </c>
    </row>
    <row r="329" spans="1:3" x14ac:dyDescent="0.25">
      <c r="A329" s="98" t="s">
        <v>1080</v>
      </c>
      <c r="B329" s="100" t="s">
        <v>472</v>
      </c>
      <c r="C329" s="98">
        <f>VLOOKUP(GroupVertices[[#This Row],[Vertex]], Vertices[], MATCH("ID", Vertices[#Headers], 0), FALSE)</f>
        <v>300</v>
      </c>
    </row>
    <row r="330" spans="1:3" x14ac:dyDescent="0.25">
      <c r="A330" s="98" t="s">
        <v>1080</v>
      </c>
      <c r="B330" s="100" t="s">
        <v>468</v>
      </c>
      <c r="C330" s="98">
        <f>VLOOKUP(GroupVertices[[#This Row],[Vertex]], Vertices[], MATCH("ID", Vertices[#Headers], 0), FALSE)</f>
        <v>296</v>
      </c>
    </row>
    <row r="331" spans="1:3" x14ac:dyDescent="0.25">
      <c r="A331" s="98" t="s">
        <v>1081</v>
      </c>
      <c r="B331" s="100" t="s">
        <v>609</v>
      </c>
      <c r="C331" s="98">
        <f>VLOOKUP(GroupVertices[[#This Row],[Vertex]], Vertices[], MATCH("ID", Vertices[#Headers], 0), FALSE)</f>
        <v>437</v>
      </c>
    </row>
    <row r="332" spans="1:3" x14ac:dyDescent="0.25">
      <c r="A332" s="98" t="s">
        <v>1081</v>
      </c>
      <c r="B332" s="100" t="s">
        <v>993</v>
      </c>
      <c r="C332" s="98">
        <f>VLOOKUP(GroupVertices[[#This Row],[Vertex]], Vertices[], MATCH("ID", Vertices[#Headers], 0), FALSE)</f>
        <v>821</v>
      </c>
    </row>
    <row r="333" spans="1:3" x14ac:dyDescent="0.25">
      <c r="A333" s="98" t="s">
        <v>1081</v>
      </c>
      <c r="B333" s="100" t="s">
        <v>1017</v>
      </c>
      <c r="C333" s="98">
        <f>VLOOKUP(GroupVertices[[#This Row],[Vertex]], Vertices[], MATCH("ID", Vertices[#Headers], 0), FALSE)</f>
        <v>845</v>
      </c>
    </row>
    <row r="334" spans="1:3" x14ac:dyDescent="0.25">
      <c r="A334" s="98" t="s">
        <v>1081</v>
      </c>
      <c r="B334" s="100" t="s">
        <v>429</v>
      </c>
      <c r="C334" s="98">
        <f>VLOOKUP(GroupVertices[[#This Row],[Vertex]], Vertices[], MATCH("ID", Vertices[#Headers], 0), FALSE)</f>
        <v>257</v>
      </c>
    </row>
    <row r="335" spans="1:3" x14ac:dyDescent="0.25">
      <c r="A335" s="98" t="s">
        <v>1081</v>
      </c>
      <c r="B335" s="100" t="s">
        <v>428</v>
      </c>
      <c r="C335" s="98">
        <f>VLOOKUP(GroupVertices[[#This Row],[Vertex]], Vertices[], MATCH("ID", Vertices[#Headers], 0), FALSE)</f>
        <v>256</v>
      </c>
    </row>
    <row r="336" spans="1:3" x14ac:dyDescent="0.25">
      <c r="A336" s="98" t="s">
        <v>1082</v>
      </c>
      <c r="B336" s="100" t="s">
        <v>422</v>
      </c>
      <c r="C336" s="98">
        <f>VLOOKUP(GroupVertices[[#This Row],[Vertex]], Vertices[], MATCH("ID", Vertices[#Headers], 0), FALSE)</f>
        <v>250</v>
      </c>
    </row>
    <row r="337" spans="1:3" x14ac:dyDescent="0.25">
      <c r="A337" s="98" t="s">
        <v>1082</v>
      </c>
      <c r="B337" s="100" t="s">
        <v>423</v>
      </c>
      <c r="C337" s="98">
        <f>VLOOKUP(GroupVertices[[#This Row],[Vertex]], Vertices[], MATCH("ID", Vertices[#Headers], 0), FALSE)</f>
        <v>251</v>
      </c>
    </row>
    <row r="338" spans="1:3" x14ac:dyDescent="0.25">
      <c r="A338" s="98" t="s">
        <v>1082</v>
      </c>
      <c r="B338" s="100" t="s">
        <v>424</v>
      </c>
      <c r="C338" s="98">
        <f>VLOOKUP(GroupVertices[[#This Row],[Vertex]], Vertices[], MATCH("ID", Vertices[#Headers], 0), FALSE)</f>
        <v>252</v>
      </c>
    </row>
    <row r="339" spans="1:3" x14ac:dyDescent="0.25">
      <c r="A339" s="98" t="s">
        <v>1082</v>
      </c>
      <c r="B339" s="100" t="s">
        <v>425</v>
      </c>
      <c r="C339" s="98">
        <f>VLOOKUP(GroupVertices[[#This Row],[Vertex]], Vertices[], MATCH("ID", Vertices[#Headers], 0), FALSE)</f>
        <v>253</v>
      </c>
    </row>
    <row r="340" spans="1:3" x14ac:dyDescent="0.25">
      <c r="A340" s="98" t="s">
        <v>1082</v>
      </c>
      <c r="B340" s="100" t="s">
        <v>421</v>
      </c>
      <c r="C340" s="98">
        <f>VLOOKUP(GroupVertices[[#This Row],[Vertex]], Vertices[], MATCH("ID", Vertices[#Headers], 0), FALSE)</f>
        <v>249</v>
      </c>
    </row>
    <row r="341" spans="1:3" x14ac:dyDescent="0.25">
      <c r="A341" s="98" t="s">
        <v>1083</v>
      </c>
      <c r="B341" s="100" t="s">
        <v>725</v>
      </c>
      <c r="C341" s="98">
        <f>VLOOKUP(GroupVertices[[#This Row],[Vertex]], Vertices[], MATCH("ID", Vertices[#Headers], 0), FALSE)</f>
        <v>553</v>
      </c>
    </row>
    <row r="342" spans="1:3" x14ac:dyDescent="0.25">
      <c r="A342" s="98" t="s">
        <v>1083</v>
      </c>
      <c r="B342" s="100" t="s">
        <v>726</v>
      </c>
      <c r="C342" s="98">
        <f>VLOOKUP(GroupVertices[[#This Row],[Vertex]], Vertices[], MATCH("ID", Vertices[#Headers], 0), FALSE)</f>
        <v>554</v>
      </c>
    </row>
    <row r="343" spans="1:3" x14ac:dyDescent="0.25">
      <c r="A343" s="98" t="s">
        <v>1083</v>
      </c>
      <c r="B343" s="100" t="s">
        <v>727</v>
      </c>
      <c r="C343" s="98">
        <f>VLOOKUP(GroupVertices[[#This Row],[Vertex]], Vertices[], MATCH("ID", Vertices[#Headers], 0), FALSE)</f>
        <v>555</v>
      </c>
    </row>
    <row r="344" spans="1:3" x14ac:dyDescent="0.25">
      <c r="A344" s="98" t="s">
        <v>1083</v>
      </c>
      <c r="B344" s="100" t="s">
        <v>728</v>
      </c>
      <c r="C344" s="98">
        <f>VLOOKUP(GroupVertices[[#This Row],[Vertex]], Vertices[], MATCH("ID", Vertices[#Headers], 0), FALSE)</f>
        <v>556</v>
      </c>
    </row>
    <row r="345" spans="1:3" x14ac:dyDescent="0.25">
      <c r="A345" s="98" t="s">
        <v>1083</v>
      </c>
      <c r="B345" s="100" t="s">
        <v>724</v>
      </c>
      <c r="C345" s="98">
        <f>VLOOKUP(GroupVertices[[#This Row],[Vertex]], Vertices[], MATCH("ID", Vertices[#Headers], 0), FALSE)</f>
        <v>552</v>
      </c>
    </row>
    <row r="346" spans="1:3" x14ac:dyDescent="0.25">
      <c r="A346" s="98" t="s">
        <v>1084</v>
      </c>
      <c r="B346" s="100" t="s">
        <v>220</v>
      </c>
      <c r="C346" s="98">
        <f>VLOOKUP(GroupVertices[[#This Row],[Vertex]], Vertices[], MATCH("ID", Vertices[#Headers], 0), FALSE)</f>
        <v>48</v>
      </c>
    </row>
    <row r="347" spans="1:3" x14ac:dyDescent="0.25">
      <c r="A347" s="98" t="s">
        <v>1084</v>
      </c>
      <c r="B347" s="100" t="s">
        <v>221</v>
      </c>
      <c r="C347" s="98">
        <f>VLOOKUP(GroupVertices[[#This Row],[Vertex]], Vertices[], MATCH("ID", Vertices[#Headers], 0), FALSE)</f>
        <v>49</v>
      </c>
    </row>
    <row r="348" spans="1:3" x14ac:dyDescent="0.25">
      <c r="A348" s="98" t="s">
        <v>1084</v>
      </c>
      <c r="B348" s="100" t="s">
        <v>222</v>
      </c>
      <c r="C348" s="98">
        <f>VLOOKUP(GroupVertices[[#This Row],[Vertex]], Vertices[], MATCH("ID", Vertices[#Headers], 0), FALSE)</f>
        <v>50</v>
      </c>
    </row>
    <row r="349" spans="1:3" x14ac:dyDescent="0.25">
      <c r="A349" s="98" t="s">
        <v>1084</v>
      </c>
      <c r="B349" s="100" t="s">
        <v>223</v>
      </c>
      <c r="C349" s="98">
        <f>VLOOKUP(GroupVertices[[#This Row],[Vertex]], Vertices[], MATCH("ID", Vertices[#Headers], 0), FALSE)</f>
        <v>51</v>
      </c>
    </row>
    <row r="350" spans="1:3" x14ac:dyDescent="0.25">
      <c r="A350" s="98" t="s">
        <v>1084</v>
      </c>
      <c r="B350" s="100" t="s">
        <v>219</v>
      </c>
      <c r="C350" s="98">
        <f>VLOOKUP(GroupVertices[[#This Row],[Vertex]], Vertices[], MATCH("ID", Vertices[#Headers], 0), FALSE)</f>
        <v>47</v>
      </c>
    </row>
    <row r="351" spans="1:3" x14ac:dyDescent="0.25">
      <c r="A351" s="98" t="s">
        <v>1085</v>
      </c>
      <c r="B351" s="100" t="s">
        <v>264</v>
      </c>
      <c r="C351" s="98">
        <f>VLOOKUP(GroupVertices[[#This Row],[Vertex]], Vertices[], MATCH("ID", Vertices[#Headers], 0), FALSE)</f>
        <v>92</v>
      </c>
    </row>
    <row r="352" spans="1:3" x14ac:dyDescent="0.25">
      <c r="A352" s="98" t="s">
        <v>1085</v>
      </c>
      <c r="B352" s="100" t="s">
        <v>906</v>
      </c>
      <c r="C352" s="98">
        <f>VLOOKUP(GroupVertices[[#This Row],[Vertex]], Vertices[], MATCH("ID", Vertices[#Headers], 0), FALSE)</f>
        <v>734</v>
      </c>
    </row>
    <row r="353" spans="1:3" x14ac:dyDescent="0.25">
      <c r="A353" s="98" t="s">
        <v>1085</v>
      </c>
      <c r="B353" s="100" t="s">
        <v>907</v>
      </c>
      <c r="C353" s="98">
        <f>VLOOKUP(GroupVertices[[#This Row],[Vertex]], Vertices[], MATCH("ID", Vertices[#Headers], 0), FALSE)</f>
        <v>735</v>
      </c>
    </row>
    <row r="354" spans="1:3" x14ac:dyDescent="0.25">
      <c r="A354" s="98" t="s">
        <v>1085</v>
      </c>
      <c r="B354" s="100" t="s">
        <v>265</v>
      </c>
      <c r="C354" s="98">
        <f>VLOOKUP(GroupVertices[[#This Row],[Vertex]], Vertices[], MATCH("ID", Vertices[#Headers], 0), FALSE)</f>
        <v>93</v>
      </c>
    </row>
    <row r="355" spans="1:3" x14ac:dyDescent="0.25">
      <c r="A355" s="98" t="s">
        <v>1085</v>
      </c>
      <c r="B355" s="100" t="s">
        <v>263</v>
      </c>
      <c r="C355" s="98">
        <f>VLOOKUP(GroupVertices[[#This Row],[Vertex]], Vertices[], MATCH("ID", Vertices[#Headers], 0), FALSE)</f>
        <v>91</v>
      </c>
    </row>
    <row r="356" spans="1:3" x14ac:dyDescent="0.25">
      <c r="A356" s="98" t="s">
        <v>1086</v>
      </c>
      <c r="B356" s="100" t="s">
        <v>180</v>
      </c>
      <c r="C356" s="98">
        <f>VLOOKUP(GroupVertices[[#This Row],[Vertex]], Vertices[], MATCH("ID", Vertices[#Headers], 0), FALSE)</f>
        <v>8</v>
      </c>
    </row>
    <row r="357" spans="1:3" x14ac:dyDescent="0.25">
      <c r="A357" s="98" t="s">
        <v>1086</v>
      </c>
      <c r="B357" s="100" t="s">
        <v>755</v>
      </c>
      <c r="C357" s="98">
        <f>VLOOKUP(GroupVertices[[#This Row],[Vertex]], Vertices[], MATCH("ID", Vertices[#Headers], 0), FALSE)</f>
        <v>583</v>
      </c>
    </row>
    <row r="358" spans="1:3" x14ac:dyDescent="0.25">
      <c r="A358" s="98" t="s">
        <v>1086</v>
      </c>
      <c r="B358" s="100" t="s">
        <v>756</v>
      </c>
      <c r="C358" s="98">
        <f>VLOOKUP(GroupVertices[[#This Row],[Vertex]], Vertices[], MATCH("ID", Vertices[#Headers], 0), FALSE)</f>
        <v>584</v>
      </c>
    </row>
    <row r="359" spans="1:3" x14ac:dyDescent="0.25">
      <c r="A359" s="98" t="s">
        <v>1086</v>
      </c>
      <c r="B359" s="100" t="s">
        <v>181</v>
      </c>
      <c r="C359" s="98">
        <f>VLOOKUP(GroupVertices[[#This Row],[Vertex]], Vertices[], MATCH("ID", Vertices[#Headers], 0), FALSE)</f>
        <v>9</v>
      </c>
    </row>
    <row r="360" spans="1:3" x14ac:dyDescent="0.25">
      <c r="A360" s="98" t="s">
        <v>1086</v>
      </c>
      <c r="B360" s="100" t="s">
        <v>179</v>
      </c>
      <c r="C360" s="98">
        <f>VLOOKUP(GroupVertices[[#This Row],[Vertex]], Vertices[], MATCH("ID", Vertices[#Headers], 0), FALSE)</f>
        <v>7</v>
      </c>
    </row>
    <row r="361" spans="1:3" x14ac:dyDescent="0.25">
      <c r="A361" s="98" t="s">
        <v>1087</v>
      </c>
      <c r="B361" s="100" t="s">
        <v>238</v>
      </c>
      <c r="C361" s="98">
        <f>VLOOKUP(GroupVertices[[#This Row],[Vertex]], Vertices[], MATCH("ID", Vertices[#Headers], 0), FALSE)</f>
        <v>66</v>
      </c>
    </row>
    <row r="362" spans="1:3" x14ac:dyDescent="0.25">
      <c r="A362" s="98" t="s">
        <v>1087</v>
      </c>
      <c r="B362" s="100" t="s">
        <v>239</v>
      </c>
      <c r="C362" s="98">
        <f>VLOOKUP(GroupVertices[[#This Row],[Vertex]], Vertices[], MATCH("ID", Vertices[#Headers], 0), FALSE)</f>
        <v>67</v>
      </c>
    </row>
    <row r="363" spans="1:3" x14ac:dyDescent="0.25">
      <c r="A363" s="98" t="s">
        <v>1087</v>
      </c>
      <c r="B363" s="100" t="s">
        <v>240</v>
      </c>
      <c r="C363" s="98">
        <f>VLOOKUP(GroupVertices[[#This Row],[Vertex]], Vertices[], MATCH("ID", Vertices[#Headers], 0), FALSE)</f>
        <v>68</v>
      </c>
    </row>
    <row r="364" spans="1:3" x14ac:dyDescent="0.25">
      <c r="A364" s="98" t="s">
        <v>1087</v>
      </c>
      <c r="B364" s="100" t="s">
        <v>241</v>
      </c>
      <c r="C364" s="98">
        <f>VLOOKUP(GroupVertices[[#This Row],[Vertex]], Vertices[], MATCH("ID", Vertices[#Headers], 0), FALSE)</f>
        <v>69</v>
      </c>
    </row>
    <row r="365" spans="1:3" x14ac:dyDescent="0.25">
      <c r="A365" s="98" t="s">
        <v>1087</v>
      </c>
      <c r="B365" s="100" t="s">
        <v>237</v>
      </c>
      <c r="C365" s="98">
        <f>VLOOKUP(GroupVertices[[#This Row],[Vertex]], Vertices[], MATCH("ID", Vertices[#Headers], 0), FALSE)</f>
        <v>65</v>
      </c>
    </row>
    <row r="366" spans="1:3" x14ac:dyDescent="0.25">
      <c r="A366" s="98" t="s">
        <v>1088</v>
      </c>
      <c r="B366" s="100" t="s">
        <v>217</v>
      </c>
      <c r="C366" s="98">
        <f>VLOOKUP(GroupVertices[[#This Row],[Vertex]], Vertices[], MATCH("ID", Vertices[#Headers], 0), FALSE)</f>
        <v>45</v>
      </c>
    </row>
    <row r="367" spans="1:3" x14ac:dyDescent="0.25">
      <c r="A367" s="98" t="s">
        <v>1088</v>
      </c>
      <c r="B367" s="100" t="s">
        <v>704</v>
      </c>
      <c r="C367" s="98">
        <f>VLOOKUP(GroupVertices[[#This Row],[Vertex]], Vertices[], MATCH("ID", Vertices[#Headers], 0), FALSE)</f>
        <v>532</v>
      </c>
    </row>
    <row r="368" spans="1:3" x14ac:dyDescent="0.25">
      <c r="A368" s="98" t="s">
        <v>1088</v>
      </c>
      <c r="B368" s="100" t="s">
        <v>705</v>
      </c>
      <c r="C368" s="98">
        <f>VLOOKUP(GroupVertices[[#This Row],[Vertex]], Vertices[], MATCH("ID", Vertices[#Headers], 0), FALSE)</f>
        <v>533</v>
      </c>
    </row>
    <row r="369" spans="1:3" x14ac:dyDescent="0.25">
      <c r="A369" s="98" t="s">
        <v>1088</v>
      </c>
      <c r="B369" s="100" t="s">
        <v>218</v>
      </c>
      <c r="C369" s="98">
        <f>VLOOKUP(GroupVertices[[#This Row],[Vertex]], Vertices[], MATCH("ID", Vertices[#Headers], 0), FALSE)</f>
        <v>46</v>
      </c>
    </row>
    <row r="370" spans="1:3" x14ac:dyDescent="0.25">
      <c r="A370" s="98" t="s">
        <v>1088</v>
      </c>
      <c r="B370" s="100" t="s">
        <v>216</v>
      </c>
      <c r="C370" s="98">
        <f>VLOOKUP(GroupVertices[[#This Row],[Vertex]], Vertices[], MATCH("ID", Vertices[#Headers], 0), FALSE)</f>
        <v>44</v>
      </c>
    </row>
    <row r="371" spans="1:3" x14ac:dyDescent="0.25">
      <c r="A371" s="98" t="s">
        <v>1089</v>
      </c>
      <c r="B371" s="100" t="s">
        <v>813</v>
      </c>
      <c r="C371" s="98">
        <f>VLOOKUP(GroupVertices[[#This Row],[Vertex]], Vertices[], MATCH("ID", Vertices[#Headers], 0), FALSE)</f>
        <v>641</v>
      </c>
    </row>
    <row r="372" spans="1:3" x14ac:dyDescent="0.25">
      <c r="A372" s="98" t="s">
        <v>1089</v>
      </c>
      <c r="B372" s="100" t="s">
        <v>814</v>
      </c>
      <c r="C372" s="98">
        <f>VLOOKUP(GroupVertices[[#This Row],[Vertex]], Vertices[], MATCH("ID", Vertices[#Headers], 0), FALSE)</f>
        <v>642</v>
      </c>
    </row>
    <row r="373" spans="1:3" x14ac:dyDescent="0.25">
      <c r="A373" s="98" t="s">
        <v>1089</v>
      </c>
      <c r="B373" s="100" t="s">
        <v>815</v>
      </c>
      <c r="C373" s="98">
        <f>VLOOKUP(GroupVertices[[#This Row],[Vertex]], Vertices[], MATCH("ID", Vertices[#Headers], 0), FALSE)</f>
        <v>643</v>
      </c>
    </row>
    <row r="374" spans="1:3" x14ac:dyDescent="0.25">
      <c r="A374" s="98" t="s">
        <v>1089</v>
      </c>
      <c r="B374" s="100" t="s">
        <v>816</v>
      </c>
      <c r="C374" s="98">
        <f>VLOOKUP(GroupVertices[[#This Row],[Vertex]], Vertices[], MATCH("ID", Vertices[#Headers], 0), FALSE)</f>
        <v>644</v>
      </c>
    </row>
    <row r="375" spans="1:3" x14ac:dyDescent="0.25">
      <c r="A375" s="98" t="s">
        <v>1089</v>
      </c>
      <c r="B375" s="100" t="s">
        <v>812</v>
      </c>
      <c r="C375" s="98">
        <f>VLOOKUP(GroupVertices[[#This Row],[Vertex]], Vertices[], MATCH("ID", Vertices[#Headers], 0), FALSE)</f>
        <v>640</v>
      </c>
    </row>
    <row r="376" spans="1:3" x14ac:dyDescent="0.25">
      <c r="A376" s="98" t="s">
        <v>1090</v>
      </c>
      <c r="B376" s="100" t="s">
        <v>299</v>
      </c>
      <c r="C376" s="98">
        <f>VLOOKUP(GroupVertices[[#This Row],[Vertex]], Vertices[], MATCH("ID", Vertices[#Headers], 0), FALSE)</f>
        <v>127</v>
      </c>
    </row>
    <row r="377" spans="1:3" x14ac:dyDescent="0.25">
      <c r="A377" s="98" t="s">
        <v>1090</v>
      </c>
      <c r="B377" s="100" t="s">
        <v>300</v>
      </c>
      <c r="C377" s="98">
        <f>VLOOKUP(GroupVertices[[#This Row],[Vertex]], Vertices[], MATCH("ID", Vertices[#Headers], 0), FALSE)</f>
        <v>128</v>
      </c>
    </row>
    <row r="378" spans="1:3" x14ac:dyDescent="0.25">
      <c r="A378" s="98" t="s">
        <v>1090</v>
      </c>
      <c r="B378" s="100" t="s">
        <v>301</v>
      </c>
      <c r="C378" s="98">
        <f>VLOOKUP(GroupVertices[[#This Row],[Vertex]], Vertices[], MATCH("ID", Vertices[#Headers], 0), FALSE)</f>
        <v>129</v>
      </c>
    </row>
    <row r="379" spans="1:3" x14ac:dyDescent="0.25">
      <c r="A379" s="98" t="s">
        <v>1090</v>
      </c>
      <c r="B379" s="100" t="s">
        <v>302</v>
      </c>
      <c r="C379" s="98">
        <f>VLOOKUP(GroupVertices[[#This Row],[Vertex]], Vertices[], MATCH("ID", Vertices[#Headers], 0), FALSE)</f>
        <v>130</v>
      </c>
    </row>
    <row r="380" spans="1:3" x14ac:dyDescent="0.25">
      <c r="A380" s="98" t="s">
        <v>1090</v>
      </c>
      <c r="B380" s="100" t="s">
        <v>298</v>
      </c>
      <c r="C380" s="98">
        <f>VLOOKUP(GroupVertices[[#This Row],[Vertex]], Vertices[], MATCH("ID", Vertices[#Headers], 0), FALSE)</f>
        <v>126</v>
      </c>
    </row>
    <row r="381" spans="1:3" x14ac:dyDescent="0.25">
      <c r="A381" s="98" t="s">
        <v>1091</v>
      </c>
      <c r="B381" s="100" t="s">
        <v>818</v>
      </c>
      <c r="C381" s="98">
        <f>VLOOKUP(GroupVertices[[#This Row],[Vertex]], Vertices[], MATCH("ID", Vertices[#Headers], 0), FALSE)</f>
        <v>646</v>
      </c>
    </row>
    <row r="382" spans="1:3" x14ac:dyDescent="0.25">
      <c r="A382" s="98" t="s">
        <v>1091</v>
      </c>
      <c r="B382" s="100" t="s">
        <v>819</v>
      </c>
      <c r="C382" s="98">
        <f>VLOOKUP(GroupVertices[[#This Row],[Vertex]], Vertices[], MATCH("ID", Vertices[#Headers], 0), FALSE)</f>
        <v>647</v>
      </c>
    </row>
    <row r="383" spans="1:3" x14ac:dyDescent="0.25">
      <c r="A383" s="98" t="s">
        <v>1091</v>
      </c>
      <c r="B383" s="100" t="s">
        <v>820</v>
      </c>
      <c r="C383" s="98">
        <f>VLOOKUP(GroupVertices[[#This Row],[Vertex]], Vertices[], MATCH("ID", Vertices[#Headers], 0), FALSE)</f>
        <v>648</v>
      </c>
    </row>
    <row r="384" spans="1:3" x14ac:dyDescent="0.25">
      <c r="A384" s="98" t="s">
        <v>1091</v>
      </c>
      <c r="B384" s="100" t="s">
        <v>821</v>
      </c>
      <c r="C384" s="98">
        <f>VLOOKUP(GroupVertices[[#This Row],[Vertex]], Vertices[], MATCH("ID", Vertices[#Headers], 0), FALSE)</f>
        <v>649</v>
      </c>
    </row>
    <row r="385" spans="1:3" x14ac:dyDescent="0.25">
      <c r="A385" s="98" t="s">
        <v>1091</v>
      </c>
      <c r="B385" s="100" t="s">
        <v>817</v>
      </c>
      <c r="C385" s="98">
        <f>VLOOKUP(GroupVertices[[#This Row],[Vertex]], Vertices[], MATCH("ID", Vertices[#Headers], 0), FALSE)</f>
        <v>645</v>
      </c>
    </row>
    <row r="386" spans="1:3" x14ac:dyDescent="0.25">
      <c r="A386" s="98" t="s">
        <v>1092</v>
      </c>
      <c r="B386" s="100" t="s">
        <v>838</v>
      </c>
      <c r="C386" s="98">
        <f>VLOOKUP(GroupVertices[[#This Row],[Vertex]], Vertices[], MATCH("ID", Vertices[#Headers], 0), FALSE)</f>
        <v>666</v>
      </c>
    </row>
    <row r="387" spans="1:3" x14ac:dyDescent="0.25">
      <c r="A387" s="98" t="s">
        <v>1092</v>
      </c>
      <c r="B387" s="100" t="s">
        <v>967</v>
      </c>
      <c r="C387" s="98">
        <f>VLOOKUP(GroupVertices[[#This Row],[Vertex]], Vertices[], MATCH("ID", Vertices[#Headers], 0), FALSE)</f>
        <v>795</v>
      </c>
    </row>
    <row r="388" spans="1:3" x14ac:dyDescent="0.25">
      <c r="A388" s="98" t="s">
        <v>1092</v>
      </c>
      <c r="B388" s="100" t="s">
        <v>839</v>
      </c>
      <c r="C388" s="98">
        <f>VLOOKUP(GroupVertices[[#This Row],[Vertex]], Vertices[], MATCH("ID", Vertices[#Headers], 0), FALSE)</f>
        <v>667</v>
      </c>
    </row>
    <row r="389" spans="1:3" x14ac:dyDescent="0.25">
      <c r="A389" s="98" t="s">
        <v>1092</v>
      </c>
      <c r="B389" s="100" t="s">
        <v>837</v>
      </c>
      <c r="C389" s="98">
        <f>VLOOKUP(GroupVertices[[#This Row],[Vertex]], Vertices[], MATCH("ID", Vertices[#Headers], 0), FALSE)</f>
        <v>665</v>
      </c>
    </row>
    <row r="390" spans="1:3" x14ac:dyDescent="0.25">
      <c r="A390" s="98" t="s">
        <v>1093</v>
      </c>
      <c r="B390" s="100" t="s">
        <v>643</v>
      </c>
      <c r="C390" s="98">
        <f>VLOOKUP(GroupVertices[[#This Row],[Vertex]], Vertices[], MATCH("ID", Vertices[#Headers], 0), FALSE)</f>
        <v>471</v>
      </c>
    </row>
    <row r="391" spans="1:3" x14ac:dyDescent="0.25">
      <c r="A391" s="98" t="s">
        <v>1093</v>
      </c>
      <c r="B391" s="100" t="s">
        <v>644</v>
      </c>
      <c r="C391" s="98">
        <f>VLOOKUP(GroupVertices[[#This Row],[Vertex]], Vertices[], MATCH("ID", Vertices[#Headers], 0), FALSE)</f>
        <v>472</v>
      </c>
    </row>
    <row r="392" spans="1:3" x14ac:dyDescent="0.25">
      <c r="A392" s="98" t="s">
        <v>1093</v>
      </c>
      <c r="B392" s="100" t="s">
        <v>178</v>
      </c>
      <c r="C392" s="98">
        <f>VLOOKUP(GroupVertices[[#This Row],[Vertex]], Vertices[], MATCH("ID", Vertices[#Headers], 0), FALSE)</f>
        <v>6</v>
      </c>
    </row>
    <row r="393" spans="1:3" x14ac:dyDescent="0.25">
      <c r="A393" s="98" t="s">
        <v>1093</v>
      </c>
      <c r="B393" s="100" t="s">
        <v>177</v>
      </c>
      <c r="C393" s="98">
        <f>VLOOKUP(GroupVertices[[#This Row],[Vertex]], Vertices[], MATCH("ID", Vertices[#Headers], 0), FALSE)</f>
        <v>5</v>
      </c>
    </row>
    <row r="394" spans="1:3" x14ac:dyDescent="0.25">
      <c r="A394" s="98" t="s">
        <v>1094</v>
      </c>
      <c r="B394" s="100" t="s">
        <v>679</v>
      </c>
      <c r="C394" s="98">
        <f>VLOOKUP(GroupVertices[[#This Row],[Vertex]], Vertices[], MATCH("ID", Vertices[#Headers], 0), FALSE)</f>
        <v>507</v>
      </c>
    </row>
    <row r="395" spans="1:3" x14ac:dyDescent="0.25">
      <c r="A395" s="98" t="s">
        <v>1094</v>
      </c>
      <c r="B395" s="100" t="s">
        <v>680</v>
      </c>
      <c r="C395" s="98">
        <f>VLOOKUP(GroupVertices[[#This Row],[Vertex]], Vertices[], MATCH("ID", Vertices[#Headers], 0), FALSE)</f>
        <v>508</v>
      </c>
    </row>
    <row r="396" spans="1:3" x14ac:dyDescent="0.25">
      <c r="A396" s="98" t="s">
        <v>1094</v>
      </c>
      <c r="B396" s="100" t="s">
        <v>681</v>
      </c>
      <c r="C396" s="98">
        <f>VLOOKUP(GroupVertices[[#This Row],[Vertex]], Vertices[], MATCH("ID", Vertices[#Headers], 0), FALSE)</f>
        <v>509</v>
      </c>
    </row>
    <row r="397" spans="1:3" x14ac:dyDescent="0.25">
      <c r="A397" s="98" t="s">
        <v>1094</v>
      </c>
      <c r="B397" s="100" t="s">
        <v>678</v>
      </c>
      <c r="C397" s="98">
        <f>VLOOKUP(GroupVertices[[#This Row],[Vertex]], Vertices[], MATCH("ID", Vertices[#Headers], 0), FALSE)</f>
        <v>506</v>
      </c>
    </row>
    <row r="398" spans="1:3" x14ac:dyDescent="0.25">
      <c r="A398" s="98" t="s">
        <v>1095</v>
      </c>
      <c r="B398" s="100" t="s">
        <v>689</v>
      </c>
      <c r="C398" s="98">
        <f>VLOOKUP(GroupVertices[[#This Row],[Vertex]], Vertices[], MATCH("ID", Vertices[#Headers], 0), FALSE)</f>
        <v>517</v>
      </c>
    </row>
    <row r="399" spans="1:3" x14ac:dyDescent="0.25">
      <c r="A399" s="98" t="s">
        <v>1095</v>
      </c>
      <c r="B399" s="100" t="s">
        <v>942</v>
      </c>
      <c r="C399" s="98">
        <f>VLOOKUP(GroupVertices[[#This Row],[Vertex]], Vertices[], MATCH("ID", Vertices[#Headers], 0), FALSE)</f>
        <v>770</v>
      </c>
    </row>
    <row r="400" spans="1:3" x14ac:dyDescent="0.25">
      <c r="A400" s="98" t="s">
        <v>1095</v>
      </c>
      <c r="B400" s="100" t="s">
        <v>537</v>
      </c>
      <c r="C400" s="98">
        <f>VLOOKUP(GroupVertices[[#This Row],[Vertex]], Vertices[], MATCH("ID", Vertices[#Headers], 0), FALSE)</f>
        <v>365</v>
      </c>
    </row>
    <row r="401" spans="1:3" x14ac:dyDescent="0.25">
      <c r="A401" s="98" t="s">
        <v>1095</v>
      </c>
      <c r="B401" s="100" t="s">
        <v>536</v>
      </c>
      <c r="C401" s="98">
        <f>VLOOKUP(GroupVertices[[#This Row],[Vertex]], Vertices[], MATCH("ID", Vertices[#Headers], 0), FALSE)</f>
        <v>364</v>
      </c>
    </row>
    <row r="402" spans="1:3" x14ac:dyDescent="0.25">
      <c r="A402" s="98" t="s">
        <v>1096</v>
      </c>
      <c r="B402" s="100" t="s">
        <v>905</v>
      </c>
      <c r="C402" s="98">
        <f>VLOOKUP(GroupVertices[[#This Row],[Vertex]], Vertices[], MATCH("ID", Vertices[#Headers], 0), FALSE)</f>
        <v>733</v>
      </c>
    </row>
    <row r="403" spans="1:3" x14ac:dyDescent="0.25">
      <c r="A403" s="98" t="s">
        <v>1096</v>
      </c>
      <c r="B403" s="100" t="s">
        <v>903</v>
      </c>
      <c r="C403" s="98">
        <f>VLOOKUP(GroupVertices[[#This Row],[Vertex]], Vertices[], MATCH("ID", Vertices[#Headers], 0), FALSE)</f>
        <v>731</v>
      </c>
    </row>
    <row r="404" spans="1:3" x14ac:dyDescent="0.25">
      <c r="A404" s="98" t="s">
        <v>1096</v>
      </c>
      <c r="B404" s="100" t="s">
        <v>904</v>
      </c>
      <c r="C404" s="98">
        <f>VLOOKUP(GroupVertices[[#This Row],[Vertex]], Vertices[], MATCH("ID", Vertices[#Headers], 0), FALSE)</f>
        <v>732</v>
      </c>
    </row>
    <row r="405" spans="1:3" x14ac:dyDescent="0.25">
      <c r="A405" s="98" t="s">
        <v>1096</v>
      </c>
      <c r="B405" s="100" t="s">
        <v>902</v>
      </c>
      <c r="C405" s="98">
        <f>VLOOKUP(GroupVertices[[#This Row],[Vertex]], Vertices[], MATCH("ID", Vertices[#Headers], 0), FALSE)</f>
        <v>730</v>
      </c>
    </row>
    <row r="406" spans="1:3" x14ac:dyDescent="0.25">
      <c r="A406" s="98" t="s">
        <v>1097</v>
      </c>
      <c r="B406" s="100" t="s">
        <v>805</v>
      </c>
      <c r="C406" s="98">
        <f>VLOOKUP(GroupVertices[[#This Row],[Vertex]], Vertices[], MATCH("ID", Vertices[#Headers], 0), FALSE)</f>
        <v>633</v>
      </c>
    </row>
    <row r="407" spans="1:3" x14ac:dyDescent="0.25">
      <c r="A407" s="98" t="s">
        <v>1097</v>
      </c>
      <c r="B407" s="100" t="s">
        <v>806</v>
      </c>
      <c r="C407" s="98">
        <f>VLOOKUP(GroupVertices[[#This Row],[Vertex]], Vertices[], MATCH("ID", Vertices[#Headers], 0), FALSE)</f>
        <v>634</v>
      </c>
    </row>
    <row r="408" spans="1:3" x14ac:dyDescent="0.25">
      <c r="A408" s="98" t="s">
        <v>1097</v>
      </c>
      <c r="B408" s="100" t="s">
        <v>807</v>
      </c>
      <c r="C408" s="98">
        <f>VLOOKUP(GroupVertices[[#This Row],[Vertex]], Vertices[], MATCH("ID", Vertices[#Headers], 0), FALSE)</f>
        <v>635</v>
      </c>
    </row>
    <row r="409" spans="1:3" x14ac:dyDescent="0.25">
      <c r="A409" s="98" t="s">
        <v>1097</v>
      </c>
      <c r="B409" s="100" t="s">
        <v>804</v>
      </c>
      <c r="C409" s="98">
        <f>VLOOKUP(GroupVertices[[#This Row],[Vertex]], Vertices[], MATCH("ID", Vertices[#Headers], 0), FALSE)</f>
        <v>632</v>
      </c>
    </row>
    <row r="410" spans="1:3" x14ac:dyDescent="0.25">
      <c r="A410" s="98" t="s">
        <v>1098</v>
      </c>
      <c r="B410" s="100" t="s">
        <v>925</v>
      </c>
      <c r="C410" s="98">
        <f>VLOOKUP(GroupVertices[[#This Row],[Vertex]], Vertices[], MATCH("ID", Vertices[#Headers], 0), FALSE)</f>
        <v>753</v>
      </c>
    </row>
    <row r="411" spans="1:3" x14ac:dyDescent="0.25">
      <c r="A411" s="98" t="s">
        <v>1098</v>
      </c>
      <c r="B411" s="100" t="s">
        <v>926</v>
      </c>
      <c r="C411" s="98">
        <f>VLOOKUP(GroupVertices[[#This Row],[Vertex]], Vertices[], MATCH("ID", Vertices[#Headers], 0), FALSE)</f>
        <v>754</v>
      </c>
    </row>
    <row r="412" spans="1:3" x14ac:dyDescent="0.25">
      <c r="A412" s="98" t="s">
        <v>1098</v>
      </c>
      <c r="B412" s="100" t="s">
        <v>927</v>
      </c>
      <c r="C412" s="98">
        <f>VLOOKUP(GroupVertices[[#This Row],[Vertex]], Vertices[], MATCH("ID", Vertices[#Headers], 0), FALSE)</f>
        <v>755</v>
      </c>
    </row>
    <row r="413" spans="1:3" x14ac:dyDescent="0.25">
      <c r="A413" s="98" t="s">
        <v>1098</v>
      </c>
      <c r="B413" s="100" t="s">
        <v>924</v>
      </c>
      <c r="C413" s="98">
        <f>VLOOKUP(GroupVertices[[#This Row],[Vertex]], Vertices[], MATCH("ID", Vertices[#Headers], 0), FALSE)</f>
        <v>752</v>
      </c>
    </row>
    <row r="414" spans="1:3" x14ac:dyDescent="0.25">
      <c r="A414" s="98" t="s">
        <v>1099</v>
      </c>
      <c r="B414" s="100" t="s">
        <v>914</v>
      </c>
      <c r="C414" s="98">
        <f>VLOOKUP(GroupVertices[[#This Row],[Vertex]], Vertices[], MATCH("ID", Vertices[#Headers], 0), FALSE)</f>
        <v>742</v>
      </c>
    </row>
    <row r="415" spans="1:3" x14ac:dyDescent="0.25">
      <c r="A415" s="98" t="s">
        <v>1099</v>
      </c>
      <c r="B415" s="100" t="s">
        <v>915</v>
      </c>
      <c r="C415" s="98">
        <f>VLOOKUP(GroupVertices[[#This Row],[Vertex]], Vertices[], MATCH("ID", Vertices[#Headers], 0), FALSE)</f>
        <v>743</v>
      </c>
    </row>
    <row r="416" spans="1:3" x14ac:dyDescent="0.25">
      <c r="A416" s="98" t="s">
        <v>1099</v>
      </c>
      <c r="B416" s="100" t="s">
        <v>916</v>
      </c>
      <c r="C416" s="98">
        <f>VLOOKUP(GroupVertices[[#This Row],[Vertex]], Vertices[], MATCH("ID", Vertices[#Headers], 0), FALSE)</f>
        <v>744</v>
      </c>
    </row>
    <row r="417" spans="1:3" x14ac:dyDescent="0.25">
      <c r="A417" s="98" t="s">
        <v>1099</v>
      </c>
      <c r="B417" s="100" t="s">
        <v>913</v>
      </c>
      <c r="C417" s="98">
        <f>VLOOKUP(GroupVertices[[#This Row],[Vertex]], Vertices[], MATCH("ID", Vertices[#Headers], 0), FALSE)</f>
        <v>741</v>
      </c>
    </row>
    <row r="418" spans="1:3" x14ac:dyDescent="0.25">
      <c r="A418" s="98" t="s">
        <v>1100</v>
      </c>
      <c r="B418" s="100" t="s">
        <v>868</v>
      </c>
      <c r="C418" s="98">
        <f>VLOOKUP(GroupVertices[[#This Row],[Vertex]], Vertices[], MATCH("ID", Vertices[#Headers], 0), FALSE)</f>
        <v>696</v>
      </c>
    </row>
    <row r="419" spans="1:3" x14ac:dyDescent="0.25">
      <c r="A419" s="98" t="s">
        <v>1100</v>
      </c>
      <c r="B419" s="100" t="s">
        <v>869</v>
      </c>
      <c r="C419" s="98">
        <f>VLOOKUP(GroupVertices[[#This Row],[Vertex]], Vertices[], MATCH("ID", Vertices[#Headers], 0), FALSE)</f>
        <v>697</v>
      </c>
    </row>
    <row r="420" spans="1:3" x14ac:dyDescent="0.25">
      <c r="A420" s="98" t="s">
        <v>1100</v>
      </c>
      <c r="B420" s="100" t="s">
        <v>496</v>
      </c>
      <c r="C420" s="98">
        <f>VLOOKUP(GroupVertices[[#This Row],[Vertex]], Vertices[], MATCH("ID", Vertices[#Headers], 0), FALSE)</f>
        <v>324</v>
      </c>
    </row>
    <row r="421" spans="1:3" x14ac:dyDescent="0.25">
      <c r="A421" s="98" t="s">
        <v>1100</v>
      </c>
      <c r="B421" s="100" t="s">
        <v>495</v>
      </c>
      <c r="C421" s="98">
        <f>VLOOKUP(GroupVertices[[#This Row],[Vertex]], Vertices[], MATCH("ID", Vertices[#Headers], 0), FALSE)</f>
        <v>323</v>
      </c>
    </row>
    <row r="422" spans="1:3" x14ac:dyDescent="0.25">
      <c r="A422" s="98" t="s">
        <v>1101</v>
      </c>
      <c r="B422" s="100" t="s">
        <v>502</v>
      </c>
      <c r="C422" s="98">
        <f>VLOOKUP(GroupVertices[[#This Row],[Vertex]], Vertices[], MATCH("ID", Vertices[#Headers], 0), FALSE)</f>
        <v>330</v>
      </c>
    </row>
    <row r="423" spans="1:3" x14ac:dyDescent="0.25">
      <c r="A423" s="98" t="s">
        <v>1101</v>
      </c>
      <c r="B423" s="100" t="s">
        <v>503</v>
      </c>
      <c r="C423" s="98">
        <f>VLOOKUP(GroupVertices[[#This Row],[Vertex]], Vertices[], MATCH("ID", Vertices[#Headers], 0), FALSE)</f>
        <v>331</v>
      </c>
    </row>
    <row r="424" spans="1:3" x14ac:dyDescent="0.25">
      <c r="A424" s="98" t="s">
        <v>1101</v>
      </c>
      <c r="B424" s="100" t="s">
        <v>504</v>
      </c>
      <c r="C424" s="98">
        <f>VLOOKUP(GroupVertices[[#This Row],[Vertex]], Vertices[], MATCH("ID", Vertices[#Headers], 0), FALSE)</f>
        <v>332</v>
      </c>
    </row>
    <row r="425" spans="1:3" x14ac:dyDescent="0.25">
      <c r="A425" s="98" t="s">
        <v>1101</v>
      </c>
      <c r="B425" s="100" t="s">
        <v>501</v>
      </c>
      <c r="C425" s="98">
        <f>VLOOKUP(GroupVertices[[#This Row],[Vertex]], Vertices[], MATCH("ID", Vertices[#Headers], 0), FALSE)</f>
        <v>329</v>
      </c>
    </row>
    <row r="426" spans="1:3" x14ac:dyDescent="0.25">
      <c r="A426" s="98" t="s">
        <v>1102</v>
      </c>
      <c r="B426" s="100" t="s">
        <v>932</v>
      </c>
      <c r="C426" s="98">
        <f>VLOOKUP(GroupVertices[[#This Row],[Vertex]], Vertices[], MATCH("ID", Vertices[#Headers], 0), FALSE)</f>
        <v>760</v>
      </c>
    </row>
    <row r="427" spans="1:3" x14ac:dyDescent="0.25">
      <c r="A427" s="98" t="s">
        <v>1102</v>
      </c>
      <c r="B427" s="100" t="s">
        <v>933</v>
      </c>
      <c r="C427" s="98">
        <f>VLOOKUP(GroupVertices[[#This Row],[Vertex]], Vertices[], MATCH("ID", Vertices[#Headers], 0), FALSE)</f>
        <v>761</v>
      </c>
    </row>
    <row r="428" spans="1:3" x14ac:dyDescent="0.25">
      <c r="A428" s="98" t="s">
        <v>1102</v>
      </c>
      <c r="B428" s="100" t="s">
        <v>934</v>
      </c>
      <c r="C428" s="98">
        <f>VLOOKUP(GroupVertices[[#This Row],[Vertex]], Vertices[], MATCH("ID", Vertices[#Headers], 0), FALSE)</f>
        <v>762</v>
      </c>
    </row>
    <row r="429" spans="1:3" x14ac:dyDescent="0.25">
      <c r="A429" s="98" t="s">
        <v>1102</v>
      </c>
      <c r="B429" s="100" t="s">
        <v>931</v>
      </c>
      <c r="C429" s="98">
        <f>VLOOKUP(GroupVertices[[#This Row],[Vertex]], Vertices[], MATCH("ID", Vertices[#Headers], 0), FALSE)</f>
        <v>759</v>
      </c>
    </row>
    <row r="430" spans="1:3" x14ac:dyDescent="0.25">
      <c r="A430" s="98" t="s">
        <v>1103</v>
      </c>
      <c r="B430" s="100" t="s">
        <v>640</v>
      </c>
      <c r="C430" s="98">
        <f>VLOOKUP(GroupVertices[[#This Row],[Vertex]], Vertices[], MATCH("ID", Vertices[#Headers], 0), FALSE)</f>
        <v>468</v>
      </c>
    </row>
    <row r="431" spans="1:3" x14ac:dyDescent="0.25">
      <c r="A431" s="98" t="s">
        <v>1103</v>
      </c>
      <c r="B431" s="100" t="s">
        <v>641</v>
      </c>
      <c r="C431" s="98">
        <f>VLOOKUP(GroupVertices[[#This Row],[Vertex]], Vertices[], MATCH("ID", Vertices[#Headers], 0), FALSE)</f>
        <v>469</v>
      </c>
    </row>
    <row r="432" spans="1:3" x14ac:dyDescent="0.25">
      <c r="A432" s="98" t="s">
        <v>1103</v>
      </c>
      <c r="B432" s="100" t="s">
        <v>642</v>
      </c>
      <c r="C432" s="98">
        <f>VLOOKUP(GroupVertices[[#This Row],[Vertex]], Vertices[], MATCH("ID", Vertices[#Headers], 0), FALSE)</f>
        <v>470</v>
      </c>
    </row>
    <row r="433" spans="1:3" x14ac:dyDescent="0.25">
      <c r="A433" s="98" t="s">
        <v>1103</v>
      </c>
      <c r="B433" s="100" t="s">
        <v>639</v>
      </c>
      <c r="C433" s="98">
        <f>VLOOKUP(GroupVertices[[#This Row],[Vertex]], Vertices[], MATCH("ID", Vertices[#Headers], 0), FALSE)</f>
        <v>467</v>
      </c>
    </row>
    <row r="434" spans="1:3" x14ac:dyDescent="0.25">
      <c r="A434" s="98" t="s">
        <v>1104</v>
      </c>
      <c r="B434" s="100" t="s">
        <v>448</v>
      </c>
      <c r="C434" s="98">
        <f>VLOOKUP(GroupVertices[[#This Row],[Vertex]], Vertices[], MATCH("ID", Vertices[#Headers], 0), FALSE)</f>
        <v>276</v>
      </c>
    </row>
    <row r="435" spans="1:3" x14ac:dyDescent="0.25">
      <c r="A435" s="98" t="s">
        <v>1104</v>
      </c>
      <c r="B435" s="100" t="s">
        <v>449</v>
      </c>
      <c r="C435" s="98">
        <f>VLOOKUP(GroupVertices[[#This Row],[Vertex]], Vertices[], MATCH("ID", Vertices[#Headers], 0), FALSE)</f>
        <v>277</v>
      </c>
    </row>
    <row r="436" spans="1:3" x14ac:dyDescent="0.25">
      <c r="A436" s="98" t="s">
        <v>1104</v>
      </c>
      <c r="B436" s="100" t="s">
        <v>450</v>
      </c>
      <c r="C436" s="98">
        <f>VLOOKUP(GroupVertices[[#This Row],[Vertex]], Vertices[], MATCH("ID", Vertices[#Headers], 0), FALSE)</f>
        <v>278</v>
      </c>
    </row>
    <row r="437" spans="1:3" x14ac:dyDescent="0.25">
      <c r="A437" s="98" t="s">
        <v>1104</v>
      </c>
      <c r="B437" s="100" t="s">
        <v>447</v>
      </c>
      <c r="C437" s="98">
        <f>VLOOKUP(GroupVertices[[#This Row],[Vertex]], Vertices[], MATCH("ID", Vertices[#Headers], 0), FALSE)</f>
        <v>275</v>
      </c>
    </row>
    <row r="438" spans="1:3" x14ac:dyDescent="0.25">
      <c r="A438" s="98" t="s">
        <v>1105</v>
      </c>
      <c r="B438" s="100" t="s">
        <v>350</v>
      </c>
      <c r="C438" s="98">
        <f>VLOOKUP(GroupVertices[[#This Row],[Vertex]], Vertices[], MATCH("ID", Vertices[#Headers], 0), FALSE)</f>
        <v>178</v>
      </c>
    </row>
    <row r="439" spans="1:3" x14ac:dyDescent="0.25">
      <c r="A439" s="98" t="s">
        <v>1105</v>
      </c>
      <c r="B439" s="100" t="s">
        <v>351</v>
      </c>
      <c r="C439" s="98">
        <f>VLOOKUP(GroupVertices[[#This Row],[Vertex]], Vertices[], MATCH("ID", Vertices[#Headers], 0), FALSE)</f>
        <v>179</v>
      </c>
    </row>
    <row r="440" spans="1:3" x14ac:dyDescent="0.25">
      <c r="A440" s="98" t="s">
        <v>1105</v>
      </c>
      <c r="B440" s="100" t="s">
        <v>352</v>
      </c>
      <c r="C440" s="98">
        <f>VLOOKUP(GroupVertices[[#This Row],[Vertex]], Vertices[], MATCH("ID", Vertices[#Headers], 0), FALSE)</f>
        <v>180</v>
      </c>
    </row>
    <row r="441" spans="1:3" x14ac:dyDescent="0.25">
      <c r="A441" s="98" t="s">
        <v>1105</v>
      </c>
      <c r="B441" s="100" t="s">
        <v>349</v>
      </c>
      <c r="C441" s="98">
        <f>VLOOKUP(GroupVertices[[#This Row],[Vertex]], Vertices[], MATCH("ID", Vertices[#Headers], 0), FALSE)</f>
        <v>177</v>
      </c>
    </row>
    <row r="442" spans="1:3" x14ac:dyDescent="0.25">
      <c r="A442" s="98" t="s">
        <v>1106</v>
      </c>
      <c r="B442" s="100" t="s">
        <v>730</v>
      </c>
      <c r="C442" s="98">
        <f>VLOOKUP(GroupVertices[[#This Row],[Vertex]], Vertices[], MATCH("ID", Vertices[#Headers], 0), FALSE)</f>
        <v>558</v>
      </c>
    </row>
    <row r="443" spans="1:3" x14ac:dyDescent="0.25">
      <c r="A443" s="98" t="s">
        <v>1106</v>
      </c>
      <c r="B443" s="100" t="s">
        <v>731</v>
      </c>
      <c r="C443" s="98">
        <f>VLOOKUP(GroupVertices[[#This Row],[Vertex]], Vertices[], MATCH("ID", Vertices[#Headers], 0), FALSE)</f>
        <v>559</v>
      </c>
    </row>
    <row r="444" spans="1:3" x14ac:dyDescent="0.25">
      <c r="A444" s="98" t="s">
        <v>1106</v>
      </c>
      <c r="B444" s="100" t="s">
        <v>732</v>
      </c>
      <c r="C444" s="98">
        <f>VLOOKUP(GroupVertices[[#This Row],[Vertex]], Vertices[], MATCH("ID", Vertices[#Headers], 0), FALSE)</f>
        <v>560</v>
      </c>
    </row>
    <row r="445" spans="1:3" x14ac:dyDescent="0.25">
      <c r="A445" s="98" t="s">
        <v>1106</v>
      </c>
      <c r="B445" s="100" t="s">
        <v>729</v>
      </c>
      <c r="C445" s="98">
        <f>VLOOKUP(GroupVertices[[#This Row],[Vertex]], Vertices[], MATCH("ID", Vertices[#Headers], 0), FALSE)</f>
        <v>557</v>
      </c>
    </row>
    <row r="446" spans="1:3" x14ac:dyDescent="0.25">
      <c r="A446" s="98" t="s">
        <v>1107</v>
      </c>
      <c r="B446" s="100" t="s">
        <v>271</v>
      </c>
      <c r="C446" s="98">
        <f>VLOOKUP(GroupVertices[[#This Row],[Vertex]], Vertices[], MATCH("ID", Vertices[#Headers], 0), FALSE)</f>
        <v>99</v>
      </c>
    </row>
    <row r="447" spans="1:3" x14ac:dyDescent="0.25">
      <c r="A447" s="98" t="s">
        <v>1107</v>
      </c>
      <c r="B447" s="100" t="s">
        <v>1006</v>
      </c>
      <c r="C447" s="98">
        <f>VLOOKUP(GroupVertices[[#This Row],[Vertex]], Vertices[], MATCH("ID", Vertices[#Headers], 0), FALSE)</f>
        <v>834</v>
      </c>
    </row>
    <row r="448" spans="1:3" x14ac:dyDescent="0.25">
      <c r="A448" s="98" t="s">
        <v>1107</v>
      </c>
      <c r="B448" s="100" t="s">
        <v>272</v>
      </c>
      <c r="C448" s="98">
        <f>VLOOKUP(GroupVertices[[#This Row],[Vertex]], Vertices[], MATCH("ID", Vertices[#Headers], 0), FALSE)</f>
        <v>100</v>
      </c>
    </row>
    <row r="449" spans="1:3" x14ac:dyDescent="0.25">
      <c r="A449" s="98" t="s">
        <v>1107</v>
      </c>
      <c r="B449" s="100" t="s">
        <v>270</v>
      </c>
      <c r="C449" s="98">
        <f>VLOOKUP(GroupVertices[[#This Row],[Vertex]], Vertices[], MATCH("ID", Vertices[#Headers], 0), FALSE)</f>
        <v>98</v>
      </c>
    </row>
    <row r="450" spans="1:3" x14ac:dyDescent="0.25">
      <c r="A450" s="98" t="s">
        <v>1108</v>
      </c>
      <c r="B450" s="100" t="s">
        <v>276</v>
      </c>
      <c r="C450" s="98">
        <f>VLOOKUP(GroupVertices[[#This Row],[Vertex]], Vertices[], MATCH("ID", Vertices[#Headers], 0), FALSE)</f>
        <v>104</v>
      </c>
    </row>
    <row r="451" spans="1:3" x14ac:dyDescent="0.25">
      <c r="A451" s="98" t="s">
        <v>1108</v>
      </c>
      <c r="B451" s="100" t="s">
        <v>277</v>
      </c>
      <c r="C451" s="98">
        <f>VLOOKUP(GroupVertices[[#This Row],[Vertex]], Vertices[], MATCH("ID", Vertices[#Headers], 0), FALSE)</f>
        <v>105</v>
      </c>
    </row>
    <row r="452" spans="1:3" x14ac:dyDescent="0.25">
      <c r="A452" s="98" t="s">
        <v>1108</v>
      </c>
      <c r="B452" s="100" t="s">
        <v>278</v>
      </c>
      <c r="C452" s="98">
        <f>VLOOKUP(GroupVertices[[#This Row],[Vertex]], Vertices[], MATCH("ID", Vertices[#Headers], 0), FALSE)</f>
        <v>106</v>
      </c>
    </row>
    <row r="453" spans="1:3" x14ac:dyDescent="0.25">
      <c r="A453" s="98" t="s">
        <v>1108</v>
      </c>
      <c r="B453" s="100" t="s">
        <v>275</v>
      </c>
      <c r="C453" s="98">
        <f>VLOOKUP(GroupVertices[[#This Row],[Vertex]], Vertices[], MATCH("ID", Vertices[#Headers], 0), FALSE)</f>
        <v>103</v>
      </c>
    </row>
    <row r="454" spans="1:3" x14ac:dyDescent="0.25">
      <c r="A454" s="98" t="s">
        <v>1109</v>
      </c>
      <c r="B454" s="100" t="s">
        <v>290</v>
      </c>
      <c r="C454" s="98">
        <f>VLOOKUP(GroupVertices[[#This Row],[Vertex]], Vertices[], MATCH("ID", Vertices[#Headers], 0), FALSE)</f>
        <v>118</v>
      </c>
    </row>
    <row r="455" spans="1:3" x14ac:dyDescent="0.25">
      <c r="A455" s="98" t="s">
        <v>1109</v>
      </c>
      <c r="B455" s="100" t="s">
        <v>291</v>
      </c>
      <c r="C455" s="98">
        <f>VLOOKUP(GroupVertices[[#This Row],[Vertex]], Vertices[], MATCH("ID", Vertices[#Headers], 0), FALSE)</f>
        <v>119</v>
      </c>
    </row>
    <row r="456" spans="1:3" x14ac:dyDescent="0.25">
      <c r="A456" s="98" t="s">
        <v>1109</v>
      </c>
      <c r="B456" s="100" t="s">
        <v>292</v>
      </c>
      <c r="C456" s="98">
        <f>VLOOKUP(GroupVertices[[#This Row],[Vertex]], Vertices[], MATCH("ID", Vertices[#Headers], 0), FALSE)</f>
        <v>120</v>
      </c>
    </row>
    <row r="457" spans="1:3" x14ac:dyDescent="0.25">
      <c r="A457" s="98" t="s">
        <v>1109</v>
      </c>
      <c r="B457" s="100" t="s">
        <v>289</v>
      </c>
      <c r="C457" s="98">
        <f>VLOOKUP(GroupVertices[[#This Row],[Vertex]], Vertices[], MATCH("ID", Vertices[#Headers], 0), FALSE)</f>
        <v>117</v>
      </c>
    </row>
    <row r="458" spans="1:3" x14ac:dyDescent="0.25">
      <c r="A458" s="98" t="s">
        <v>1110</v>
      </c>
      <c r="B458" s="100" t="s">
        <v>318</v>
      </c>
      <c r="C458" s="98">
        <f>VLOOKUP(GroupVertices[[#This Row],[Vertex]], Vertices[], MATCH("ID", Vertices[#Headers], 0), FALSE)</f>
        <v>146</v>
      </c>
    </row>
    <row r="459" spans="1:3" x14ac:dyDescent="0.25">
      <c r="A459" s="98" t="s">
        <v>1110</v>
      </c>
      <c r="B459" s="100" t="s">
        <v>319</v>
      </c>
      <c r="C459" s="98">
        <f>VLOOKUP(GroupVertices[[#This Row],[Vertex]], Vertices[], MATCH("ID", Vertices[#Headers], 0), FALSE)</f>
        <v>147</v>
      </c>
    </row>
    <row r="460" spans="1:3" x14ac:dyDescent="0.25">
      <c r="A460" s="98" t="s">
        <v>1110</v>
      </c>
      <c r="B460" s="100" t="s">
        <v>320</v>
      </c>
      <c r="C460" s="98">
        <f>VLOOKUP(GroupVertices[[#This Row],[Vertex]], Vertices[], MATCH("ID", Vertices[#Headers], 0), FALSE)</f>
        <v>148</v>
      </c>
    </row>
    <row r="461" spans="1:3" x14ac:dyDescent="0.25">
      <c r="A461" s="98" t="s">
        <v>1110</v>
      </c>
      <c r="B461" s="100" t="s">
        <v>317</v>
      </c>
      <c r="C461" s="98">
        <f>VLOOKUP(GroupVertices[[#This Row],[Vertex]], Vertices[], MATCH("ID", Vertices[#Headers], 0), FALSE)</f>
        <v>145</v>
      </c>
    </row>
    <row r="462" spans="1:3" x14ac:dyDescent="0.25">
      <c r="A462" s="98" t="s">
        <v>1111</v>
      </c>
      <c r="B462" s="100" t="s">
        <v>314</v>
      </c>
      <c r="C462" s="98">
        <f>VLOOKUP(GroupVertices[[#This Row],[Vertex]], Vertices[], MATCH("ID", Vertices[#Headers], 0), FALSE)</f>
        <v>142</v>
      </c>
    </row>
    <row r="463" spans="1:3" x14ac:dyDescent="0.25">
      <c r="A463" s="98" t="s">
        <v>1111</v>
      </c>
      <c r="B463" s="100" t="s">
        <v>315</v>
      </c>
      <c r="C463" s="98">
        <f>VLOOKUP(GroupVertices[[#This Row],[Vertex]], Vertices[], MATCH("ID", Vertices[#Headers], 0), FALSE)</f>
        <v>143</v>
      </c>
    </row>
    <row r="464" spans="1:3" x14ac:dyDescent="0.25">
      <c r="A464" s="98" t="s">
        <v>1111</v>
      </c>
      <c r="B464" s="100" t="s">
        <v>316</v>
      </c>
      <c r="C464" s="98">
        <f>VLOOKUP(GroupVertices[[#This Row],[Vertex]], Vertices[], MATCH("ID", Vertices[#Headers], 0), FALSE)</f>
        <v>144</v>
      </c>
    </row>
    <row r="465" spans="1:3" x14ac:dyDescent="0.25">
      <c r="A465" s="98" t="s">
        <v>1111</v>
      </c>
      <c r="B465" s="100" t="s">
        <v>313</v>
      </c>
      <c r="C465" s="98">
        <f>VLOOKUP(GroupVertices[[#This Row],[Vertex]], Vertices[], MATCH("ID", Vertices[#Headers], 0), FALSE)</f>
        <v>141</v>
      </c>
    </row>
    <row r="466" spans="1:3" x14ac:dyDescent="0.25">
      <c r="A466" s="98" t="s">
        <v>1112</v>
      </c>
      <c r="B466" s="100" t="s">
        <v>295</v>
      </c>
      <c r="C466" s="98">
        <f>VLOOKUP(GroupVertices[[#This Row],[Vertex]], Vertices[], MATCH("ID", Vertices[#Headers], 0), FALSE)</f>
        <v>123</v>
      </c>
    </row>
    <row r="467" spans="1:3" x14ac:dyDescent="0.25">
      <c r="A467" s="98" t="s">
        <v>1112</v>
      </c>
      <c r="B467" s="100" t="s">
        <v>296</v>
      </c>
      <c r="C467" s="98">
        <f>VLOOKUP(GroupVertices[[#This Row],[Vertex]], Vertices[], MATCH("ID", Vertices[#Headers], 0), FALSE)</f>
        <v>124</v>
      </c>
    </row>
    <row r="468" spans="1:3" x14ac:dyDescent="0.25">
      <c r="A468" s="98" t="s">
        <v>1112</v>
      </c>
      <c r="B468" s="100" t="s">
        <v>297</v>
      </c>
      <c r="C468" s="98">
        <f>VLOOKUP(GroupVertices[[#This Row],[Vertex]], Vertices[], MATCH("ID", Vertices[#Headers], 0), FALSE)</f>
        <v>125</v>
      </c>
    </row>
    <row r="469" spans="1:3" x14ac:dyDescent="0.25">
      <c r="A469" s="98" t="s">
        <v>1112</v>
      </c>
      <c r="B469" s="100" t="s">
        <v>294</v>
      </c>
      <c r="C469" s="98">
        <f>VLOOKUP(GroupVertices[[#This Row],[Vertex]], Vertices[], MATCH("ID", Vertices[#Headers], 0), FALSE)</f>
        <v>122</v>
      </c>
    </row>
    <row r="470" spans="1:3" x14ac:dyDescent="0.25">
      <c r="A470" s="98" t="s">
        <v>1113</v>
      </c>
      <c r="B470" s="100" t="s">
        <v>334</v>
      </c>
      <c r="C470" s="98">
        <f>VLOOKUP(GroupVertices[[#This Row],[Vertex]], Vertices[], MATCH("ID", Vertices[#Headers], 0), FALSE)</f>
        <v>162</v>
      </c>
    </row>
    <row r="471" spans="1:3" x14ac:dyDescent="0.25">
      <c r="A471" s="98" t="s">
        <v>1113</v>
      </c>
      <c r="B471" s="100" t="s">
        <v>335</v>
      </c>
      <c r="C471" s="98">
        <f>VLOOKUP(GroupVertices[[#This Row],[Vertex]], Vertices[], MATCH("ID", Vertices[#Headers], 0), FALSE)</f>
        <v>163</v>
      </c>
    </row>
    <row r="472" spans="1:3" x14ac:dyDescent="0.25">
      <c r="A472" s="98" t="s">
        <v>1113</v>
      </c>
      <c r="B472" s="100" t="s">
        <v>336</v>
      </c>
      <c r="C472" s="98">
        <f>VLOOKUP(GroupVertices[[#This Row],[Vertex]], Vertices[], MATCH("ID", Vertices[#Headers], 0), FALSE)</f>
        <v>164</v>
      </c>
    </row>
    <row r="473" spans="1:3" x14ac:dyDescent="0.25">
      <c r="A473" s="98" t="s">
        <v>1113</v>
      </c>
      <c r="B473" s="100" t="s">
        <v>333</v>
      </c>
      <c r="C473" s="98">
        <f>VLOOKUP(GroupVertices[[#This Row],[Vertex]], Vertices[], MATCH("ID", Vertices[#Headers], 0), FALSE)</f>
        <v>161</v>
      </c>
    </row>
    <row r="474" spans="1:3" x14ac:dyDescent="0.25">
      <c r="A474" s="98" t="s">
        <v>1114</v>
      </c>
      <c r="B474" s="100" t="s">
        <v>772</v>
      </c>
      <c r="C474" s="98">
        <f>VLOOKUP(GroupVertices[[#This Row],[Vertex]], Vertices[], MATCH("ID", Vertices[#Headers], 0), FALSE)</f>
        <v>600</v>
      </c>
    </row>
    <row r="475" spans="1:3" x14ac:dyDescent="0.25">
      <c r="A475" s="98" t="s">
        <v>1114</v>
      </c>
      <c r="B475" s="100" t="s">
        <v>773</v>
      </c>
      <c r="C475" s="98">
        <f>VLOOKUP(GroupVertices[[#This Row],[Vertex]], Vertices[], MATCH("ID", Vertices[#Headers], 0), FALSE)</f>
        <v>601</v>
      </c>
    </row>
    <row r="476" spans="1:3" x14ac:dyDescent="0.25">
      <c r="A476" s="98" t="s">
        <v>1114</v>
      </c>
      <c r="B476" s="100" t="s">
        <v>761</v>
      </c>
      <c r="C476" s="98">
        <f>VLOOKUP(GroupVertices[[#This Row],[Vertex]], Vertices[], MATCH("ID", Vertices[#Headers], 0), FALSE)</f>
        <v>589</v>
      </c>
    </row>
    <row r="477" spans="1:3" x14ac:dyDescent="0.25">
      <c r="A477" s="98" t="s">
        <v>1114</v>
      </c>
      <c r="B477" s="100" t="s">
        <v>760</v>
      </c>
      <c r="C477" s="98">
        <f>VLOOKUP(GroupVertices[[#This Row],[Vertex]], Vertices[], MATCH("ID", Vertices[#Headers], 0), FALSE)</f>
        <v>588</v>
      </c>
    </row>
    <row r="478" spans="1:3" x14ac:dyDescent="0.25">
      <c r="A478" s="98" t="s">
        <v>1115</v>
      </c>
      <c r="B478" s="100" t="s">
        <v>539</v>
      </c>
      <c r="C478" s="98">
        <f>VLOOKUP(GroupVertices[[#This Row],[Vertex]], Vertices[], MATCH("ID", Vertices[#Headers], 0), FALSE)</f>
        <v>367</v>
      </c>
    </row>
    <row r="479" spans="1:3" x14ac:dyDescent="0.25">
      <c r="A479" s="98" t="s">
        <v>1115</v>
      </c>
      <c r="B479" s="100" t="s">
        <v>540</v>
      </c>
      <c r="C479" s="98">
        <f>VLOOKUP(GroupVertices[[#This Row],[Vertex]], Vertices[], MATCH("ID", Vertices[#Headers], 0), FALSE)</f>
        <v>368</v>
      </c>
    </row>
    <row r="480" spans="1:3" x14ac:dyDescent="0.25">
      <c r="A480" s="98" t="s">
        <v>1115</v>
      </c>
      <c r="B480" s="100" t="s">
        <v>541</v>
      </c>
      <c r="C480" s="98">
        <f>VLOOKUP(GroupVertices[[#This Row],[Vertex]], Vertices[], MATCH("ID", Vertices[#Headers], 0), FALSE)</f>
        <v>369</v>
      </c>
    </row>
    <row r="481" spans="1:3" x14ac:dyDescent="0.25">
      <c r="A481" s="98" t="s">
        <v>1115</v>
      </c>
      <c r="B481" s="100" t="s">
        <v>538</v>
      </c>
      <c r="C481" s="98">
        <f>VLOOKUP(GroupVertices[[#This Row],[Vertex]], Vertices[], MATCH("ID", Vertices[#Headers], 0), FALSE)</f>
        <v>366</v>
      </c>
    </row>
    <row r="482" spans="1:3" x14ac:dyDescent="0.25">
      <c r="A482" s="98" t="s">
        <v>1116</v>
      </c>
      <c r="B482" s="100" t="s">
        <v>841</v>
      </c>
      <c r="C482" s="98">
        <f>VLOOKUP(GroupVertices[[#This Row],[Vertex]], Vertices[], MATCH("ID", Vertices[#Headers], 0), FALSE)</f>
        <v>669</v>
      </c>
    </row>
    <row r="483" spans="1:3" x14ac:dyDescent="0.25">
      <c r="A483" s="98" t="s">
        <v>1116</v>
      </c>
      <c r="B483" s="100" t="s">
        <v>930</v>
      </c>
      <c r="C483" s="98">
        <f>VLOOKUP(GroupVertices[[#This Row],[Vertex]], Vertices[], MATCH("ID", Vertices[#Headers], 0), FALSE)</f>
        <v>758</v>
      </c>
    </row>
    <row r="484" spans="1:3" x14ac:dyDescent="0.25">
      <c r="A484" s="98" t="s">
        <v>1116</v>
      </c>
      <c r="B484" s="100" t="s">
        <v>842</v>
      </c>
      <c r="C484" s="98">
        <f>VLOOKUP(GroupVertices[[#This Row],[Vertex]], Vertices[], MATCH("ID", Vertices[#Headers], 0), FALSE)</f>
        <v>670</v>
      </c>
    </row>
    <row r="485" spans="1:3" x14ac:dyDescent="0.25">
      <c r="A485" s="98" t="s">
        <v>1116</v>
      </c>
      <c r="B485" s="100" t="s">
        <v>840</v>
      </c>
      <c r="C485" s="98">
        <f>VLOOKUP(GroupVertices[[#This Row],[Vertex]], Vertices[], MATCH("ID", Vertices[#Headers], 0), FALSE)</f>
        <v>668</v>
      </c>
    </row>
    <row r="486" spans="1:3" x14ac:dyDescent="0.25">
      <c r="A486" s="98" t="s">
        <v>1117</v>
      </c>
      <c r="B486" s="100" t="s">
        <v>406</v>
      </c>
      <c r="C486" s="98">
        <f>VLOOKUP(GroupVertices[[#This Row],[Vertex]], Vertices[], MATCH("ID", Vertices[#Headers], 0), FALSE)</f>
        <v>234</v>
      </c>
    </row>
    <row r="487" spans="1:3" x14ac:dyDescent="0.25">
      <c r="A487" s="98" t="s">
        <v>1117</v>
      </c>
      <c r="B487" s="100" t="s">
        <v>407</v>
      </c>
      <c r="C487" s="98">
        <f>VLOOKUP(GroupVertices[[#This Row],[Vertex]], Vertices[], MATCH("ID", Vertices[#Headers], 0), FALSE)</f>
        <v>235</v>
      </c>
    </row>
    <row r="488" spans="1:3" x14ac:dyDescent="0.25">
      <c r="A488" s="98" t="s">
        <v>1117</v>
      </c>
      <c r="B488" s="100" t="s">
        <v>408</v>
      </c>
      <c r="C488" s="98">
        <f>VLOOKUP(GroupVertices[[#This Row],[Vertex]], Vertices[], MATCH("ID", Vertices[#Headers], 0), FALSE)</f>
        <v>236</v>
      </c>
    </row>
    <row r="489" spans="1:3" x14ac:dyDescent="0.25">
      <c r="A489" s="98" t="s">
        <v>1117</v>
      </c>
      <c r="B489" s="100" t="s">
        <v>405</v>
      </c>
      <c r="C489" s="98">
        <f>VLOOKUP(GroupVertices[[#This Row],[Vertex]], Vertices[], MATCH("ID", Vertices[#Headers], 0), FALSE)</f>
        <v>233</v>
      </c>
    </row>
    <row r="490" spans="1:3" x14ac:dyDescent="0.25">
      <c r="A490" s="98" t="s">
        <v>1118</v>
      </c>
      <c r="B490" s="100" t="s">
        <v>402</v>
      </c>
      <c r="C490" s="98">
        <f>VLOOKUP(GroupVertices[[#This Row],[Vertex]], Vertices[], MATCH("ID", Vertices[#Headers], 0), FALSE)</f>
        <v>230</v>
      </c>
    </row>
    <row r="491" spans="1:3" x14ac:dyDescent="0.25">
      <c r="A491" s="98" t="s">
        <v>1118</v>
      </c>
      <c r="B491" s="100" t="s">
        <v>403</v>
      </c>
      <c r="C491" s="98">
        <f>VLOOKUP(GroupVertices[[#This Row],[Vertex]], Vertices[], MATCH("ID", Vertices[#Headers], 0), FALSE)</f>
        <v>231</v>
      </c>
    </row>
    <row r="492" spans="1:3" x14ac:dyDescent="0.25">
      <c r="A492" s="98" t="s">
        <v>1118</v>
      </c>
      <c r="B492" s="100" t="s">
        <v>404</v>
      </c>
      <c r="C492" s="98">
        <f>VLOOKUP(GroupVertices[[#This Row],[Vertex]], Vertices[], MATCH("ID", Vertices[#Headers], 0), FALSE)</f>
        <v>232</v>
      </c>
    </row>
    <row r="493" spans="1:3" x14ac:dyDescent="0.25">
      <c r="A493" s="98" t="s">
        <v>1118</v>
      </c>
      <c r="B493" s="100" t="s">
        <v>401</v>
      </c>
      <c r="C493" s="98">
        <f>VLOOKUP(GroupVertices[[#This Row],[Vertex]], Vertices[], MATCH("ID", Vertices[#Headers], 0), FALSE)</f>
        <v>229</v>
      </c>
    </row>
    <row r="494" spans="1:3" x14ac:dyDescent="0.25">
      <c r="A494" s="98" t="s">
        <v>1119</v>
      </c>
      <c r="B494" s="100" t="s">
        <v>708</v>
      </c>
      <c r="C494" s="98">
        <f>VLOOKUP(GroupVertices[[#This Row],[Vertex]], Vertices[], MATCH("ID", Vertices[#Headers], 0), FALSE)</f>
        <v>536</v>
      </c>
    </row>
    <row r="495" spans="1:3" x14ac:dyDescent="0.25">
      <c r="A495" s="98" t="s">
        <v>1119</v>
      </c>
      <c r="B495" s="100" t="s">
        <v>709</v>
      </c>
      <c r="C495" s="98">
        <f>VLOOKUP(GroupVertices[[#This Row],[Vertex]], Vertices[], MATCH("ID", Vertices[#Headers], 0), FALSE)</f>
        <v>537</v>
      </c>
    </row>
    <row r="496" spans="1:3" x14ac:dyDescent="0.25">
      <c r="A496" s="98" t="s">
        <v>1119</v>
      </c>
      <c r="B496" s="100" t="s">
        <v>710</v>
      </c>
      <c r="C496" s="98">
        <f>VLOOKUP(GroupVertices[[#This Row],[Vertex]], Vertices[], MATCH("ID", Vertices[#Headers], 0), FALSE)</f>
        <v>538</v>
      </c>
    </row>
    <row r="497" spans="1:3" x14ac:dyDescent="0.25">
      <c r="A497" s="98" t="s">
        <v>1119</v>
      </c>
      <c r="B497" s="100" t="s">
        <v>707</v>
      </c>
      <c r="C497" s="98">
        <f>VLOOKUP(GroupVertices[[#This Row],[Vertex]], Vertices[], MATCH("ID", Vertices[#Headers], 0), FALSE)</f>
        <v>535</v>
      </c>
    </row>
    <row r="498" spans="1:3" x14ac:dyDescent="0.25">
      <c r="A498" s="98" t="s">
        <v>1120</v>
      </c>
      <c r="B498" s="100" t="s">
        <v>859</v>
      </c>
      <c r="C498" s="98">
        <f>VLOOKUP(GroupVertices[[#This Row],[Vertex]], Vertices[], MATCH("ID", Vertices[#Headers], 0), FALSE)</f>
        <v>687</v>
      </c>
    </row>
    <row r="499" spans="1:3" x14ac:dyDescent="0.25">
      <c r="A499" s="98" t="s">
        <v>1120</v>
      </c>
      <c r="B499" s="100" t="s">
        <v>860</v>
      </c>
      <c r="C499" s="98">
        <f>VLOOKUP(GroupVertices[[#This Row],[Vertex]], Vertices[], MATCH("ID", Vertices[#Headers], 0), FALSE)</f>
        <v>688</v>
      </c>
    </row>
    <row r="500" spans="1:3" x14ac:dyDescent="0.25">
      <c r="A500" s="98" t="s">
        <v>1120</v>
      </c>
      <c r="B500" s="100" t="s">
        <v>861</v>
      </c>
      <c r="C500" s="98">
        <f>VLOOKUP(GroupVertices[[#This Row],[Vertex]], Vertices[], MATCH("ID", Vertices[#Headers], 0), FALSE)</f>
        <v>689</v>
      </c>
    </row>
    <row r="501" spans="1:3" x14ac:dyDescent="0.25">
      <c r="A501" s="98" t="s">
        <v>1120</v>
      </c>
      <c r="B501" s="100" t="s">
        <v>858</v>
      </c>
      <c r="C501" s="98">
        <f>VLOOKUP(GroupVertices[[#This Row],[Vertex]], Vertices[], MATCH("ID", Vertices[#Headers], 0), FALSE)</f>
        <v>686</v>
      </c>
    </row>
    <row r="502" spans="1:3" x14ac:dyDescent="0.25">
      <c r="A502" s="98" t="s">
        <v>1121</v>
      </c>
      <c r="B502" s="100" t="s">
        <v>543</v>
      </c>
      <c r="C502" s="98">
        <f>VLOOKUP(GroupVertices[[#This Row],[Vertex]], Vertices[], MATCH("ID", Vertices[#Headers], 0), FALSE)</f>
        <v>371</v>
      </c>
    </row>
    <row r="503" spans="1:3" x14ac:dyDescent="0.25">
      <c r="A503" s="98" t="s">
        <v>1121</v>
      </c>
      <c r="B503" s="100" t="s">
        <v>826</v>
      </c>
      <c r="C503" s="98">
        <f>VLOOKUP(GroupVertices[[#This Row],[Vertex]], Vertices[], MATCH("ID", Vertices[#Headers], 0), FALSE)</f>
        <v>654</v>
      </c>
    </row>
    <row r="504" spans="1:3" x14ac:dyDescent="0.25">
      <c r="A504" s="98" t="s">
        <v>1121</v>
      </c>
      <c r="B504" s="100" t="s">
        <v>544</v>
      </c>
      <c r="C504" s="98">
        <f>VLOOKUP(GroupVertices[[#This Row],[Vertex]], Vertices[], MATCH("ID", Vertices[#Headers], 0), FALSE)</f>
        <v>372</v>
      </c>
    </row>
    <row r="505" spans="1:3" x14ac:dyDescent="0.25">
      <c r="A505" s="98" t="s">
        <v>1121</v>
      </c>
      <c r="B505" s="100" t="s">
        <v>542</v>
      </c>
      <c r="C505" s="98">
        <f>VLOOKUP(GroupVertices[[#This Row],[Vertex]], Vertices[], MATCH("ID", Vertices[#Headers], 0), FALSE)</f>
        <v>370</v>
      </c>
    </row>
    <row r="506" spans="1:3" x14ac:dyDescent="0.25">
      <c r="A506" s="98" t="s">
        <v>1122</v>
      </c>
      <c r="B506" s="100" t="s">
        <v>999</v>
      </c>
      <c r="C506" s="98">
        <f>VLOOKUP(GroupVertices[[#This Row],[Vertex]], Vertices[], MATCH("ID", Vertices[#Headers], 0), FALSE)</f>
        <v>827</v>
      </c>
    </row>
    <row r="507" spans="1:3" x14ac:dyDescent="0.25">
      <c r="A507" s="98" t="s">
        <v>1122</v>
      </c>
      <c r="B507" s="100" t="s">
        <v>945</v>
      </c>
      <c r="C507" s="98">
        <f>VLOOKUP(GroupVertices[[#This Row],[Vertex]], Vertices[], MATCH("ID", Vertices[#Headers], 0), FALSE)</f>
        <v>773</v>
      </c>
    </row>
    <row r="508" spans="1:3" x14ac:dyDescent="0.25">
      <c r="A508" s="98" t="s">
        <v>1122</v>
      </c>
      <c r="B508" s="100" t="s">
        <v>944</v>
      </c>
      <c r="C508" s="98">
        <f>VLOOKUP(GroupVertices[[#This Row],[Vertex]], Vertices[], MATCH("ID", Vertices[#Headers], 0), FALSE)</f>
        <v>772</v>
      </c>
    </row>
    <row r="509" spans="1:3" x14ac:dyDescent="0.25">
      <c r="A509" s="98" t="s">
        <v>1123</v>
      </c>
      <c r="B509" s="100" t="s">
        <v>599</v>
      </c>
      <c r="C509" s="98">
        <f>VLOOKUP(GroupVertices[[#This Row],[Vertex]], Vertices[], MATCH("ID", Vertices[#Headers], 0), FALSE)</f>
        <v>427</v>
      </c>
    </row>
    <row r="510" spans="1:3" x14ac:dyDescent="0.25">
      <c r="A510" s="98" t="s">
        <v>1123</v>
      </c>
      <c r="B510" s="100" t="s">
        <v>600</v>
      </c>
      <c r="C510" s="98">
        <f>VLOOKUP(GroupVertices[[#This Row],[Vertex]], Vertices[], MATCH("ID", Vertices[#Headers], 0), FALSE)</f>
        <v>428</v>
      </c>
    </row>
    <row r="511" spans="1:3" x14ac:dyDescent="0.25">
      <c r="A511" s="98" t="s">
        <v>1123</v>
      </c>
      <c r="B511" s="100" t="s">
        <v>598</v>
      </c>
      <c r="C511" s="98">
        <f>VLOOKUP(GroupVertices[[#This Row],[Vertex]], Vertices[], MATCH("ID", Vertices[#Headers], 0), FALSE)</f>
        <v>426</v>
      </c>
    </row>
    <row r="512" spans="1:3" x14ac:dyDescent="0.25">
      <c r="A512" s="98" t="s">
        <v>1124</v>
      </c>
      <c r="B512" s="100" t="s">
        <v>581</v>
      </c>
      <c r="C512" s="98">
        <f>VLOOKUP(GroupVertices[[#This Row],[Vertex]], Vertices[], MATCH("ID", Vertices[#Headers], 0), FALSE)</f>
        <v>409</v>
      </c>
    </row>
    <row r="513" spans="1:3" x14ac:dyDescent="0.25">
      <c r="A513" s="98" t="s">
        <v>1124</v>
      </c>
      <c r="B513" s="100" t="s">
        <v>582</v>
      </c>
      <c r="C513" s="98">
        <f>VLOOKUP(GroupVertices[[#This Row],[Vertex]], Vertices[], MATCH("ID", Vertices[#Headers], 0), FALSE)</f>
        <v>410</v>
      </c>
    </row>
    <row r="514" spans="1:3" x14ac:dyDescent="0.25">
      <c r="A514" s="98" t="s">
        <v>1124</v>
      </c>
      <c r="B514" s="100" t="s">
        <v>580</v>
      </c>
      <c r="C514" s="98">
        <f>VLOOKUP(GroupVertices[[#This Row],[Vertex]], Vertices[], MATCH("ID", Vertices[#Headers], 0), FALSE)</f>
        <v>408</v>
      </c>
    </row>
    <row r="515" spans="1:3" x14ac:dyDescent="0.25">
      <c r="A515" s="98" t="s">
        <v>1125</v>
      </c>
      <c r="B515" s="100" t="s">
        <v>920</v>
      </c>
      <c r="C515" s="98">
        <f>VLOOKUP(GroupVertices[[#This Row],[Vertex]], Vertices[], MATCH("ID", Vertices[#Headers], 0), FALSE)</f>
        <v>748</v>
      </c>
    </row>
    <row r="516" spans="1:3" x14ac:dyDescent="0.25">
      <c r="A516" s="98" t="s">
        <v>1125</v>
      </c>
      <c r="B516" s="100" t="s">
        <v>921</v>
      </c>
      <c r="C516" s="98">
        <f>VLOOKUP(GroupVertices[[#This Row],[Vertex]], Vertices[], MATCH("ID", Vertices[#Headers], 0), FALSE)</f>
        <v>749</v>
      </c>
    </row>
    <row r="517" spans="1:3" x14ac:dyDescent="0.25">
      <c r="A517" s="98" t="s">
        <v>1125</v>
      </c>
      <c r="B517" s="100" t="s">
        <v>919</v>
      </c>
      <c r="C517" s="98">
        <f>VLOOKUP(GroupVertices[[#This Row],[Vertex]], Vertices[], MATCH("ID", Vertices[#Headers], 0), FALSE)</f>
        <v>747</v>
      </c>
    </row>
    <row r="518" spans="1:3" x14ac:dyDescent="0.25">
      <c r="A518" s="98" t="s">
        <v>1126</v>
      </c>
      <c r="B518" s="100" t="s">
        <v>574</v>
      </c>
      <c r="C518" s="98">
        <f>VLOOKUP(GroupVertices[[#This Row],[Vertex]], Vertices[], MATCH("ID", Vertices[#Headers], 0), FALSE)</f>
        <v>402</v>
      </c>
    </row>
    <row r="519" spans="1:3" x14ac:dyDescent="0.25">
      <c r="A519" s="98" t="s">
        <v>1126</v>
      </c>
      <c r="B519" s="100" t="s">
        <v>575</v>
      </c>
      <c r="C519" s="98">
        <f>VLOOKUP(GroupVertices[[#This Row],[Vertex]], Vertices[], MATCH("ID", Vertices[#Headers], 0), FALSE)</f>
        <v>403</v>
      </c>
    </row>
    <row r="520" spans="1:3" x14ac:dyDescent="0.25">
      <c r="A520" s="98" t="s">
        <v>1126</v>
      </c>
      <c r="B520" s="100" t="s">
        <v>573</v>
      </c>
      <c r="C520" s="98">
        <f>VLOOKUP(GroupVertices[[#This Row],[Vertex]], Vertices[], MATCH("ID", Vertices[#Headers], 0), FALSE)</f>
        <v>401</v>
      </c>
    </row>
    <row r="521" spans="1:3" x14ac:dyDescent="0.25">
      <c r="A521" s="98" t="s">
        <v>1127</v>
      </c>
      <c r="B521" s="100" t="s">
        <v>767</v>
      </c>
      <c r="C521" s="98">
        <f>VLOOKUP(GroupVertices[[#This Row],[Vertex]], Vertices[], MATCH("ID", Vertices[#Headers], 0), FALSE)</f>
        <v>595</v>
      </c>
    </row>
    <row r="522" spans="1:3" x14ac:dyDescent="0.25">
      <c r="A522" s="98" t="s">
        <v>1127</v>
      </c>
      <c r="B522" s="100" t="s">
        <v>768</v>
      </c>
      <c r="C522" s="98">
        <f>VLOOKUP(GroupVertices[[#This Row],[Vertex]], Vertices[], MATCH("ID", Vertices[#Headers], 0), FALSE)</f>
        <v>596</v>
      </c>
    </row>
    <row r="523" spans="1:3" x14ac:dyDescent="0.25">
      <c r="A523" s="98" t="s">
        <v>1127</v>
      </c>
      <c r="B523" s="100" t="s">
        <v>766</v>
      </c>
      <c r="C523" s="98">
        <f>VLOOKUP(GroupVertices[[#This Row],[Vertex]], Vertices[], MATCH("ID", Vertices[#Headers], 0), FALSE)</f>
        <v>594</v>
      </c>
    </row>
    <row r="524" spans="1:3" x14ac:dyDescent="0.25">
      <c r="A524" s="98" t="s">
        <v>1128</v>
      </c>
      <c r="B524" s="100" t="s">
        <v>686</v>
      </c>
      <c r="C524" s="98">
        <f>VLOOKUP(GroupVertices[[#This Row],[Vertex]], Vertices[], MATCH("ID", Vertices[#Headers], 0), FALSE)</f>
        <v>514</v>
      </c>
    </row>
    <row r="525" spans="1:3" x14ac:dyDescent="0.25">
      <c r="A525" s="98" t="s">
        <v>1128</v>
      </c>
      <c r="B525" s="100" t="s">
        <v>687</v>
      </c>
      <c r="C525" s="98">
        <f>VLOOKUP(GroupVertices[[#This Row],[Vertex]], Vertices[], MATCH("ID", Vertices[#Headers], 0), FALSE)</f>
        <v>515</v>
      </c>
    </row>
    <row r="526" spans="1:3" x14ac:dyDescent="0.25">
      <c r="A526" s="98" t="s">
        <v>1128</v>
      </c>
      <c r="B526" s="100" t="s">
        <v>685</v>
      </c>
      <c r="C526" s="98">
        <f>VLOOKUP(GroupVertices[[#This Row],[Vertex]], Vertices[], MATCH("ID", Vertices[#Headers], 0), FALSE)</f>
        <v>513</v>
      </c>
    </row>
    <row r="527" spans="1:3" x14ac:dyDescent="0.25">
      <c r="A527" s="98" t="s">
        <v>1129</v>
      </c>
      <c r="B527" s="100" t="s">
        <v>676</v>
      </c>
      <c r="C527" s="98">
        <f>VLOOKUP(GroupVertices[[#This Row],[Vertex]], Vertices[], MATCH("ID", Vertices[#Headers], 0), FALSE)</f>
        <v>504</v>
      </c>
    </row>
    <row r="528" spans="1:3" x14ac:dyDescent="0.25">
      <c r="A528" s="98" t="s">
        <v>1129</v>
      </c>
      <c r="B528" s="100" t="s">
        <v>677</v>
      </c>
      <c r="C528" s="98">
        <f>VLOOKUP(GroupVertices[[#This Row],[Vertex]], Vertices[], MATCH("ID", Vertices[#Headers], 0), FALSE)</f>
        <v>505</v>
      </c>
    </row>
    <row r="529" spans="1:3" x14ac:dyDescent="0.25">
      <c r="A529" s="98" t="s">
        <v>1129</v>
      </c>
      <c r="B529" s="100" t="s">
        <v>675</v>
      </c>
      <c r="C529" s="98">
        <f>VLOOKUP(GroupVertices[[#This Row],[Vertex]], Vertices[], MATCH("ID", Vertices[#Headers], 0), FALSE)</f>
        <v>503</v>
      </c>
    </row>
    <row r="530" spans="1:3" x14ac:dyDescent="0.25">
      <c r="A530" s="98" t="s">
        <v>1130</v>
      </c>
      <c r="B530" s="100" t="s">
        <v>753</v>
      </c>
      <c r="C530" s="98">
        <f>VLOOKUP(GroupVertices[[#This Row],[Vertex]], Vertices[], MATCH("ID", Vertices[#Headers], 0), FALSE)</f>
        <v>581</v>
      </c>
    </row>
    <row r="531" spans="1:3" x14ac:dyDescent="0.25">
      <c r="A531" s="98" t="s">
        <v>1130</v>
      </c>
      <c r="B531" s="100" t="s">
        <v>754</v>
      </c>
      <c r="C531" s="98">
        <f>VLOOKUP(GroupVertices[[#This Row],[Vertex]], Vertices[], MATCH("ID", Vertices[#Headers], 0), FALSE)</f>
        <v>582</v>
      </c>
    </row>
    <row r="532" spans="1:3" x14ac:dyDescent="0.25">
      <c r="A532" s="98" t="s">
        <v>1130</v>
      </c>
      <c r="B532" s="100" t="s">
        <v>752</v>
      </c>
      <c r="C532" s="98">
        <f>VLOOKUP(GroupVertices[[#This Row],[Vertex]], Vertices[], MATCH("ID", Vertices[#Headers], 0), FALSE)</f>
        <v>580</v>
      </c>
    </row>
    <row r="533" spans="1:3" x14ac:dyDescent="0.25">
      <c r="A533" s="98" t="s">
        <v>1131</v>
      </c>
      <c r="B533" s="100" t="s">
        <v>722</v>
      </c>
      <c r="C533" s="98">
        <f>VLOOKUP(GroupVertices[[#This Row],[Vertex]], Vertices[], MATCH("ID", Vertices[#Headers], 0), FALSE)</f>
        <v>550</v>
      </c>
    </row>
    <row r="534" spans="1:3" x14ac:dyDescent="0.25">
      <c r="A534" s="98" t="s">
        <v>1131</v>
      </c>
      <c r="B534" s="100" t="s">
        <v>723</v>
      </c>
      <c r="C534" s="98">
        <f>VLOOKUP(GroupVertices[[#This Row],[Vertex]], Vertices[], MATCH("ID", Vertices[#Headers], 0), FALSE)</f>
        <v>551</v>
      </c>
    </row>
    <row r="535" spans="1:3" x14ac:dyDescent="0.25">
      <c r="A535" s="98" t="s">
        <v>1131</v>
      </c>
      <c r="B535" s="100" t="s">
        <v>721</v>
      </c>
      <c r="C535" s="98">
        <f>VLOOKUP(GroupVertices[[#This Row],[Vertex]], Vertices[], MATCH("ID", Vertices[#Headers], 0), FALSE)</f>
        <v>549</v>
      </c>
    </row>
    <row r="536" spans="1:3" x14ac:dyDescent="0.25">
      <c r="A536" s="98" t="s">
        <v>1132</v>
      </c>
      <c r="B536" s="100" t="s">
        <v>715</v>
      </c>
      <c r="C536" s="98">
        <f>VLOOKUP(GroupVertices[[#This Row],[Vertex]], Vertices[], MATCH("ID", Vertices[#Headers], 0), FALSE)</f>
        <v>543</v>
      </c>
    </row>
    <row r="537" spans="1:3" x14ac:dyDescent="0.25">
      <c r="A537" s="98" t="s">
        <v>1132</v>
      </c>
      <c r="B537" s="100" t="s">
        <v>716</v>
      </c>
      <c r="C537" s="98">
        <f>VLOOKUP(GroupVertices[[#This Row],[Vertex]], Vertices[], MATCH("ID", Vertices[#Headers], 0), FALSE)</f>
        <v>544</v>
      </c>
    </row>
    <row r="538" spans="1:3" x14ac:dyDescent="0.25">
      <c r="A538" s="98" t="s">
        <v>1132</v>
      </c>
      <c r="B538" s="100" t="s">
        <v>714</v>
      </c>
      <c r="C538" s="98">
        <f>VLOOKUP(GroupVertices[[#This Row],[Vertex]], Vertices[], MATCH("ID", Vertices[#Headers], 0), FALSE)</f>
        <v>542</v>
      </c>
    </row>
    <row r="539" spans="1:3" x14ac:dyDescent="0.25">
      <c r="A539" s="98" t="s">
        <v>1133</v>
      </c>
      <c r="B539" s="100" t="s">
        <v>712</v>
      </c>
      <c r="C539" s="98">
        <f>VLOOKUP(GroupVertices[[#This Row],[Vertex]], Vertices[], MATCH("ID", Vertices[#Headers], 0), FALSE)</f>
        <v>540</v>
      </c>
    </row>
    <row r="540" spans="1:3" x14ac:dyDescent="0.25">
      <c r="A540" s="98" t="s">
        <v>1133</v>
      </c>
      <c r="B540" s="100" t="s">
        <v>713</v>
      </c>
      <c r="C540" s="98">
        <f>VLOOKUP(GroupVertices[[#This Row],[Vertex]], Vertices[], MATCH("ID", Vertices[#Headers], 0), FALSE)</f>
        <v>541</v>
      </c>
    </row>
    <row r="541" spans="1:3" x14ac:dyDescent="0.25">
      <c r="A541" s="98" t="s">
        <v>1133</v>
      </c>
      <c r="B541" s="100" t="s">
        <v>711</v>
      </c>
      <c r="C541" s="98">
        <f>VLOOKUP(GroupVertices[[#This Row],[Vertex]], Vertices[], MATCH("ID", Vertices[#Headers], 0), FALSE)</f>
        <v>539</v>
      </c>
    </row>
    <row r="542" spans="1:3" x14ac:dyDescent="0.25">
      <c r="A542" s="98" t="s">
        <v>1134</v>
      </c>
      <c r="B542" s="100" t="s">
        <v>794</v>
      </c>
      <c r="C542" s="98">
        <f>VLOOKUP(GroupVertices[[#This Row],[Vertex]], Vertices[], MATCH("ID", Vertices[#Headers], 0), FALSE)</f>
        <v>622</v>
      </c>
    </row>
    <row r="543" spans="1:3" x14ac:dyDescent="0.25">
      <c r="A543" s="98" t="s">
        <v>1134</v>
      </c>
      <c r="B543" s="100" t="s">
        <v>795</v>
      </c>
      <c r="C543" s="98">
        <f>VLOOKUP(GroupVertices[[#This Row],[Vertex]], Vertices[], MATCH("ID", Vertices[#Headers], 0), FALSE)</f>
        <v>623</v>
      </c>
    </row>
    <row r="544" spans="1:3" x14ac:dyDescent="0.25">
      <c r="A544" s="98" t="s">
        <v>1134</v>
      </c>
      <c r="B544" s="100" t="s">
        <v>793</v>
      </c>
      <c r="C544" s="98">
        <f>VLOOKUP(GroupVertices[[#This Row],[Vertex]], Vertices[], MATCH("ID", Vertices[#Headers], 0), FALSE)</f>
        <v>621</v>
      </c>
    </row>
    <row r="545" spans="1:3" x14ac:dyDescent="0.25">
      <c r="A545" s="98" t="s">
        <v>1135</v>
      </c>
      <c r="B545" s="100" t="s">
        <v>634</v>
      </c>
      <c r="C545" s="98">
        <f>VLOOKUP(GroupVertices[[#This Row],[Vertex]], Vertices[], MATCH("ID", Vertices[#Headers], 0), FALSE)</f>
        <v>462</v>
      </c>
    </row>
    <row r="546" spans="1:3" x14ac:dyDescent="0.25">
      <c r="A546" s="98" t="s">
        <v>1135</v>
      </c>
      <c r="B546" s="100" t="s">
        <v>635</v>
      </c>
      <c r="C546" s="98">
        <f>VLOOKUP(GroupVertices[[#This Row],[Vertex]], Vertices[], MATCH("ID", Vertices[#Headers], 0), FALSE)</f>
        <v>463</v>
      </c>
    </row>
    <row r="547" spans="1:3" x14ac:dyDescent="0.25">
      <c r="A547" s="98" t="s">
        <v>1135</v>
      </c>
      <c r="B547" s="100" t="s">
        <v>633</v>
      </c>
      <c r="C547" s="98">
        <f>VLOOKUP(GroupVertices[[#This Row],[Vertex]], Vertices[], MATCH("ID", Vertices[#Headers], 0), FALSE)</f>
        <v>461</v>
      </c>
    </row>
    <row r="548" spans="1:3" x14ac:dyDescent="0.25">
      <c r="A548" s="98" t="s">
        <v>1136</v>
      </c>
      <c r="B548" s="100" t="s">
        <v>627</v>
      </c>
      <c r="C548" s="98">
        <f>VLOOKUP(GroupVertices[[#This Row],[Vertex]], Vertices[], MATCH("ID", Vertices[#Headers], 0), FALSE)</f>
        <v>455</v>
      </c>
    </row>
    <row r="549" spans="1:3" x14ac:dyDescent="0.25">
      <c r="A549" s="98" t="s">
        <v>1136</v>
      </c>
      <c r="B549" s="100" t="s">
        <v>628</v>
      </c>
      <c r="C549" s="98">
        <f>VLOOKUP(GroupVertices[[#This Row],[Vertex]], Vertices[], MATCH("ID", Vertices[#Headers], 0), FALSE)</f>
        <v>456</v>
      </c>
    </row>
    <row r="550" spans="1:3" x14ac:dyDescent="0.25">
      <c r="A550" s="98" t="s">
        <v>1136</v>
      </c>
      <c r="B550" s="100" t="s">
        <v>626</v>
      </c>
      <c r="C550" s="98">
        <f>VLOOKUP(GroupVertices[[#This Row],[Vertex]], Vertices[], MATCH("ID", Vertices[#Headers], 0), FALSE)</f>
        <v>454</v>
      </c>
    </row>
    <row r="551" spans="1:3" x14ac:dyDescent="0.25">
      <c r="A551" s="98" t="s">
        <v>1137</v>
      </c>
      <c r="B551" s="100" t="s">
        <v>618</v>
      </c>
      <c r="C551" s="98">
        <f>VLOOKUP(GroupVertices[[#This Row],[Vertex]], Vertices[], MATCH("ID", Vertices[#Headers], 0), FALSE)</f>
        <v>446</v>
      </c>
    </row>
    <row r="552" spans="1:3" x14ac:dyDescent="0.25">
      <c r="A552" s="98" t="s">
        <v>1137</v>
      </c>
      <c r="B552" s="100" t="s">
        <v>619</v>
      </c>
      <c r="C552" s="98">
        <f>VLOOKUP(GroupVertices[[#This Row],[Vertex]], Vertices[], MATCH("ID", Vertices[#Headers], 0), FALSE)</f>
        <v>447</v>
      </c>
    </row>
    <row r="553" spans="1:3" x14ac:dyDescent="0.25">
      <c r="A553" s="98" t="s">
        <v>1137</v>
      </c>
      <c r="B553" s="100" t="s">
        <v>617</v>
      </c>
      <c r="C553" s="98">
        <f>VLOOKUP(GroupVertices[[#This Row],[Vertex]], Vertices[], MATCH("ID", Vertices[#Headers], 0), FALSE)</f>
        <v>445</v>
      </c>
    </row>
    <row r="554" spans="1:3" x14ac:dyDescent="0.25">
      <c r="A554" s="98" t="s">
        <v>1138</v>
      </c>
      <c r="B554" s="100" t="s">
        <v>909</v>
      </c>
      <c r="C554" s="98">
        <f>VLOOKUP(GroupVertices[[#This Row],[Vertex]], Vertices[], MATCH("ID", Vertices[#Headers], 0), FALSE)</f>
        <v>737</v>
      </c>
    </row>
    <row r="555" spans="1:3" x14ac:dyDescent="0.25">
      <c r="A555" s="98" t="s">
        <v>1138</v>
      </c>
      <c r="B555" s="100" t="s">
        <v>910</v>
      </c>
      <c r="C555" s="98">
        <f>VLOOKUP(GroupVertices[[#This Row],[Vertex]], Vertices[], MATCH("ID", Vertices[#Headers], 0), FALSE)</f>
        <v>738</v>
      </c>
    </row>
    <row r="556" spans="1:3" x14ac:dyDescent="0.25">
      <c r="A556" s="98" t="s">
        <v>1138</v>
      </c>
      <c r="B556" s="100" t="s">
        <v>908</v>
      </c>
      <c r="C556" s="98">
        <f>VLOOKUP(GroupVertices[[#This Row],[Vertex]], Vertices[], MATCH("ID", Vertices[#Headers], 0), FALSE)</f>
        <v>736</v>
      </c>
    </row>
    <row r="557" spans="1:3" x14ac:dyDescent="0.25">
      <c r="A557" s="98" t="s">
        <v>1139</v>
      </c>
      <c r="B557" s="100" t="s">
        <v>668</v>
      </c>
      <c r="C557" s="98">
        <f>VLOOKUP(GroupVertices[[#This Row],[Vertex]], Vertices[], MATCH("ID", Vertices[#Headers], 0), FALSE)</f>
        <v>496</v>
      </c>
    </row>
    <row r="558" spans="1:3" x14ac:dyDescent="0.25">
      <c r="A558" s="98" t="s">
        <v>1139</v>
      </c>
      <c r="B558" s="100" t="s">
        <v>669</v>
      </c>
      <c r="C558" s="98">
        <f>VLOOKUP(GroupVertices[[#This Row],[Vertex]], Vertices[], MATCH("ID", Vertices[#Headers], 0), FALSE)</f>
        <v>497</v>
      </c>
    </row>
    <row r="559" spans="1:3" x14ac:dyDescent="0.25">
      <c r="A559" s="98" t="s">
        <v>1139</v>
      </c>
      <c r="B559" s="100" t="s">
        <v>667</v>
      </c>
      <c r="C559" s="98">
        <f>VLOOKUP(GroupVertices[[#This Row],[Vertex]], Vertices[], MATCH("ID", Vertices[#Headers], 0), FALSE)</f>
        <v>495</v>
      </c>
    </row>
    <row r="560" spans="1:3" x14ac:dyDescent="0.25">
      <c r="A560" s="98" t="s">
        <v>1140</v>
      </c>
      <c r="B560" s="100" t="s">
        <v>653</v>
      </c>
      <c r="C560" s="98">
        <f>VLOOKUP(GroupVertices[[#This Row],[Vertex]], Vertices[], MATCH("ID", Vertices[#Headers], 0), FALSE)</f>
        <v>481</v>
      </c>
    </row>
    <row r="561" spans="1:3" x14ac:dyDescent="0.25">
      <c r="A561" s="98" t="s">
        <v>1140</v>
      </c>
      <c r="B561" s="100" t="s">
        <v>654</v>
      </c>
      <c r="C561" s="98">
        <f>VLOOKUP(GroupVertices[[#This Row],[Vertex]], Vertices[], MATCH("ID", Vertices[#Headers], 0), FALSE)</f>
        <v>482</v>
      </c>
    </row>
    <row r="562" spans="1:3" x14ac:dyDescent="0.25">
      <c r="A562" s="98" t="s">
        <v>1140</v>
      </c>
      <c r="B562" s="100" t="s">
        <v>652</v>
      </c>
      <c r="C562" s="98">
        <f>VLOOKUP(GroupVertices[[#This Row],[Vertex]], Vertices[], MATCH("ID", Vertices[#Headers], 0), FALSE)</f>
        <v>480</v>
      </c>
    </row>
    <row r="563" spans="1:3" x14ac:dyDescent="0.25">
      <c r="A563" s="98" t="s">
        <v>1141</v>
      </c>
      <c r="B563" s="100" t="s">
        <v>802</v>
      </c>
      <c r="C563" s="98">
        <f>VLOOKUP(GroupVertices[[#This Row],[Vertex]], Vertices[], MATCH("ID", Vertices[#Headers], 0), FALSE)</f>
        <v>630</v>
      </c>
    </row>
    <row r="564" spans="1:3" x14ac:dyDescent="0.25">
      <c r="A564" s="98" t="s">
        <v>1141</v>
      </c>
      <c r="B564" s="100" t="s">
        <v>803</v>
      </c>
      <c r="C564" s="98">
        <f>VLOOKUP(GroupVertices[[#This Row],[Vertex]], Vertices[], MATCH("ID", Vertices[#Headers], 0), FALSE)</f>
        <v>631</v>
      </c>
    </row>
    <row r="565" spans="1:3" x14ac:dyDescent="0.25">
      <c r="A565" s="98" t="s">
        <v>1141</v>
      </c>
      <c r="B565" s="100" t="s">
        <v>801</v>
      </c>
      <c r="C565" s="98">
        <f>VLOOKUP(GroupVertices[[#This Row],[Vertex]], Vertices[], MATCH("ID", Vertices[#Headers], 0), FALSE)</f>
        <v>629</v>
      </c>
    </row>
    <row r="566" spans="1:3" x14ac:dyDescent="0.25">
      <c r="A566" s="98" t="s">
        <v>1142</v>
      </c>
      <c r="B566" s="100" t="s">
        <v>433</v>
      </c>
      <c r="C566" s="98">
        <f>VLOOKUP(GroupVertices[[#This Row],[Vertex]], Vertices[], MATCH("ID", Vertices[#Headers], 0), FALSE)</f>
        <v>261</v>
      </c>
    </row>
    <row r="567" spans="1:3" x14ac:dyDescent="0.25">
      <c r="A567" s="98" t="s">
        <v>1142</v>
      </c>
      <c r="B567" s="100" t="s">
        <v>434</v>
      </c>
      <c r="C567" s="98">
        <f>VLOOKUP(GroupVertices[[#This Row],[Vertex]], Vertices[], MATCH("ID", Vertices[#Headers], 0), FALSE)</f>
        <v>262</v>
      </c>
    </row>
    <row r="568" spans="1:3" x14ac:dyDescent="0.25">
      <c r="A568" s="98" t="s">
        <v>1142</v>
      </c>
      <c r="B568" s="100" t="s">
        <v>432</v>
      </c>
      <c r="C568" s="98">
        <f>VLOOKUP(GroupVertices[[#This Row],[Vertex]], Vertices[], MATCH("ID", Vertices[#Headers], 0), FALSE)</f>
        <v>260</v>
      </c>
    </row>
    <row r="569" spans="1:3" x14ac:dyDescent="0.25">
      <c r="A569" s="98" t="s">
        <v>1143</v>
      </c>
      <c r="B569" s="100" t="s">
        <v>246</v>
      </c>
      <c r="C569" s="98">
        <f>VLOOKUP(GroupVertices[[#This Row],[Vertex]], Vertices[], MATCH("ID", Vertices[#Headers], 0), FALSE)</f>
        <v>74</v>
      </c>
    </row>
    <row r="570" spans="1:3" x14ac:dyDescent="0.25">
      <c r="A570" s="98" t="s">
        <v>1143</v>
      </c>
      <c r="B570" s="100" t="s">
        <v>247</v>
      </c>
      <c r="C570" s="98">
        <f>VLOOKUP(GroupVertices[[#This Row],[Vertex]], Vertices[], MATCH("ID", Vertices[#Headers], 0), FALSE)</f>
        <v>75</v>
      </c>
    </row>
    <row r="571" spans="1:3" x14ac:dyDescent="0.25">
      <c r="A571" s="98" t="s">
        <v>1143</v>
      </c>
      <c r="B571" s="100" t="s">
        <v>245</v>
      </c>
      <c r="C571" s="98">
        <f>VLOOKUP(GroupVertices[[#This Row],[Vertex]], Vertices[], MATCH("ID", Vertices[#Headers], 0), FALSE)</f>
        <v>73</v>
      </c>
    </row>
    <row r="572" spans="1:3" x14ac:dyDescent="0.25">
      <c r="A572" s="98" t="s">
        <v>1144</v>
      </c>
      <c r="B572" s="100" t="s">
        <v>379</v>
      </c>
      <c r="C572" s="98">
        <f>VLOOKUP(GroupVertices[[#This Row],[Vertex]], Vertices[], MATCH("ID", Vertices[#Headers], 0), FALSE)</f>
        <v>207</v>
      </c>
    </row>
    <row r="573" spans="1:3" x14ac:dyDescent="0.25">
      <c r="A573" s="98" t="s">
        <v>1144</v>
      </c>
      <c r="B573" s="100" t="s">
        <v>380</v>
      </c>
      <c r="C573" s="98">
        <f>VLOOKUP(GroupVertices[[#This Row],[Vertex]], Vertices[], MATCH("ID", Vertices[#Headers], 0), FALSE)</f>
        <v>208</v>
      </c>
    </row>
    <row r="574" spans="1:3" x14ac:dyDescent="0.25">
      <c r="A574" s="98" t="s">
        <v>1144</v>
      </c>
      <c r="B574" s="100" t="s">
        <v>378</v>
      </c>
      <c r="C574" s="98">
        <f>VLOOKUP(GroupVertices[[#This Row],[Vertex]], Vertices[], MATCH("ID", Vertices[#Headers], 0), FALSE)</f>
        <v>206</v>
      </c>
    </row>
    <row r="575" spans="1:3" x14ac:dyDescent="0.25">
      <c r="A575" s="98" t="s">
        <v>1145</v>
      </c>
      <c r="B575" s="100" t="s">
        <v>982</v>
      </c>
      <c r="C575" s="98">
        <f>VLOOKUP(GroupVertices[[#This Row],[Vertex]], Vertices[], MATCH("ID", Vertices[#Headers], 0), FALSE)</f>
        <v>810</v>
      </c>
    </row>
    <row r="576" spans="1:3" x14ac:dyDescent="0.25">
      <c r="A576" s="98" t="s">
        <v>1145</v>
      </c>
      <c r="B576" s="100" t="s">
        <v>983</v>
      </c>
      <c r="C576" s="98">
        <f>VLOOKUP(GroupVertices[[#This Row],[Vertex]], Vertices[], MATCH("ID", Vertices[#Headers], 0), FALSE)</f>
        <v>811</v>
      </c>
    </row>
    <row r="577" spans="1:3" x14ac:dyDescent="0.25">
      <c r="A577" s="98" t="s">
        <v>1145</v>
      </c>
      <c r="B577" s="100" t="s">
        <v>981</v>
      </c>
      <c r="C577" s="98">
        <f>VLOOKUP(GroupVertices[[#This Row],[Vertex]], Vertices[], MATCH("ID", Vertices[#Headers], 0), FALSE)</f>
        <v>809</v>
      </c>
    </row>
    <row r="578" spans="1:3" x14ac:dyDescent="0.25">
      <c r="A578" s="98" t="s">
        <v>1146</v>
      </c>
      <c r="B578" s="100" t="s">
        <v>465</v>
      </c>
      <c r="C578" s="98">
        <f>VLOOKUP(GroupVertices[[#This Row],[Vertex]], Vertices[], MATCH("ID", Vertices[#Headers], 0), FALSE)</f>
        <v>293</v>
      </c>
    </row>
    <row r="579" spans="1:3" x14ac:dyDescent="0.25">
      <c r="A579" s="98" t="s">
        <v>1146</v>
      </c>
      <c r="B579" s="100" t="s">
        <v>466</v>
      </c>
      <c r="C579" s="98">
        <f>VLOOKUP(GroupVertices[[#This Row],[Vertex]], Vertices[], MATCH("ID", Vertices[#Headers], 0), FALSE)</f>
        <v>294</v>
      </c>
    </row>
    <row r="580" spans="1:3" x14ac:dyDescent="0.25">
      <c r="A580" s="98" t="s">
        <v>1146</v>
      </c>
      <c r="B580" s="100" t="s">
        <v>464</v>
      </c>
      <c r="C580" s="98">
        <f>VLOOKUP(GroupVertices[[#This Row],[Vertex]], Vertices[], MATCH("ID", Vertices[#Headers], 0), FALSE)</f>
        <v>292</v>
      </c>
    </row>
    <row r="581" spans="1:3" x14ac:dyDescent="0.25">
      <c r="A581" s="98" t="s">
        <v>1147</v>
      </c>
      <c r="B581" s="100" t="s">
        <v>452</v>
      </c>
      <c r="C581" s="98">
        <f>VLOOKUP(GroupVertices[[#This Row],[Vertex]], Vertices[], MATCH("ID", Vertices[#Headers], 0), FALSE)</f>
        <v>280</v>
      </c>
    </row>
    <row r="582" spans="1:3" x14ac:dyDescent="0.25">
      <c r="A582" s="98" t="s">
        <v>1147</v>
      </c>
      <c r="B582" s="100" t="s">
        <v>453</v>
      </c>
      <c r="C582" s="98">
        <f>VLOOKUP(GroupVertices[[#This Row],[Vertex]], Vertices[], MATCH("ID", Vertices[#Headers], 0), FALSE)</f>
        <v>281</v>
      </c>
    </row>
    <row r="583" spans="1:3" x14ac:dyDescent="0.25">
      <c r="A583" s="98" t="s">
        <v>1147</v>
      </c>
      <c r="B583" s="100" t="s">
        <v>451</v>
      </c>
      <c r="C583" s="98">
        <f>VLOOKUP(GroupVertices[[#This Row],[Vertex]], Vertices[], MATCH("ID", Vertices[#Headers], 0), FALSE)</f>
        <v>279</v>
      </c>
    </row>
    <row r="584" spans="1:3" x14ac:dyDescent="0.25">
      <c r="A584" s="98" t="s">
        <v>1148</v>
      </c>
      <c r="B584" s="100" t="s">
        <v>445</v>
      </c>
      <c r="C584" s="98">
        <f>VLOOKUP(GroupVertices[[#This Row],[Vertex]], Vertices[], MATCH("ID", Vertices[#Headers], 0), FALSE)</f>
        <v>273</v>
      </c>
    </row>
    <row r="585" spans="1:3" x14ac:dyDescent="0.25">
      <c r="A585" s="98" t="s">
        <v>1148</v>
      </c>
      <c r="B585" s="100" t="s">
        <v>446</v>
      </c>
      <c r="C585" s="98">
        <f>VLOOKUP(GroupVertices[[#This Row],[Vertex]], Vertices[], MATCH("ID", Vertices[#Headers], 0), FALSE)</f>
        <v>274</v>
      </c>
    </row>
    <row r="586" spans="1:3" x14ac:dyDescent="0.25">
      <c r="A586" s="98" t="s">
        <v>1148</v>
      </c>
      <c r="B586" s="100" t="s">
        <v>444</v>
      </c>
      <c r="C586" s="98">
        <f>VLOOKUP(GroupVertices[[#This Row],[Vertex]], Vertices[], MATCH("ID", Vertices[#Headers], 0), FALSE)</f>
        <v>272</v>
      </c>
    </row>
    <row r="587" spans="1:3" x14ac:dyDescent="0.25">
      <c r="A587" s="98" t="s">
        <v>1149</v>
      </c>
      <c r="B587" s="100" t="s">
        <v>249</v>
      </c>
      <c r="C587" s="98">
        <f>VLOOKUP(GroupVertices[[#This Row],[Vertex]], Vertices[], MATCH("ID", Vertices[#Headers], 0), FALSE)</f>
        <v>77</v>
      </c>
    </row>
    <row r="588" spans="1:3" x14ac:dyDescent="0.25">
      <c r="A588" s="98" t="s">
        <v>1149</v>
      </c>
      <c r="B588" s="100" t="s">
        <v>250</v>
      </c>
      <c r="C588" s="98">
        <f>VLOOKUP(GroupVertices[[#This Row],[Vertex]], Vertices[], MATCH("ID", Vertices[#Headers], 0), FALSE)</f>
        <v>78</v>
      </c>
    </row>
    <row r="589" spans="1:3" x14ac:dyDescent="0.25">
      <c r="A589" s="98" t="s">
        <v>1149</v>
      </c>
      <c r="B589" s="100" t="s">
        <v>248</v>
      </c>
      <c r="C589" s="98">
        <f>VLOOKUP(GroupVertices[[#This Row],[Vertex]], Vertices[], MATCH("ID", Vertices[#Headers], 0), FALSE)</f>
        <v>76</v>
      </c>
    </row>
    <row r="590" spans="1:3" x14ac:dyDescent="0.25">
      <c r="A590" s="98" t="s">
        <v>1150</v>
      </c>
      <c r="B590" s="100" t="s">
        <v>252</v>
      </c>
      <c r="C590" s="98">
        <f>VLOOKUP(GroupVertices[[#This Row],[Vertex]], Vertices[], MATCH("ID", Vertices[#Headers], 0), FALSE)</f>
        <v>80</v>
      </c>
    </row>
    <row r="591" spans="1:3" x14ac:dyDescent="0.25">
      <c r="A591" s="98" t="s">
        <v>1150</v>
      </c>
      <c r="B591" s="100" t="s">
        <v>253</v>
      </c>
      <c r="C591" s="98">
        <f>VLOOKUP(GroupVertices[[#This Row],[Vertex]], Vertices[], MATCH("ID", Vertices[#Headers], 0), FALSE)</f>
        <v>81</v>
      </c>
    </row>
    <row r="592" spans="1:3" x14ac:dyDescent="0.25">
      <c r="A592" s="98" t="s">
        <v>1150</v>
      </c>
      <c r="B592" s="100" t="s">
        <v>251</v>
      </c>
      <c r="C592" s="98">
        <f>VLOOKUP(GroupVertices[[#This Row],[Vertex]], Vertices[], MATCH("ID", Vertices[#Headers], 0), FALSE)</f>
        <v>79</v>
      </c>
    </row>
    <row r="593" spans="1:3" x14ac:dyDescent="0.25">
      <c r="A593" s="98" t="s">
        <v>1151</v>
      </c>
      <c r="B593" s="100" t="s">
        <v>255</v>
      </c>
      <c r="C593" s="98">
        <f>VLOOKUP(GroupVertices[[#This Row],[Vertex]], Vertices[], MATCH("ID", Vertices[#Headers], 0), FALSE)</f>
        <v>83</v>
      </c>
    </row>
    <row r="594" spans="1:3" x14ac:dyDescent="0.25">
      <c r="A594" s="98" t="s">
        <v>1151</v>
      </c>
      <c r="B594" s="100" t="s">
        <v>256</v>
      </c>
      <c r="C594" s="98">
        <f>VLOOKUP(GroupVertices[[#This Row],[Vertex]], Vertices[], MATCH("ID", Vertices[#Headers], 0), FALSE)</f>
        <v>84</v>
      </c>
    </row>
    <row r="595" spans="1:3" x14ac:dyDescent="0.25">
      <c r="A595" s="98" t="s">
        <v>1151</v>
      </c>
      <c r="B595" s="100" t="s">
        <v>254</v>
      </c>
      <c r="C595" s="98">
        <f>VLOOKUP(GroupVertices[[#This Row],[Vertex]], Vertices[], MATCH("ID", Vertices[#Headers], 0), FALSE)</f>
        <v>82</v>
      </c>
    </row>
    <row r="596" spans="1:3" x14ac:dyDescent="0.25">
      <c r="A596" s="98" t="s">
        <v>1152</v>
      </c>
      <c r="B596" s="100" t="s">
        <v>1015</v>
      </c>
      <c r="C596" s="98">
        <f>VLOOKUP(GroupVertices[[#This Row],[Vertex]], Vertices[], MATCH("ID", Vertices[#Headers], 0), FALSE)</f>
        <v>843</v>
      </c>
    </row>
    <row r="597" spans="1:3" x14ac:dyDescent="0.25">
      <c r="A597" s="98" t="s">
        <v>1152</v>
      </c>
      <c r="B597" s="100" t="s">
        <v>1016</v>
      </c>
      <c r="C597" s="98">
        <f>VLOOKUP(GroupVertices[[#This Row],[Vertex]], Vertices[], MATCH("ID", Vertices[#Headers], 0), FALSE)</f>
        <v>844</v>
      </c>
    </row>
    <row r="598" spans="1:3" x14ac:dyDescent="0.25">
      <c r="A598" s="98" t="s">
        <v>1152</v>
      </c>
      <c r="B598" s="100" t="s">
        <v>1014</v>
      </c>
      <c r="C598" s="98">
        <f>VLOOKUP(GroupVertices[[#This Row],[Vertex]], Vertices[], MATCH("ID", Vertices[#Headers], 0), FALSE)</f>
        <v>842</v>
      </c>
    </row>
    <row r="599" spans="1:3" x14ac:dyDescent="0.25">
      <c r="A599" s="98" t="s">
        <v>1153</v>
      </c>
      <c r="B599" s="100" t="s">
        <v>287</v>
      </c>
      <c r="C599" s="98">
        <f>VLOOKUP(GroupVertices[[#This Row],[Vertex]], Vertices[], MATCH("ID", Vertices[#Headers], 0), FALSE)</f>
        <v>115</v>
      </c>
    </row>
    <row r="600" spans="1:3" x14ac:dyDescent="0.25">
      <c r="A600" s="98" t="s">
        <v>1153</v>
      </c>
      <c r="B600" s="100" t="s">
        <v>288</v>
      </c>
      <c r="C600" s="98">
        <f>VLOOKUP(GroupVertices[[#This Row],[Vertex]], Vertices[], MATCH("ID", Vertices[#Headers], 0), FALSE)</f>
        <v>116</v>
      </c>
    </row>
    <row r="601" spans="1:3" x14ac:dyDescent="0.25">
      <c r="A601" s="98" t="s">
        <v>1153</v>
      </c>
      <c r="B601" s="100" t="s">
        <v>286</v>
      </c>
      <c r="C601" s="98">
        <f>VLOOKUP(GroupVertices[[#This Row],[Vertex]], Vertices[], MATCH("ID", Vertices[#Headers], 0), FALSE)</f>
        <v>114</v>
      </c>
    </row>
    <row r="602" spans="1:3" x14ac:dyDescent="0.25">
      <c r="A602" s="98" t="s">
        <v>1154</v>
      </c>
      <c r="B602" s="100" t="s">
        <v>347</v>
      </c>
      <c r="C602" s="98">
        <f>VLOOKUP(GroupVertices[[#This Row],[Vertex]], Vertices[], MATCH("ID", Vertices[#Headers], 0), FALSE)</f>
        <v>175</v>
      </c>
    </row>
    <row r="603" spans="1:3" x14ac:dyDescent="0.25">
      <c r="A603" s="98" t="s">
        <v>1154</v>
      </c>
      <c r="B603" s="100" t="s">
        <v>348</v>
      </c>
      <c r="C603" s="98">
        <f>VLOOKUP(GroupVertices[[#This Row],[Vertex]], Vertices[], MATCH("ID", Vertices[#Headers], 0), FALSE)</f>
        <v>176</v>
      </c>
    </row>
    <row r="604" spans="1:3" x14ac:dyDescent="0.25">
      <c r="A604" s="98" t="s">
        <v>1154</v>
      </c>
      <c r="B604" s="100" t="s">
        <v>346</v>
      </c>
      <c r="C604" s="98">
        <f>VLOOKUP(GroupVertices[[#This Row],[Vertex]], Vertices[], MATCH("ID", Vertices[#Headers], 0), FALSE)</f>
        <v>174</v>
      </c>
    </row>
    <row r="605" spans="1:3" x14ac:dyDescent="0.25">
      <c r="A605" s="98" t="s">
        <v>1155</v>
      </c>
      <c r="B605" s="100" t="s">
        <v>331</v>
      </c>
      <c r="C605" s="98">
        <f>VLOOKUP(GroupVertices[[#This Row],[Vertex]], Vertices[], MATCH("ID", Vertices[#Headers], 0), FALSE)</f>
        <v>159</v>
      </c>
    </row>
    <row r="606" spans="1:3" x14ac:dyDescent="0.25">
      <c r="A606" s="98" t="s">
        <v>1155</v>
      </c>
      <c r="B606" s="100" t="s">
        <v>332</v>
      </c>
      <c r="C606" s="98">
        <f>VLOOKUP(GroupVertices[[#This Row],[Vertex]], Vertices[], MATCH("ID", Vertices[#Headers], 0), FALSE)</f>
        <v>160</v>
      </c>
    </row>
    <row r="607" spans="1:3" x14ac:dyDescent="0.25">
      <c r="A607" s="98" t="s">
        <v>1155</v>
      </c>
      <c r="B607" s="100" t="s">
        <v>330</v>
      </c>
      <c r="C607" s="98">
        <f>VLOOKUP(GroupVertices[[#This Row],[Vertex]], Vertices[], MATCH("ID", Vertices[#Headers], 0), FALSE)</f>
        <v>158</v>
      </c>
    </row>
    <row r="608" spans="1:3" x14ac:dyDescent="0.25">
      <c r="A608" s="98" t="s">
        <v>1156</v>
      </c>
      <c r="B608" s="100" t="s">
        <v>1021</v>
      </c>
      <c r="C608" s="98">
        <f>VLOOKUP(GroupVertices[[#This Row],[Vertex]], Vertices[], MATCH("ID", Vertices[#Headers], 0), FALSE)</f>
        <v>849</v>
      </c>
    </row>
    <row r="609" spans="1:3" x14ac:dyDescent="0.25">
      <c r="A609" s="98" t="s">
        <v>1156</v>
      </c>
      <c r="B609" s="100" t="s">
        <v>1003</v>
      </c>
      <c r="C609" s="98">
        <f>VLOOKUP(GroupVertices[[#This Row],[Vertex]], Vertices[], MATCH("ID", Vertices[#Headers], 0), FALSE)</f>
        <v>831</v>
      </c>
    </row>
    <row r="610" spans="1:3" x14ac:dyDescent="0.25">
      <c r="A610" s="98" t="s">
        <v>1156</v>
      </c>
      <c r="B610" s="100" t="s">
        <v>1002</v>
      </c>
      <c r="C610" s="98">
        <f>VLOOKUP(GroupVertices[[#This Row],[Vertex]], Vertices[], MATCH("ID", Vertices[#Headers], 0), FALSE)</f>
        <v>830</v>
      </c>
    </row>
    <row r="611" spans="1:3" x14ac:dyDescent="0.25">
      <c r="A611" s="98" t="s">
        <v>1157</v>
      </c>
      <c r="B611" s="100" t="s">
        <v>974</v>
      </c>
      <c r="C611" s="98">
        <f>VLOOKUP(GroupVertices[[#This Row],[Vertex]], Vertices[], MATCH("ID", Vertices[#Headers], 0), FALSE)</f>
        <v>802</v>
      </c>
    </row>
    <row r="612" spans="1:3" x14ac:dyDescent="0.25">
      <c r="A612" s="98" t="s">
        <v>1157</v>
      </c>
      <c r="B612" s="100" t="s">
        <v>975</v>
      </c>
      <c r="C612" s="98">
        <f>VLOOKUP(GroupVertices[[#This Row],[Vertex]], Vertices[], MATCH("ID", Vertices[#Headers], 0), FALSE)</f>
        <v>803</v>
      </c>
    </row>
    <row r="613" spans="1:3" x14ac:dyDescent="0.25">
      <c r="A613" s="98" t="s">
        <v>1157</v>
      </c>
      <c r="B613" s="100" t="s">
        <v>973</v>
      </c>
      <c r="C613" s="98">
        <f>VLOOKUP(GroupVertices[[#This Row],[Vertex]], Vertices[], MATCH("ID", Vertices[#Headers], 0), FALSE)</f>
        <v>801</v>
      </c>
    </row>
    <row r="614" spans="1:3" x14ac:dyDescent="0.25">
      <c r="A614" s="98" t="s">
        <v>1158</v>
      </c>
      <c r="B614" s="100" t="s">
        <v>601</v>
      </c>
      <c r="C614" s="98">
        <f>VLOOKUP(GroupVertices[[#This Row],[Vertex]], Vertices[], MATCH("ID", Vertices[#Headers], 0), FALSE)</f>
        <v>429</v>
      </c>
    </row>
    <row r="615" spans="1:3" x14ac:dyDescent="0.25">
      <c r="A615" s="98" t="s">
        <v>1158</v>
      </c>
      <c r="B615" s="100" t="s">
        <v>202</v>
      </c>
      <c r="C615" s="98">
        <f>VLOOKUP(GroupVertices[[#This Row],[Vertex]], Vertices[], MATCH("ID", Vertices[#Headers], 0), FALSE)</f>
        <v>30</v>
      </c>
    </row>
    <row r="616" spans="1:3" x14ac:dyDescent="0.25">
      <c r="A616" s="98" t="s">
        <v>1158</v>
      </c>
      <c r="B616" s="100" t="s">
        <v>201</v>
      </c>
      <c r="C616" s="98">
        <f>VLOOKUP(GroupVertices[[#This Row],[Vertex]], Vertices[], MATCH("ID", Vertices[#Headers], 0), FALSE)</f>
        <v>29</v>
      </c>
    </row>
    <row r="617" spans="1:3" x14ac:dyDescent="0.25">
      <c r="A617" s="98" t="s">
        <v>1159</v>
      </c>
      <c r="B617" s="100" t="s">
        <v>369</v>
      </c>
      <c r="C617" s="98">
        <f>VLOOKUP(GroupVertices[[#This Row],[Vertex]], Vertices[], MATCH("ID", Vertices[#Headers], 0), FALSE)</f>
        <v>197</v>
      </c>
    </row>
    <row r="618" spans="1:3" x14ac:dyDescent="0.25">
      <c r="A618" s="98" t="s">
        <v>1159</v>
      </c>
      <c r="B618" s="100" t="s">
        <v>370</v>
      </c>
      <c r="C618" s="98">
        <f>VLOOKUP(GroupVertices[[#This Row],[Vertex]], Vertices[], MATCH("ID", Vertices[#Headers], 0), FALSE)</f>
        <v>198</v>
      </c>
    </row>
    <row r="619" spans="1:3" x14ac:dyDescent="0.25">
      <c r="A619" s="98" t="s">
        <v>1159</v>
      </c>
      <c r="B619" s="100" t="s">
        <v>368</v>
      </c>
      <c r="C619" s="98">
        <f>VLOOKUP(GroupVertices[[#This Row],[Vertex]], Vertices[], MATCH("ID", Vertices[#Headers], 0), FALSE)</f>
        <v>196</v>
      </c>
    </row>
    <row r="620" spans="1:3" x14ac:dyDescent="0.25">
      <c r="A620" s="98" t="s">
        <v>1160</v>
      </c>
      <c r="B620" s="100" t="s">
        <v>230</v>
      </c>
      <c r="C620" s="98">
        <f>VLOOKUP(GroupVertices[[#This Row],[Vertex]], Vertices[], MATCH("ID", Vertices[#Headers], 0), FALSE)</f>
        <v>58</v>
      </c>
    </row>
    <row r="621" spans="1:3" x14ac:dyDescent="0.25">
      <c r="A621" s="98" t="s">
        <v>1160</v>
      </c>
      <c r="B621" s="100" t="s">
        <v>231</v>
      </c>
      <c r="C621" s="98">
        <f>VLOOKUP(GroupVertices[[#This Row],[Vertex]], Vertices[], MATCH("ID", Vertices[#Headers], 0), FALSE)</f>
        <v>59</v>
      </c>
    </row>
    <row r="622" spans="1:3" x14ac:dyDescent="0.25">
      <c r="A622" s="98" t="s">
        <v>1160</v>
      </c>
      <c r="B622" s="100" t="s">
        <v>229</v>
      </c>
      <c r="C622" s="98">
        <f>VLOOKUP(GroupVertices[[#This Row],[Vertex]], Vertices[], MATCH("ID", Vertices[#Headers], 0), FALSE)</f>
        <v>57</v>
      </c>
    </row>
    <row r="623" spans="1:3" x14ac:dyDescent="0.25">
      <c r="A623" s="98" t="s">
        <v>1161</v>
      </c>
      <c r="B623" s="100" t="s">
        <v>194</v>
      </c>
      <c r="C623" s="98">
        <f>VLOOKUP(GroupVertices[[#This Row],[Vertex]], Vertices[], MATCH("ID", Vertices[#Headers], 0), FALSE)</f>
        <v>22</v>
      </c>
    </row>
    <row r="624" spans="1:3" x14ac:dyDescent="0.25">
      <c r="A624" s="98" t="s">
        <v>1161</v>
      </c>
      <c r="B624" s="100" t="s">
        <v>195</v>
      </c>
      <c r="C624" s="98">
        <f>VLOOKUP(GroupVertices[[#This Row],[Vertex]], Vertices[], MATCH("ID", Vertices[#Headers], 0), FALSE)</f>
        <v>23</v>
      </c>
    </row>
    <row r="625" spans="1:3" x14ac:dyDescent="0.25">
      <c r="A625" s="98" t="s">
        <v>1161</v>
      </c>
      <c r="B625" s="100" t="s">
        <v>193</v>
      </c>
      <c r="C625" s="98">
        <f>VLOOKUP(GroupVertices[[#This Row],[Vertex]], Vertices[], MATCH("ID", Vertices[#Headers], 0), FALSE)</f>
        <v>21</v>
      </c>
    </row>
    <row r="626" spans="1:3" x14ac:dyDescent="0.25">
      <c r="A626" s="98" t="s">
        <v>1162</v>
      </c>
      <c r="B626" s="100" t="s">
        <v>1030</v>
      </c>
      <c r="C626" s="98">
        <f>VLOOKUP(GroupVertices[[#This Row],[Vertex]], Vertices[], MATCH("ID", Vertices[#Headers], 0), FALSE)</f>
        <v>858</v>
      </c>
    </row>
    <row r="627" spans="1:3" x14ac:dyDescent="0.25">
      <c r="A627" s="98" t="s">
        <v>1162</v>
      </c>
      <c r="B627" s="100" t="s">
        <v>1031</v>
      </c>
      <c r="C627" s="98">
        <f>VLOOKUP(GroupVertices[[#This Row],[Vertex]], Vertices[], MATCH("ID", Vertices[#Headers], 0), FALSE)</f>
        <v>859</v>
      </c>
    </row>
    <row r="628" spans="1:3" x14ac:dyDescent="0.25">
      <c r="A628" s="98" t="s">
        <v>1162</v>
      </c>
      <c r="B628" s="100" t="s">
        <v>1029</v>
      </c>
      <c r="C628" s="98">
        <f>VLOOKUP(GroupVertices[[#This Row],[Vertex]], Vertices[], MATCH("ID", Vertices[#Headers], 0), FALSE)</f>
        <v>857</v>
      </c>
    </row>
    <row r="629" spans="1:3" x14ac:dyDescent="0.25">
      <c r="A629" s="98" t="s">
        <v>1163</v>
      </c>
      <c r="B629" s="100" t="s">
        <v>969</v>
      </c>
      <c r="C629" s="98">
        <f>VLOOKUP(GroupVertices[[#This Row],[Vertex]], Vertices[], MATCH("ID", Vertices[#Headers], 0), FALSE)</f>
        <v>797</v>
      </c>
    </row>
    <row r="630" spans="1:3" x14ac:dyDescent="0.25">
      <c r="A630" s="98" t="s">
        <v>1163</v>
      </c>
      <c r="B630" s="100" t="s">
        <v>970</v>
      </c>
      <c r="C630" s="98">
        <f>VLOOKUP(GroupVertices[[#This Row],[Vertex]], Vertices[], MATCH("ID", Vertices[#Headers], 0), FALSE)</f>
        <v>798</v>
      </c>
    </row>
    <row r="631" spans="1:3" x14ac:dyDescent="0.25">
      <c r="A631" s="98" t="s">
        <v>1163</v>
      </c>
      <c r="B631" s="100" t="s">
        <v>968</v>
      </c>
      <c r="C631" s="98">
        <f>VLOOKUP(GroupVertices[[#This Row],[Vertex]], Vertices[], MATCH("ID", Vertices[#Headers], 0), FALSE)</f>
        <v>796</v>
      </c>
    </row>
    <row r="632" spans="1:3" x14ac:dyDescent="0.25">
      <c r="A632" s="98" t="s">
        <v>1164</v>
      </c>
      <c r="B632" s="100" t="s">
        <v>526</v>
      </c>
      <c r="C632" s="98">
        <f>VLOOKUP(GroupVertices[[#This Row],[Vertex]], Vertices[], MATCH("ID", Vertices[#Headers], 0), FALSE)</f>
        <v>354</v>
      </c>
    </row>
    <row r="633" spans="1:3" x14ac:dyDescent="0.25">
      <c r="A633" s="98" t="s">
        <v>1164</v>
      </c>
      <c r="B633" s="100" t="s">
        <v>527</v>
      </c>
      <c r="C633" s="98">
        <f>VLOOKUP(GroupVertices[[#This Row],[Vertex]], Vertices[], MATCH("ID", Vertices[#Headers], 0), FALSE)</f>
        <v>355</v>
      </c>
    </row>
    <row r="634" spans="1:3" x14ac:dyDescent="0.25">
      <c r="A634" s="98" t="s">
        <v>1164</v>
      </c>
      <c r="B634" s="100" t="s">
        <v>525</v>
      </c>
      <c r="C634" s="98">
        <f>VLOOKUP(GroupVertices[[#This Row],[Vertex]], Vertices[], MATCH("ID", Vertices[#Headers], 0), FALSE)</f>
        <v>353</v>
      </c>
    </row>
    <row r="635" spans="1:3" x14ac:dyDescent="0.25">
      <c r="A635" s="98" t="s">
        <v>1165</v>
      </c>
      <c r="B635" s="100" t="s">
        <v>498</v>
      </c>
      <c r="C635" s="98">
        <f>VLOOKUP(GroupVertices[[#This Row],[Vertex]], Vertices[], MATCH("ID", Vertices[#Headers], 0), FALSE)</f>
        <v>326</v>
      </c>
    </row>
    <row r="636" spans="1:3" x14ac:dyDescent="0.25">
      <c r="A636" s="98" t="s">
        <v>1165</v>
      </c>
      <c r="B636" s="100" t="s">
        <v>499</v>
      </c>
      <c r="C636" s="98">
        <f>VLOOKUP(GroupVertices[[#This Row],[Vertex]], Vertices[], MATCH("ID", Vertices[#Headers], 0), FALSE)</f>
        <v>327</v>
      </c>
    </row>
    <row r="637" spans="1:3" x14ac:dyDescent="0.25">
      <c r="A637" s="98" t="s">
        <v>1165</v>
      </c>
      <c r="B637" s="100" t="s">
        <v>497</v>
      </c>
      <c r="C637" s="98">
        <f>VLOOKUP(GroupVertices[[#This Row],[Vertex]], Vertices[], MATCH("ID", Vertices[#Headers], 0), FALSE)</f>
        <v>325</v>
      </c>
    </row>
    <row r="638" spans="1:3" x14ac:dyDescent="0.25">
      <c r="A638" s="98" t="s">
        <v>1166</v>
      </c>
      <c r="B638" s="100" t="s">
        <v>480</v>
      </c>
      <c r="C638" s="98">
        <f>VLOOKUP(GroupVertices[[#This Row],[Vertex]], Vertices[], MATCH("ID", Vertices[#Headers], 0), FALSE)</f>
        <v>308</v>
      </c>
    </row>
    <row r="639" spans="1:3" x14ac:dyDescent="0.25">
      <c r="A639" s="98" t="s">
        <v>1166</v>
      </c>
      <c r="B639" s="100" t="s">
        <v>481</v>
      </c>
      <c r="C639" s="98">
        <f>VLOOKUP(GroupVertices[[#This Row],[Vertex]], Vertices[], MATCH("ID", Vertices[#Headers], 0), FALSE)</f>
        <v>309</v>
      </c>
    </row>
    <row r="640" spans="1:3" x14ac:dyDescent="0.25">
      <c r="A640" s="98" t="s">
        <v>1166</v>
      </c>
      <c r="B640" s="100" t="s">
        <v>479</v>
      </c>
      <c r="C640" s="98">
        <f>VLOOKUP(GroupVertices[[#This Row],[Vertex]], Vertices[], MATCH("ID", Vertices[#Headers], 0), FALSE)</f>
        <v>307</v>
      </c>
    </row>
    <row r="641" spans="1:3" x14ac:dyDescent="0.25">
      <c r="A641" s="98" t="s">
        <v>1167</v>
      </c>
      <c r="B641" s="100" t="s">
        <v>490</v>
      </c>
      <c r="C641" s="98">
        <f>VLOOKUP(GroupVertices[[#This Row],[Vertex]], Vertices[], MATCH("ID", Vertices[#Headers], 0), FALSE)</f>
        <v>318</v>
      </c>
    </row>
    <row r="642" spans="1:3" x14ac:dyDescent="0.25">
      <c r="A642" s="98" t="s">
        <v>1167</v>
      </c>
      <c r="B642" s="100" t="s">
        <v>491</v>
      </c>
      <c r="C642" s="98">
        <f>VLOOKUP(GroupVertices[[#This Row],[Vertex]], Vertices[], MATCH("ID", Vertices[#Headers], 0), FALSE)</f>
        <v>319</v>
      </c>
    </row>
    <row r="643" spans="1:3" x14ac:dyDescent="0.25">
      <c r="A643" s="98" t="s">
        <v>1167</v>
      </c>
      <c r="B643" s="100" t="s">
        <v>489</v>
      </c>
      <c r="C643" s="98">
        <f>VLOOKUP(GroupVertices[[#This Row],[Vertex]], Vertices[], MATCH("ID", Vertices[#Headers], 0), FALSE)</f>
        <v>317</v>
      </c>
    </row>
    <row r="644" spans="1:3" x14ac:dyDescent="0.25">
      <c r="A644" s="98" t="s">
        <v>1168</v>
      </c>
      <c r="B644" s="100" t="s">
        <v>1009</v>
      </c>
      <c r="C644" s="98">
        <f>VLOOKUP(GroupVertices[[#This Row],[Vertex]], Vertices[], MATCH("ID", Vertices[#Headers], 0), FALSE)</f>
        <v>837</v>
      </c>
    </row>
    <row r="645" spans="1:3" x14ac:dyDescent="0.25">
      <c r="A645" s="98" t="s">
        <v>1168</v>
      </c>
      <c r="B645" s="100" t="s">
        <v>977</v>
      </c>
      <c r="C645" s="98">
        <f>VLOOKUP(GroupVertices[[#This Row],[Vertex]], Vertices[], MATCH("ID", Vertices[#Headers], 0), FALSE)</f>
        <v>805</v>
      </c>
    </row>
    <row r="646" spans="1:3" x14ac:dyDescent="0.25">
      <c r="A646" s="98" t="s">
        <v>1168</v>
      </c>
      <c r="B646" s="100" t="s">
        <v>976</v>
      </c>
      <c r="C646" s="98">
        <f>VLOOKUP(GroupVertices[[#This Row],[Vertex]], Vertices[], MATCH("ID", Vertices[#Headers], 0), FALSE)</f>
        <v>804</v>
      </c>
    </row>
    <row r="647" spans="1:3" x14ac:dyDescent="0.25">
      <c r="A647" s="98" t="s">
        <v>1169</v>
      </c>
      <c r="B647" s="100" t="s">
        <v>493</v>
      </c>
      <c r="C647" s="98">
        <f>VLOOKUP(GroupVertices[[#This Row],[Vertex]], Vertices[], MATCH("ID", Vertices[#Headers], 0), FALSE)</f>
        <v>321</v>
      </c>
    </row>
    <row r="648" spans="1:3" x14ac:dyDescent="0.25">
      <c r="A648" s="98" t="s">
        <v>1169</v>
      </c>
      <c r="B648" s="100" t="s">
        <v>494</v>
      </c>
      <c r="C648" s="98">
        <f>VLOOKUP(GroupVertices[[#This Row],[Vertex]], Vertices[], MATCH("ID", Vertices[#Headers], 0), FALSE)</f>
        <v>322</v>
      </c>
    </row>
    <row r="649" spans="1:3" x14ac:dyDescent="0.25">
      <c r="A649" s="98" t="s">
        <v>1169</v>
      </c>
      <c r="B649" s="100" t="s">
        <v>492</v>
      </c>
      <c r="C649" s="98">
        <f>VLOOKUP(GroupVertices[[#This Row],[Vertex]], Vertices[], MATCH("ID", Vertices[#Headers], 0), FALSE)</f>
        <v>320</v>
      </c>
    </row>
    <row r="650" spans="1:3" x14ac:dyDescent="0.25">
      <c r="A650" s="98" t="s">
        <v>1170</v>
      </c>
      <c r="B650" s="100" t="s">
        <v>506</v>
      </c>
      <c r="C650" s="98">
        <f>VLOOKUP(GroupVertices[[#This Row],[Vertex]], Vertices[], MATCH("ID", Vertices[#Headers], 0), FALSE)</f>
        <v>334</v>
      </c>
    </row>
    <row r="651" spans="1:3" x14ac:dyDescent="0.25">
      <c r="A651" s="98" t="s">
        <v>1170</v>
      </c>
      <c r="B651" s="100" t="s">
        <v>507</v>
      </c>
      <c r="C651" s="98">
        <f>VLOOKUP(GroupVertices[[#This Row],[Vertex]], Vertices[], MATCH("ID", Vertices[#Headers], 0), FALSE)</f>
        <v>335</v>
      </c>
    </row>
    <row r="652" spans="1:3" x14ac:dyDescent="0.25">
      <c r="A652" s="98" t="s">
        <v>1170</v>
      </c>
      <c r="B652" s="100" t="s">
        <v>505</v>
      </c>
      <c r="C652" s="98">
        <f>VLOOKUP(GroupVertices[[#This Row],[Vertex]], Vertices[], MATCH("ID", Vertices[#Headers], 0), FALSE)</f>
        <v>333</v>
      </c>
    </row>
    <row r="653" spans="1:3" x14ac:dyDescent="0.25">
      <c r="A653" s="98" t="s">
        <v>1171</v>
      </c>
      <c r="B653" s="100" t="s">
        <v>830</v>
      </c>
      <c r="C653" s="98">
        <f>VLOOKUP(GroupVertices[[#This Row],[Vertex]], Vertices[], MATCH("ID", Vertices[#Headers], 0), FALSE)</f>
        <v>658</v>
      </c>
    </row>
    <row r="654" spans="1:3" x14ac:dyDescent="0.25">
      <c r="A654" s="98" t="s">
        <v>1171</v>
      </c>
      <c r="B654" s="100" t="s">
        <v>829</v>
      </c>
      <c r="C654" s="98">
        <f>VLOOKUP(GroupVertices[[#This Row],[Vertex]], Vertices[], MATCH("ID", Vertices[#Headers], 0), FALSE)</f>
        <v>657</v>
      </c>
    </row>
    <row r="655" spans="1:3" x14ac:dyDescent="0.25">
      <c r="A655" s="98" t="s">
        <v>1172</v>
      </c>
      <c r="B655" s="100" t="s">
        <v>1028</v>
      </c>
      <c r="C655" s="98">
        <f>VLOOKUP(GroupVertices[[#This Row],[Vertex]], Vertices[], MATCH("ID", Vertices[#Headers], 0), FALSE)</f>
        <v>856</v>
      </c>
    </row>
    <row r="656" spans="1:3" x14ac:dyDescent="0.25">
      <c r="A656" s="98" t="s">
        <v>1172</v>
      </c>
      <c r="B656" s="100" t="s">
        <v>1027</v>
      </c>
      <c r="C656" s="98">
        <f>VLOOKUP(GroupVertices[[#This Row],[Vertex]], Vertices[], MATCH("ID", Vertices[#Headers], 0), FALSE)</f>
        <v>855</v>
      </c>
    </row>
    <row r="657" spans="1:3" x14ac:dyDescent="0.25">
      <c r="A657" s="98" t="s">
        <v>1173</v>
      </c>
      <c r="B657" s="100" t="s">
        <v>853</v>
      </c>
      <c r="C657" s="98">
        <f>VLOOKUP(GroupVertices[[#This Row],[Vertex]], Vertices[], MATCH("ID", Vertices[#Headers], 0), FALSE)</f>
        <v>681</v>
      </c>
    </row>
    <row r="658" spans="1:3" x14ac:dyDescent="0.25">
      <c r="A658" s="98" t="s">
        <v>1173</v>
      </c>
      <c r="B658" s="100" t="s">
        <v>852</v>
      </c>
      <c r="C658" s="98">
        <f>VLOOKUP(GroupVertices[[#This Row],[Vertex]], Vertices[], MATCH("ID", Vertices[#Headers], 0), FALSE)</f>
        <v>680</v>
      </c>
    </row>
    <row r="659" spans="1:3" x14ac:dyDescent="0.25">
      <c r="A659" s="98" t="s">
        <v>1174</v>
      </c>
      <c r="B659" s="100" t="s">
        <v>848</v>
      </c>
      <c r="C659" s="98">
        <f>VLOOKUP(GroupVertices[[#This Row],[Vertex]], Vertices[], MATCH("ID", Vertices[#Headers], 0), FALSE)</f>
        <v>676</v>
      </c>
    </row>
    <row r="660" spans="1:3" x14ac:dyDescent="0.25">
      <c r="A660" s="98" t="s">
        <v>1174</v>
      </c>
      <c r="B660" s="100" t="s">
        <v>847</v>
      </c>
      <c r="C660" s="98">
        <f>VLOOKUP(GroupVertices[[#This Row],[Vertex]], Vertices[], MATCH("ID", Vertices[#Headers], 0), FALSE)</f>
        <v>675</v>
      </c>
    </row>
    <row r="661" spans="1:3" x14ac:dyDescent="0.25">
      <c r="A661" s="98" t="s">
        <v>1175</v>
      </c>
      <c r="B661" s="100" t="s">
        <v>834</v>
      </c>
      <c r="C661" s="98">
        <f>VLOOKUP(GroupVertices[[#This Row],[Vertex]], Vertices[], MATCH("ID", Vertices[#Headers], 0), FALSE)</f>
        <v>662</v>
      </c>
    </row>
    <row r="662" spans="1:3" x14ac:dyDescent="0.25">
      <c r="A662" s="98" t="s">
        <v>1175</v>
      </c>
      <c r="B662" s="100" t="s">
        <v>833</v>
      </c>
      <c r="C662" s="98">
        <f>VLOOKUP(GroupVertices[[#This Row],[Vertex]], Vertices[], MATCH("ID", Vertices[#Headers], 0), FALSE)</f>
        <v>661</v>
      </c>
    </row>
    <row r="663" spans="1:3" x14ac:dyDescent="0.25">
      <c r="A663" s="98" t="s">
        <v>1176</v>
      </c>
      <c r="B663" s="100" t="s">
        <v>1020</v>
      </c>
      <c r="C663" s="98">
        <f>VLOOKUP(GroupVertices[[#This Row],[Vertex]], Vertices[], MATCH("ID", Vertices[#Headers], 0), FALSE)</f>
        <v>848</v>
      </c>
    </row>
    <row r="664" spans="1:3" x14ac:dyDescent="0.25">
      <c r="A664" s="98" t="s">
        <v>1176</v>
      </c>
      <c r="B664" s="100" t="s">
        <v>1019</v>
      </c>
      <c r="C664" s="98">
        <f>VLOOKUP(GroupVertices[[#This Row],[Vertex]], Vertices[], MATCH("ID", Vertices[#Headers], 0), FALSE)</f>
        <v>847</v>
      </c>
    </row>
    <row r="665" spans="1:3" x14ac:dyDescent="0.25">
      <c r="A665" s="98" t="s">
        <v>1177</v>
      </c>
      <c r="B665" s="100" t="s">
        <v>836</v>
      </c>
      <c r="C665" s="98">
        <f>VLOOKUP(GroupVertices[[#This Row],[Vertex]], Vertices[], MATCH("ID", Vertices[#Headers], 0), FALSE)</f>
        <v>664</v>
      </c>
    </row>
    <row r="666" spans="1:3" x14ac:dyDescent="0.25">
      <c r="A666" s="98" t="s">
        <v>1177</v>
      </c>
      <c r="B666" s="100" t="s">
        <v>835</v>
      </c>
      <c r="C666" s="98">
        <f>VLOOKUP(GroupVertices[[#This Row],[Vertex]], Vertices[], MATCH("ID", Vertices[#Headers], 0), FALSE)</f>
        <v>663</v>
      </c>
    </row>
    <row r="667" spans="1:3" x14ac:dyDescent="0.25">
      <c r="A667" s="98" t="s">
        <v>1178</v>
      </c>
      <c r="B667" s="100" t="s">
        <v>832</v>
      </c>
      <c r="C667" s="98">
        <f>VLOOKUP(GroupVertices[[#This Row],[Vertex]], Vertices[], MATCH("ID", Vertices[#Headers], 0), FALSE)</f>
        <v>660</v>
      </c>
    </row>
    <row r="668" spans="1:3" x14ac:dyDescent="0.25">
      <c r="A668" s="98" t="s">
        <v>1178</v>
      </c>
      <c r="B668" s="100" t="s">
        <v>831</v>
      </c>
      <c r="C668" s="98">
        <f>VLOOKUP(GroupVertices[[#This Row],[Vertex]], Vertices[], MATCH("ID", Vertices[#Headers], 0), FALSE)</f>
        <v>659</v>
      </c>
    </row>
    <row r="669" spans="1:3" x14ac:dyDescent="0.25">
      <c r="A669" s="98" t="s">
        <v>1179</v>
      </c>
      <c r="B669" s="100" t="s">
        <v>1026</v>
      </c>
      <c r="C669" s="98">
        <f>VLOOKUP(GroupVertices[[#This Row],[Vertex]], Vertices[], MATCH("ID", Vertices[#Headers], 0), FALSE)</f>
        <v>854</v>
      </c>
    </row>
    <row r="670" spans="1:3" x14ac:dyDescent="0.25">
      <c r="A670" s="98" t="s">
        <v>1179</v>
      </c>
      <c r="B670" s="100" t="s">
        <v>1025</v>
      </c>
      <c r="C670" s="98">
        <f>VLOOKUP(GroupVertices[[#This Row],[Vertex]], Vertices[], MATCH("ID", Vertices[#Headers], 0), FALSE)</f>
        <v>853</v>
      </c>
    </row>
    <row r="671" spans="1:3" x14ac:dyDescent="0.25">
      <c r="A671" s="98" t="s">
        <v>1180</v>
      </c>
      <c r="B671" s="100" t="s">
        <v>846</v>
      </c>
      <c r="C671" s="98">
        <f>VLOOKUP(GroupVertices[[#This Row],[Vertex]], Vertices[], MATCH("ID", Vertices[#Headers], 0), FALSE)</f>
        <v>674</v>
      </c>
    </row>
    <row r="672" spans="1:3" x14ac:dyDescent="0.25">
      <c r="A672" s="98" t="s">
        <v>1180</v>
      </c>
      <c r="B672" s="100" t="s">
        <v>845</v>
      </c>
      <c r="C672" s="98">
        <f>VLOOKUP(GroupVertices[[#This Row],[Vertex]], Vertices[], MATCH("ID", Vertices[#Headers], 0), FALSE)</f>
        <v>673</v>
      </c>
    </row>
    <row r="673" spans="1:3" x14ac:dyDescent="0.25">
      <c r="A673" s="98" t="s">
        <v>1181</v>
      </c>
      <c r="B673" s="100" t="s">
        <v>980</v>
      </c>
      <c r="C673" s="98">
        <f>VLOOKUP(GroupVertices[[#This Row],[Vertex]], Vertices[], MATCH("ID", Vertices[#Headers], 0), FALSE)</f>
        <v>808</v>
      </c>
    </row>
    <row r="674" spans="1:3" x14ac:dyDescent="0.25">
      <c r="A674" s="98" t="s">
        <v>1181</v>
      </c>
      <c r="B674" s="100" t="s">
        <v>979</v>
      </c>
      <c r="C674" s="98">
        <f>VLOOKUP(GroupVertices[[#This Row],[Vertex]], Vertices[], MATCH("ID", Vertices[#Headers], 0), FALSE)</f>
        <v>807</v>
      </c>
    </row>
    <row r="675" spans="1:3" x14ac:dyDescent="0.25">
      <c r="A675" s="98" t="s">
        <v>1182</v>
      </c>
      <c r="B675" s="100" t="s">
        <v>912</v>
      </c>
      <c r="C675" s="98">
        <f>VLOOKUP(GroupVertices[[#This Row],[Vertex]], Vertices[], MATCH("ID", Vertices[#Headers], 0), FALSE)</f>
        <v>740</v>
      </c>
    </row>
    <row r="676" spans="1:3" x14ac:dyDescent="0.25">
      <c r="A676" s="98" t="s">
        <v>1182</v>
      </c>
      <c r="B676" s="100" t="s">
        <v>911</v>
      </c>
      <c r="C676" s="98">
        <f>VLOOKUP(GroupVertices[[#This Row],[Vertex]], Vertices[], MATCH("ID", Vertices[#Headers], 0), FALSE)</f>
        <v>739</v>
      </c>
    </row>
    <row r="677" spans="1:3" x14ac:dyDescent="0.25">
      <c r="A677" s="98" t="s">
        <v>1183</v>
      </c>
      <c r="B677" s="100" t="s">
        <v>989</v>
      </c>
      <c r="C677" s="98">
        <f>VLOOKUP(GroupVertices[[#This Row],[Vertex]], Vertices[], MATCH("ID", Vertices[#Headers], 0), FALSE)</f>
        <v>817</v>
      </c>
    </row>
    <row r="678" spans="1:3" x14ac:dyDescent="0.25">
      <c r="A678" s="98" t="s">
        <v>1183</v>
      </c>
      <c r="B678" s="100" t="s">
        <v>988</v>
      </c>
      <c r="C678" s="98">
        <f>VLOOKUP(GroupVertices[[#This Row],[Vertex]], Vertices[], MATCH("ID", Vertices[#Headers], 0), FALSE)</f>
        <v>816</v>
      </c>
    </row>
    <row r="679" spans="1:3" x14ac:dyDescent="0.25">
      <c r="A679" s="98" t="s">
        <v>1184</v>
      </c>
      <c r="B679" s="100" t="s">
        <v>985</v>
      </c>
      <c r="C679" s="98">
        <f>VLOOKUP(GroupVertices[[#This Row],[Vertex]], Vertices[], MATCH("ID", Vertices[#Headers], 0), FALSE)</f>
        <v>813</v>
      </c>
    </row>
    <row r="680" spans="1:3" x14ac:dyDescent="0.25">
      <c r="A680" s="98" t="s">
        <v>1184</v>
      </c>
      <c r="B680" s="100" t="s">
        <v>984</v>
      </c>
      <c r="C680" s="98">
        <f>VLOOKUP(GroupVertices[[#This Row],[Vertex]], Vertices[], MATCH("ID", Vertices[#Headers], 0), FALSE)</f>
        <v>812</v>
      </c>
    </row>
    <row r="681" spans="1:3" x14ac:dyDescent="0.25">
      <c r="A681" s="98" t="s">
        <v>1185</v>
      </c>
      <c r="B681" s="100" t="s">
        <v>923</v>
      </c>
      <c r="C681" s="98">
        <f>VLOOKUP(GroupVertices[[#This Row],[Vertex]], Vertices[], MATCH("ID", Vertices[#Headers], 0), FALSE)</f>
        <v>751</v>
      </c>
    </row>
    <row r="682" spans="1:3" x14ac:dyDescent="0.25">
      <c r="A682" s="98" t="s">
        <v>1185</v>
      </c>
      <c r="B682" s="100" t="s">
        <v>922</v>
      </c>
      <c r="C682" s="98">
        <f>VLOOKUP(GroupVertices[[#This Row],[Vertex]], Vertices[], MATCH("ID", Vertices[#Headers], 0), FALSE)</f>
        <v>750</v>
      </c>
    </row>
    <row r="683" spans="1:3" x14ac:dyDescent="0.25">
      <c r="A683" s="98" t="s">
        <v>1186</v>
      </c>
      <c r="B683" s="100" t="s">
        <v>937</v>
      </c>
      <c r="C683" s="98">
        <f>VLOOKUP(GroupVertices[[#This Row],[Vertex]], Vertices[], MATCH("ID", Vertices[#Headers], 0), FALSE)</f>
        <v>765</v>
      </c>
    </row>
    <row r="684" spans="1:3" x14ac:dyDescent="0.25">
      <c r="A684" s="98" t="s">
        <v>1186</v>
      </c>
      <c r="B684" s="100" t="s">
        <v>936</v>
      </c>
      <c r="C684" s="98">
        <f>VLOOKUP(GroupVertices[[#This Row],[Vertex]], Vertices[], MATCH("ID", Vertices[#Headers], 0), FALSE)</f>
        <v>764</v>
      </c>
    </row>
    <row r="685" spans="1:3" x14ac:dyDescent="0.25">
      <c r="A685" s="98" t="s">
        <v>1187</v>
      </c>
      <c r="B685" s="100" t="s">
        <v>959</v>
      </c>
      <c r="C685" s="98">
        <f>VLOOKUP(GroupVertices[[#This Row],[Vertex]], Vertices[], MATCH("ID", Vertices[#Headers], 0), FALSE)</f>
        <v>787</v>
      </c>
    </row>
    <row r="686" spans="1:3" x14ac:dyDescent="0.25">
      <c r="A686" s="98" t="s">
        <v>1187</v>
      </c>
      <c r="B686" s="100" t="s">
        <v>958</v>
      </c>
      <c r="C686" s="98">
        <f>VLOOKUP(GroupVertices[[#This Row],[Vertex]], Vertices[], MATCH("ID", Vertices[#Headers], 0), FALSE)</f>
        <v>786</v>
      </c>
    </row>
    <row r="687" spans="1:3" x14ac:dyDescent="0.25">
      <c r="A687" s="98" t="s">
        <v>1188</v>
      </c>
      <c r="B687" s="100" t="s">
        <v>972</v>
      </c>
      <c r="C687" s="98">
        <f>VLOOKUP(GroupVertices[[#This Row],[Vertex]], Vertices[], MATCH("ID", Vertices[#Headers], 0), FALSE)</f>
        <v>800</v>
      </c>
    </row>
    <row r="688" spans="1:3" x14ac:dyDescent="0.25">
      <c r="A688" s="98" t="s">
        <v>1188</v>
      </c>
      <c r="B688" s="100" t="s">
        <v>971</v>
      </c>
      <c r="C688" s="98">
        <f>VLOOKUP(GroupVertices[[#This Row],[Vertex]], Vertices[], MATCH("ID", Vertices[#Headers], 0), FALSE)</f>
        <v>799</v>
      </c>
    </row>
    <row r="689" spans="1:3" x14ac:dyDescent="0.25">
      <c r="A689" s="98" t="s">
        <v>1189</v>
      </c>
      <c r="B689" s="100" t="s">
        <v>963</v>
      </c>
      <c r="C689" s="98">
        <f>VLOOKUP(GroupVertices[[#This Row],[Vertex]], Vertices[], MATCH("ID", Vertices[#Headers], 0), FALSE)</f>
        <v>791</v>
      </c>
    </row>
    <row r="690" spans="1:3" x14ac:dyDescent="0.25">
      <c r="A690" s="98" t="s">
        <v>1189</v>
      </c>
      <c r="B690" s="100" t="s">
        <v>962</v>
      </c>
      <c r="C690" s="98">
        <f>VLOOKUP(GroupVertices[[#This Row],[Vertex]], Vertices[], MATCH("ID", Vertices[#Headers], 0), FALSE)</f>
        <v>790</v>
      </c>
    </row>
    <row r="691" spans="1:3" x14ac:dyDescent="0.25">
      <c r="A691" s="98" t="s">
        <v>1190</v>
      </c>
      <c r="B691" s="100" t="s">
        <v>992</v>
      </c>
      <c r="C691" s="98">
        <f>VLOOKUP(GroupVertices[[#This Row],[Vertex]], Vertices[], MATCH("ID", Vertices[#Headers], 0), FALSE)</f>
        <v>820</v>
      </c>
    </row>
    <row r="692" spans="1:3" x14ac:dyDescent="0.25">
      <c r="A692" s="98" t="s">
        <v>1190</v>
      </c>
      <c r="B692" s="100" t="s">
        <v>991</v>
      </c>
      <c r="C692" s="98">
        <f>VLOOKUP(GroupVertices[[#This Row],[Vertex]], Vertices[], MATCH("ID", Vertices[#Headers], 0), FALSE)</f>
        <v>819</v>
      </c>
    </row>
    <row r="693" spans="1:3" x14ac:dyDescent="0.25">
      <c r="A693" s="98" t="s">
        <v>1191</v>
      </c>
      <c r="B693" s="100" t="s">
        <v>871</v>
      </c>
      <c r="C693" s="98">
        <f>VLOOKUP(GroupVertices[[#This Row],[Vertex]], Vertices[], MATCH("ID", Vertices[#Headers], 0), FALSE)</f>
        <v>699</v>
      </c>
    </row>
    <row r="694" spans="1:3" x14ac:dyDescent="0.25">
      <c r="A694" s="98" t="s">
        <v>1191</v>
      </c>
      <c r="B694" s="100" t="s">
        <v>870</v>
      </c>
      <c r="C694" s="98">
        <f>VLOOKUP(GroupVertices[[#This Row],[Vertex]], Vertices[], MATCH("ID", Vertices[#Headers], 0), FALSE)</f>
        <v>698</v>
      </c>
    </row>
    <row r="695" spans="1:3" x14ac:dyDescent="0.25">
      <c r="A695" s="98" t="s">
        <v>1192</v>
      </c>
      <c r="B695" s="100" t="s">
        <v>880</v>
      </c>
      <c r="C695" s="98">
        <f>VLOOKUP(GroupVertices[[#This Row],[Vertex]], Vertices[], MATCH("ID", Vertices[#Headers], 0), FALSE)</f>
        <v>708</v>
      </c>
    </row>
    <row r="696" spans="1:3" x14ac:dyDescent="0.25">
      <c r="A696" s="98" t="s">
        <v>1192</v>
      </c>
      <c r="B696" s="100" t="s">
        <v>879</v>
      </c>
      <c r="C696" s="98">
        <f>VLOOKUP(GroupVertices[[#This Row],[Vertex]], Vertices[], MATCH("ID", Vertices[#Headers], 0), FALSE)</f>
        <v>707</v>
      </c>
    </row>
    <row r="697" spans="1:3" x14ac:dyDescent="0.25">
      <c r="A697" s="98" t="s">
        <v>1193</v>
      </c>
      <c r="B697" s="100" t="s">
        <v>855</v>
      </c>
      <c r="C697" s="98">
        <f>VLOOKUP(GroupVertices[[#This Row],[Vertex]], Vertices[], MATCH("ID", Vertices[#Headers], 0), FALSE)</f>
        <v>683</v>
      </c>
    </row>
    <row r="698" spans="1:3" x14ac:dyDescent="0.25">
      <c r="A698" s="98" t="s">
        <v>1193</v>
      </c>
      <c r="B698" s="100" t="s">
        <v>854</v>
      </c>
      <c r="C698" s="98">
        <f>VLOOKUP(GroupVertices[[#This Row],[Vertex]], Vertices[], MATCH("ID", Vertices[#Headers], 0), FALSE)</f>
        <v>682</v>
      </c>
    </row>
    <row r="699" spans="1:3" x14ac:dyDescent="0.25">
      <c r="A699" s="98" t="s">
        <v>1194</v>
      </c>
      <c r="B699" s="100" t="s">
        <v>1011</v>
      </c>
      <c r="C699" s="98">
        <f>VLOOKUP(GroupVertices[[#This Row],[Vertex]], Vertices[], MATCH("ID", Vertices[#Headers], 0), FALSE)</f>
        <v>839</v>
      </c>
    </row>
    <row r="700" spans="1:3" x14ac:dyDescent="0.25">
      <c r="A700" s="98" t="s">
        <v>1194</v>
      </c>
      <c r="B700" s="100" t="s">
        <v>1010</v>
      </c>
      <c r="C700" s="98">
        <f>VLOOKUP(GroupVertices[[#This Row],[Vertex]], Vertices[], MATCH("ID", Vertices[#Headers], 0), FALSE)</f>
        <v>838</v>
      </c>
    </row>
    <row r="701" spans="1:3" x14ac:dyDescent="0.25">
      <c r="A701" s="98" t="s">
        <v>1195</v>
      </c>
      <c r="B701" s="100" t="s">
        <v>1008</v>
      </c>
      <c r="C701" s="98">
        <f>VLOOKUP(GroupVertices[[#This Row],[Vertex]], Vertices[], MATCH("ID", Vertices[#Headers], 0), FALSE)</f>
        <v>836</v>
      </c>
    </row>
    <row r="702" spans="1:3" x14ac:dyDescent="0.25">
      <c r="A702" s="98" t="s">
        <v>1195</v>
      </c>
      <c r="B702" s="100" t="s">
        <v>1007</v>
      </c>
      <c r="C702" s="98">
        <f>VLOOKUP(GroupVertices[[#This Row],[Vertex]], Vertices[], MATCH("ID", Vertices[#Headers], 0), FALSE)</f>
        <v>835</v>
      </c>
    </row>
    <row r="703" spans="1:3" x14ac:dyDescent="0.25">
      <c r="A703" s="98" t="s">
        <v>1196</v>
      </c>
      <c r="B703" s="100" t="s">
        <v>998</v>
      </c>
      <c r="C703" s="98">
        <f>VLOOKUP(GroupVertices[[#This Row],[Vertex]], Vertices[], MATCH("ID", Vertices[#Headers], 0), FALSE)</f>
        <v>826</v>
      </c>
    </row>
    <row r="704" spans="1:3" x14ac:dyDescent="0.25">
      <c r="A704" s="98" t="s">
        <v>1196</v>
      </c>
      <c r="B704" s="100" t="s">
        <v>997</v>
      </c>
      <c r="C704" s="98">
        <f>VLOOKUP(GroupVertices[[#This Row],[Vertex]], Vertices[], MATCH("ID", Vertices[#Headers], 0), FALSE)</f>
        <v>825</v>
      </c>
    </row>
    <row r="705" spans="1:3" x14ac:dyDescent="0.25">
      <c r="A705" s="98" t="s">
        <v>1197</v>
      </c>
      <c r="B705" s="100" t="s">
        <v>996</v>
      </c>
      <c r="C705" s="98">
        <f>VLOOKUP(GroupVertices[[#This Row],[Vertex]], Vertices[], MATCH("ID", Vertices[#Headers], 0), FALSE)</f>
        <v>824</v>
      </c>
    </row>
    <row r="706" spans="1:3" x14ac:dyDescent="0.25">
      <c r="A706" s="98" t="s">
        <v>1197</v>
      </c>
      <c r="B706" s="100" t="s">
        <v>995</v>
      </c>
      <c r="C706" s="98">
        <f>VLOOKUP(GroupVertices[[#This Row],[Vertex]], Vertices[], MATCH("ID", Vertices[#Headers], 0), FALSE)</f>
        <v>823</v>
      </c>
    </row>
    <row r="707" spans="1:3" x14ac:dyDescent="0.25">
      <c r="A707" s="98" t="s">
        <v>1198</v>
      </c>
      <c r="B707" s="100" t="s">
        <v>1001</v>
      </c>
      <c r="C707" s="98">
        <f>VLOOKUP(GroupVertices[[#This Row],[Vertex]], Vertices[], MATCH("ID", Vertices[#Headers], 0), FALSE)</f>
        <v>829</v>
      </c>
    </row>
    <row r="708" spans="1:3" x14ac:dyDescent="0.25">
      <c r="A708" s="98" t="s">
        <v>1198</v>
      </c>
      <c r="B708" s="100" t="s">
        <v>1000</v>
      </c>
      <c r="C708" s="98">
        <f>VLOOKUP(GroupVertices[[#This Row],[Vertex]], Vertices[], MATCH("ID", Vertices[#Headers], 0), FALSE)</f>
        <v>828</v>
      </c>
    </row>
    <row r="709" spans="1:3" x14ac:dyDescent="0.25">
      <c r="A709" s="98" t="s">
        <v>1199</v>
      </c>
      <c r="B709" s="100" t="s">
        <v>951</v>
      </c>
      <c r="C709" s="98">
        <f>VLOOKUP(GroupVertices[[#This Row],[Vertex]], Vertices[], MATCH("ID", Vertices[#Headers], 0), FALSE)</f>
        <v>779</v>
      </c>
    </row>
    <row r="710" spans="1:3" x14ac:dyDescent="0.25">
      <c r="A710" s="98" t="s">
        <v>1199</v>
      </c>
      <c r="B710" s="100" t="s">
        <v>950</v>
      </c>
      <c r="C710" s="98">
        <f>VLOOKUP(GroupVertices[[#This Row],[Vertex]], Vertices[], MATCH("ID", Vertices[#Headers], 0), FALSE)</f>
        <v>778</v>
      </c>
    </row>
    <row r="711" spans="1:3" x14ac:dyDescent="0.25">
      <c r="A711" s="98" t="s">
        <v>1200</v>
      </c>
      <c r="B711" s="100" t="s">
        <v>462</v>
      </c>
      <c r="C711" s="98">
        <f>VLOOKUP(GroupVertices[[#This Row],[Vertex]], Vertices[], MATCH("ID", Vertices[#Headers], 0), FALSE)</f>
        <v>290</v>
      </c>
    </row>
    <row r="712" spans="1:3" x14ac:dyDescent="0.25">
      <c r="A712" s="98" t="s">
        <v>1200</v>
      </c>
      <c r="B712" s="100" t="s">
        <v>461</v>
      </c>
      <c r="C712" s="98">
        <f>VLOOKUP(GroupVertices[[#This Row],[Vertex]], Vertices[], MATCH("ID", Vertices[#Headers], 0), FALSE)</f>
        <v>289</v>
      </c>
    </row>
    <row r="713" spans="1:3" x14ac:dyDescent="0.25">
      <c r="A713" s="98" t="s">
        <v>1201</v>
      </c>
      <c r="B713" s="100" t="s">
        <v>512</v>
      </c>
      <c r="C713" s="98">
        <f>VLOOKUP(GroupVertices[[#This Row],[Vertex]], Vertices[], MATCH("ID", Vertices[#Headers], 0), FALSE)</f>
        <v>340</v>
      </c>
    </row>
    <row r="714" spans="1:3" x14ac:dyDescent="0.25">
      <c r="A714" s="98" t="s">
        <v>1201</v>
      </c>
      <c r="B714" s="100" t="s">
        <v>511</v>
      </c>
      <c r="C714" s="98">
        <f>VLOOKUP(GroupVertices[[#This Row],[Vertex]], Vertices[], MATCH("ID", Vertices[#Headers], 0), FALSE)</f>
        <v>339</v>
      </c>
    </row>
    <row r="715" spans="1:3" x14ac:dyDescent="0.25">
      <c r="A715" s="98" t="s">
        <v>1202</v>
      </c>
      <c r="B715" s="100" t="s">
        <v>514</v>
      </c>
      <c r="C715" s="98">
        <f>VLOOKUP(GroupVertices[[#This Row],[Vertex]], Vertices[], MATCH("ID", Vertices[#Headers], 0), FALSE)</f>
        <v>342</v>
      </c>
    </row>
    <row r="716" spans="1:3" x14ac:dyDescent="0.25">
      <c r="A716" s="98" t="s">
        <v>1202</v>
      </c>
      <c r="B716" s="100" t="s">
        <v>513</v>
      </c>
      <c r="C716" s="98">
        <f>VLOOKUP(GroupVertices[[#This Row],[Vertex]], Vertices[], MATCH("ID", Vertices[#Headers], 0), FALSE)</f>
        <v>341</v>
      </c>
    </row>
    <row r="717" spans="1:3" x14ac:dyDescent="0.25">
      <c r="A717" s="98" t="s">
        <v>1203</v>
      </c>
      <c r="B717" s="100" t="s">
        <v>427</v>
      </c>
      <c r="C717" s="98">
        <f>VLOOKUP(GroupVertices[[#This Row],[Vertex]], Vertices[], MATCH("ID", Vertices[#Headers], 0), FALSE)</f>
        <v>255</v>
      </c>
    </row>
    <row r="718" spans="1:3" x14ac:dyDescent="0.25">
      <c r="A718" s="98" t="s">
        <v>1203</v>
      </c>
      <c r="B718" s="100" t="s">
        <v>426</v>
      </c>
      <c r="C718" s="98">
        <f>VLOOKUP(GroupVertices[[#This Row],[Vertex]], Vertices[], MATCH("ID", Vertices[#Headers], 0), FALSE)</f>
        <v>254</v>
      </c>
    </row>
    <row r="719" spans="1:3" x14ac:dyDescent="0.25">
      <c r="A719" s="98" t="s">
        <v>1204</v>
      </c>
      <c r="B719" s="100" t="s">
        <v>436</v>
      </c>
      <c r="C719" s="98">
        <f>VLOOKUP(GroupVertices[[#This Row],[Vertex]], Vertices[], MATCH("ID", Vertices[#Headers], 0), FALSE)</f>
        <v>264</v>
      </c>
    </row>
    <row r="720" spans="1:3" x14ac:dyDescent="0.25">
      <c r="A720" s="98" t="s">
        <v>1204</v>
      </c>
      <c r="B720" s="100" t="s">
        <v>435</v>
      </c>
      <c r="C720" s="98">
        <f>VLOOKUP(GroupVertices[[#This Row],[Vertex]], Vertices[], MATCH("ID", Vertices[#Headers], 0), FALSE)</f>
        <v>263</v>
      </c>
    </row>
    <row r="721" spans="1:3" x14ac:dyDescent="0.25">
      <c r="A721" s="98" t="s">
        <v>1205</v>
      </c>
      <c r="B721" s="100" t="s">
        <v>443</v>
      </c>
      <c r="C721" s="98">
        <f>VLOOKUP(GroupVertices[[#This Row],[Vertex]], Vertices[], MATCH("ID", Vertices[#Headers], 0), FALSE)</f>
        <v>271</v>
      </c>
    </row>
    <row r="722" spans="1:3" x14ac:dyDescent="0.25">
      <c r="A722" s="98" t="s">
        <v>1205</v>
      </c>
      <c r="B722" s="100" t="s">
        <v>442</v>
      </c>
      <c r="C722" s="98">
        <f>VLOOKUP(GroupVertices[[#This Row],[Vertex]], Vertices[], MATCH("ID", Vertices[#Headers], 0), FALSE)</f>
        <v>270</v>
      </c>
    </row>
    <row r="723" spans="1:3" x14ac:dyDescent="0.25">
      <c r="A723" s="98" t="s">
        <v>1206</v>
      </c>
      <c r="B723" s="100" t="s">
        <v>546</v>
      </c>
      <c r="C723" s="98">
        <f>VLOOKUP(GroupVertices[[#This Row],[Vertex]], Vertices[], MATCH("ID", Vertices[#Headers], 0), FALSE)</f>
        <v>374</v>
      </c>
    </row>
    <row r="724" spans="1:3" x14ac:dyDescent="0.25">
      <c r="A724" s="98" t="s">
        <v>1206</v>
      </c>
      <c r="B724" s="100" t="s">
        <v>545</v>
      </c>
      <c r="C724" s="98">
        <f>VLOOKUP(GroupVertices[[#This Row],[Vertex]], Vertices[], MATCH("ID", Vertices[#Headers], 0), FALSE)</f>
        <v>373</v>
      </c>
    </row>
    <row r="725" spans="1:3" x14ac:dyDescent="0.25">
      <c r="A725" s="98" t="s">
        <v>1207</v>
      </c>
      <c r="B725" s="100" t="s">
        <v>556</v>
      </c>
      <c r="C725" s="98">
        <f>VLOOKUP(GroupVertices[[#This Row],[Vertex]], Vertices[], MATCH("ID", Vertices[#Headers], 0), FALSE)</f>
        <v>384</v>
      </c>
    </row>
    <row r="726" spans="1:3" x14ac:dyDescent="0.25">
      <c r="A726" s="98" t="s">
        <v>1207</v>
      </c>
      <c r="B726" s="100" t="s">
        <v>555</v>
      </c>
      <c r="C726" s="98">
        <f>VLOOKUP(GroupVertices[[#This Row],[Vertex]], Vertices[], MATCH("ID", Vertices[#Headers], 0), FALSE)</f>
        <v>383</v>
      </c>
    </row>
    <row r="727" spans="1:3" x14ac:dyDescent="0.25">
      <c r="A727" s="98" t="s">
        <v>1208</v>
      </c>
      <c r="B727" s="100" t="s">
        <v>567</v>
      </c>
      <c r="C727" s="98">
        <f>VLOOKUP(GroupVertices[[#This Row],[Vertex]], Vertices[], MATCH("ID", Vertices[#Headers], 0), FALSE)</f>
        <v>395</v>
      </c>
    </row>
    <row r="728" spans="1:3" x14ac:dyDescent="0.25">
      <c r="A728" s="98" t="s">
        <v>1208</v>
      </c>
      <c r="B728" s="100" t="s">
        <v>566</v>
      </c>
      <c r="C728" s="98">
        <f>VLOOKUP(GroupVertices[[#This Row],[Vertex]], Vertices[], MATCH("ID", Vertices[#Headers], 0), FALSE)</f>
        <v>394</v>
      </c>
    </row>
    <row r="729" spans="1:3" x14ac:dyDescent="0.25">
      <c r="A729" s="98" t="s">
        <v>1209</v>
      </c>
      <c r="B729" s="100" t="s">
        <v>516</v>
      </c>
      <c r="C729" s="98">
        <f>VLOOKUP(GroupVertices[[#This Row],[Vertex]], Vertices[], MATCH("ID", Vertices[#Headers], 0), FALSE)</f>
        <v>344</v>
      </c>
    </row>
    <row r="730" spans="1:3" x14ac:dyDescent="0.25">
      <c r="A730" s="98" t="s">
        <v>1209</v>
      </c>
      <c r="B730" s="100" t="s">
        <v>515</v>
      </c>
      <c r="C730" s="98">
        <f>VLOOKUP(GroupVertices[[#This Row],[Vertex]], Vertices[], MATCH("ID", Vertices[#Headers], 0), FALSE)</f>
        <v>343</v>
      </c>
    </row>
    <row r="731" spans="1:3" x14ac:dyDescent="0.25">
      <c r="A731" s="98" t="s">
        <v>1210</v>
      </c>
      <c r="B731" s="100" t="s">
        <v>524</v>
      </c>
      <c r="C731" s="98">
        <f>VLOOKUP(GroupVertices[[#This Row],[Vertex]], Vertices[], MATCH("ID", Vertices[#Headers], 0), FALSE)</f>
        <v>352</v>
      </c>
    </row>
    <row r="732" spans="1:3" x14ac:dyDescent="0.25">
      <c r="A732" s="98" t="s">
        <v>1210</v>
      </c>
      <c r="B732" s="100" t="s">
        <v>523</v>
      </c>
      <c r="C732" s="98">
        <f>VLOOKUP(GroupVertices[[#This Row],[Vertex]], Vertices[], MATCH("ID", Vertices[#Headers], 0), FALSE)</f>
        <v>351</v>
      </c>
    </row>
    <row r="733" spans="1:3" x14ac:dyDescent="0.25">
      <c r="A733" s="98" t="s">
        <v>1211</v>
      </c>
      <c r="B733" s="100" t="s">
        <v>529</v>
      </c>
      <c r="C733" s="98">
        <f>VLOOKUP(GroupVertices[[#This Row],[Vertex]], Vertices[], MATCH("ID", Vertices[#Headers], 0), FALSE)</f>
        <v>357</v>
      </c>
    </row>
    <row r="734" spans="1:3" x14ac:dyDescent="0.25">
      <c r="A734" s="98" t="s">
        <v>1211</v>
      </c>
      <c r="B734" s="100" t="s">
        <v>528</v>
      </c>
      <c r="C734" s="98">
        <f>VLOOKUP(GroupVertices[[#This Row],[Vertex]], Vertices[], MATCH("ID", Vertices[#Headers], 0), FALSE)</f>
        <v>356</v>
      </c>
    </row>
    <row r="735" spans="1:3" x14ac:dyDescent="0.25">
      <c r="A735" s="98" t="s">
        <v>1212</v>
      </c>
      <c r="B735" s="100" t="s">
        <v>244</v>
      </c>
      <c r="C735" s="98">
        <f>VLOOKUP(GroupVertices[[#This Row],[Vertex]], Vertices[], MATCH("ID", Vertices[#Headers], 0), FALSE)</f>
        <v>72</v>
      </c>
    </row>
    <row r="736" spans="1:3" x14ac:dyDescent="0.25">
      <c r="A736" s="98" t="s">
        <v>1212</v>
      </c>
      <c r="B736" s="100" t="s">
        <v>243</v>
      </c>
      <c r="C736" s="98">
        <f>VLOOKUP(GroupVertices[[#This Row],[Vertex]], Vertices[], MATCH("ID", Vertices[#Headers], 0), FALSE)</f>
        <v>71</v>
      </c>
    </row>
    <row r="737" spans="1:3" x14ac:dyDescent="0.25">
      <c r="A737" s="98" t="s">
        <v>1213</v>
      </c>
      <c r="B737" s="100" t="s">
        <v>258</v>
      </c>
      <c r="C737" s="98">
        <f>VLOOKUP(GroupVertices[[#This Row],[Vertex]], Vertices[], MATCH("ID", Vertices[#Headers], 0), FALSE)</f>
        <v>86</v>
      </c>
    </row>
    <row r="738" spans="1:3" x14ac:dyDescent="0.25">
      <c r="A738" s="98" t="s">
        <v>1213</v>
      </c>
      <c r="B738" s="100" t="s">
        <v>257</v>
      </c>
      <c r="C738" s="98">
        <f>VLOOKUP(GroupVertices[[#This Row],[Vertex]], Vertices[], MATCH("ID", Vertices[#Headers], 0), FALSE)</f>
        <v>85</v>
      </c>
    </row>
    <row r="739" spans="1:3" x14ac:dyDescent="0.25">
      <c r="A739" s="98" t="s">
        <v>1214</v>
      </c>
      <c r="B739" s="100" t="s">
        <v>262</v>
      </c>
      <c r="C739" s="98">
        <f>VLOOKUP(GroupVertices[[#This Row],[Vertex]], Vertices[], MATCH("ID", Vertices[#Headers], 0), FALSE)</f>
        <v>90</v>
      </c>
    </row>
    <row r="740" spans="1:3" x14ac:dyDescent="0.25">
      <c r="A740" s="98" t="s">
        <v>1214</v>
      </c>
      <c r="B740" s="100" t="s">
        <v>261</v>
      </c>
      <c r="C740" s="98">
        <f>VLOOKUP(GroupVertices[[#This Row],[Vertex]], Vertices[], MATCH("ID", Vertices[#Headers], 0), FALSE)</f>
        <v>89</v>
      </c>
    </row>
    <row r="741" spans="1:3" x14ac:dyDescent="0.25">
      <c r="A741" s="98" t="s">
        <v>1215</v>
      </c>
      <c r="B741" s="100" t="s">
        <v>176</v>
      </c>
      <c r="C741" s="98">
        <f>VLOOKUP(GroupVertices[[#This Row],[Vertex]], Vertices[], MATCH("ID", Vertices[#Headers], 0), FALSE)</f>
        <v>4</v>
      </c>
    </row>
    <row r="742" spans="1:3" x14ac:dyDescent="0.25">
      <c r="A742" s="98" t="s">
        <v>1215</v>
      </c>
      <c r="B742" s="100" t="s">
        <v>175</v>
      </c>
      <c r="C742" s="98">
        <f>VLOOKUP(GroupVertices[[#This Row],[Vertex]], Vertices[], MATCH("ID", Vertices[#Headers], 0), FALSE)</f>
        <v>3</v>
      </c>
    </row>
    <row r="743" spans="1:3" x14ac:dyDescent="0.25">
      <c r="A743" s="98" t="s">
        <v>1216</v>
      </c>
      <c r="B743" s="100" t="s">
        <v>233</v>
      </c>
      <c r="C743" s="98">
        <f>VLOOKUP(GroupVertices[[#This Row],[Vertex]], Vertices[], MATCH("ID", Vertices[#Headers], 0), FALSE)</f>
        <v>61</v>
      </c>
    </row>
    <row r="744" spans="1:3" x14ac:dyDescent="0.25">
      <c r="A744" s="98" t="s">
        <v>1216</v>
      </c>
      <c r="B744" s="100" t="s">
        <v>232</v>
      </c>
      <c r="C744" s="98">
        <f>VLOOKUP(GroupVertices[[#This Row],[Vertex]], Vertices[], MATCH("ID", Vertices[#Headers], 0), FALSE)</f>
        <v>60</v>
      </c>
    </row>
    <row r="745" spans="1:3" x14ac:dyDescent="0.25">
      <c r="A745" s="98" t="s">
        <v>1217</v>
      </c>
      <c r="B745" s="100" t="s">
        <v>235</v>
      </c>
      <c r="C745" s="98">
        <f>VLOOKUP(GroupVertices[[#This Row],[Vertex]], Vertices[], MATCH("ID", Vertices[#Headers], 0), FALSE)</f>
        <v>63</v>
      </c>
    </row>
    <row r="746" spans="1:3" x14ac:dyDescent="0.25">
      <c r="A746" s="98" t="s">
        <v>1217</v>
      </c>
      <c r="B746" s="100" t="s">
        <v>234</v>
      </c>
      <c r="C746" s="98">
        <f>VLOOKUP(GroupVertices[[#This Row],[Vertex]], Vertices[], MATCH("ID", Vertices[#Headers], 0), FALSE)</f>
        <v>62</v>
      </c>
    </row>
    <row r="747" spans="1:3" x14ac:dyDescent="0.25">
      <c r="A747" s="98" t="s">
        <v>1218</v>
      </c>
      <c r="B747" s="100" t="s">
        <v>386</v>
      </c>
      <c r="C747" s="98">
        <f>VLOOKUP(GroupVertices[[#This Row],[Vertex]], Vertices[], MATCH("ID", Vertices[#Headers], 0), FALSE)</f>
        <v>214</v>
      </c>
    </row>
    <row r="748" spans="1:3" x14ac:dyDescent="0.25">
      <c r="A748" s="98" t="s">
        <v>1218</v>
      </c>
      <c r="B748" s="100" t="s">
        <v>385</v>
      </c>
      <c r="C748" s="98">
        <f>VLOOKUP(GroupVertices[[#This Row],[Vertex]], Vertices[], MATCH("ID", Vertices[#Headers], 0), FALSE)</f>
        <v>213</v>
      </c>
    </row>
    <row r="749" spans="1:3" x14ac:dyDescent="0.25">
      <c r="A749" s="98" t="s">
        <v>1219</v>
      </c>
      <c r="B749" s="100" t="s">
        <v>415</v>
      </c>
      <c r="C749" s="98">
        <f>VLOOKUP(GroupVertices[[#This Row],[Vertex]], Vertices[], MATCH("ID", Vertices[#Headers], 0), FALSE)</f>
        <v>243</v>
      </c>
    </row>
    <row r="750" spans="1:3" x14ac:dyDescent="0.25">
      <c r="A750" s="98" t="s">
        <v>1219</v>
      </c>
      <c r="B750" s="100" t="s">
        <v>414</v>
      </c>
      <c r="C750" s="98">
        <f>VLOOKUP(GroupVertices[[#This Row],[Vertex]], Vertices[], MATCH("ID", Vertices[#Headers], 0), FALSE)</f>
        <v>242</v>
      </c>
    </row>
    <row r="751" spans="1:3" x14ac:dyDescent="0.25">
      <c r="A751" s="98" t="s">
        <v>1220</v>
      </c>
      <c r="B751" s="100" t="s">
        <v>420</v>
      </c>
      <c r="C751" s="98">
        <f>VLOOKUP(GroupVertices[[#This Row],[Vertex]], Vertices[], MATCH("ID", Vertices[#Headers], 0), FALSE)</f>
        <v>248</v>
      </c>
    </row>
    <row r="752" spans="1:3" x14ac:dyDescent="0.25">
      <c r="A752" s="98" t="s">
        <v>1220</v>
      </c>
      <c r="B752" s="100" t="s">
        <v>419</v>
      </c>
      <c r="C752" s="98">
        <f>VLOOKUP(GroupVertices[[#This Row],[Vertex]], Vertices[], MATCH("ID", Vertices[#Headers], 0), FALSE)</f>
        <v>247</v>
      </c>
    </row>
    <row r="753" spans="1:3" x14ac:dyDescent="0.25">
      <c r="A753" s="98" t="s">
        <v>1221</v>
      </c>
      <c r="B753" s="100" t="s">
        <v>274</v>
      </c>
      <c r="C753" s="98">
        <f>VLOOKUP(GroupVertices[[#This Row],[Vertex]], Vertices[], MATCH("ID", Vertices[#Headers], 0), FALSE)</f>
        <v>102</v>
      </c>
    </row>
    <row r="754" spans="1:3" x14ac:dyDescent="0.25">
      <c r="A754" s="98" t="s">
        <v>1221</v>
      </c>
      <c r="B754" s="100" t="s">
        <v>273</v>
      </c>
      <c r="C754" s="98">
        <f>VLOOKUP(GroupVertices[[#This Row],[Vertex]], Vertices[], MATCH("ID", Vertices[#Headers], 0), FALSE)</f>
        <v>101</v>
      </c>
    </row>
    <row r="755" spans="1:3" x14ac:dyDescent="0.25">
      <c r="A755" s="98" t="s">
        <v>1222</v>
      </c>
      <c r="B755" s="100" t="s">
        <v>312</v>
      </c>
      <c r="C755" s="98">
        <f>VLOOKUP(GroupVertices[[#This Row],[Vertex]], Vertices[], MATCH("ID", Vertices[#Headers], 0), FALSE)</f>
        <v>140</v>
      </c>
    </row>
    <row r="756" spans="1:3" x14ac:dyDescent="0.25">
      <c r="A756" s="98" t="s">
        <v>1222</v>
      </c>
      <c r="B756" s="100" t="s">
        <v>311</v>
      </c>
      <c r="C756" s="98">
        <f>VLOOKUP(GroupVertices[[#This Row],[Vertex]], Vertices[], MATCH("ID", Vertices[#Headers], 0), FALSE)</f>
        <v>139</v>
      </c>
    </row>
    <row r="757" spans="1:3" x14ac:dyDescent="0.25">
      <c r="A757" s="98" t="s">
        <v>1223</v>
      </c>
      <c r="B757" s="100" t="s">
        <v>354</v>
      </c>
      <c r="C757" s="98">
        <f>VLOOKUP(GroupVertices[[#This Row],[Vertex]], Vertices[], MATCH("ID", Vertices[#Headers], 0), FALSE)</f>
        <v>182</v>
      </c>
    </row>
    <row r="758" spans="1:3" x14ac:dyDescent="0.25">
      <c r="A758" s="98" t="s">
        <v>1223</v>
      </c>
      <c r="B758" s="100" t="s">
        <v>353</v>
      </c>
      <c r="C758" s="98">
        <f>VLOOKUP(GroupVertices[[#This Row],[Vertex]], Vertices[], MATCH("ID", Vertices[#Headers], 0), FALSE)</f>
        <v>181</v>
      </c>
    </row>
    <row r="759" spans="1:3" x14ac:dyDescent="0.25">
      <c r="A759" s="98" t="s">
        <v>1224</v>
      </c>
      <c r="B759" s="100" t="s">
        <v>751</v>
      </c>
      <c r="C759" s="98">
        <f>VLOOKUP(GroupVertices[[#This Row],[Vertex]], Vertices[], MATCH("ID", Vertices[#Headers], 0), FALSE)</f>
        <v>579</v>
      </c>
    </row>
    <row r="760" spans="1:3" x14ac:dyDescent="0.25">
      <c r="A760" s="98" t="s">
        <v>1224</v>
      </c>
      <c r="B760" s="100" t="s">
        <v>750</v>
      </c>
      <c r="C760" s="98">
        <f>VLOOKUP(GroupVertices[[#This Row],[Vertex]], Vertices[], MATCH("ID", Vertices[#Headers], 0), FALSE)</f>
        <v>578</v>
      </c>
    </row>
    <row r="761" spans="1:3" x14ac:dyDescent="0.25">
      <c r="A761" s="98" t="s">
        <v>1225</v>
      </c>
      <c r="B761" s="100" t="s">
        <v>758</v>
      </c>
      <c r="C761" s="98">
        <f>VLOOKUP(GroupVertices[[#This Row],[Vertex]], Vertices[], MATCH("ID", Vertices[#Headers], 0), FALSE)</f>
        <v>586</v>
      </c>
    </row>
    <row r="762" spans="1:3" x14ac:dyDescent="0.25">
      <c r="A762" s="98" t="s">
        <v>1225</v>
      </c>
      <c r="B762" s="100" t="s">
        <v>757</v>
      </c>
      <c r="C762" s="98">
        <f>VLOOKUP(GroupVertices[[#This Row],[Vertex]], Vertices[], MATCH("ID", Vertices[#Headers], 0), FALSE)</f>
        <v>585</v>
      </c>
    </row>
    <row r="763" spans="1:3" x14ac:dyDescent="0.25">
      <c r="A763" s="98" t="s">
        <v>1226</v>
      </c>
      <c r="B763" s="100" t="s">
        <v>763</v>
      </c>
      <c r="C763" s="98">
        <f>VLOOKUP(GroupVertices[[#This Row],[Vertex]], Vertices[], MATCH("ID", Vertices[#Headers], 0), FALSE)</f>
        <v>591</v>
      </c>
    </row>
    <row r="764" spans="1:3" x14ac:dyDescent="0.25">
      <c r="A764" s="98" t="s">
        <v>1226</v>
      </c>
      <c r="B764" s="100" t="s">
        <v>762</v>
      </c>
      <c r="C764" s="98">
        <f>VLOOKUP(GroupVertices[[#This Row],[Vertex]], Vertices[], MATCH("ID", Vertices[#Headers], 0), FALSE)</f>
        <v>590</v>
      </c>
    </row>
    <row r="765" spans="1:3" x14ac:dyDescent="0.25">
      <c r="A765" s="98" t="s">
        <v>1227</v>
      </c>
      <c r="B765" s="100" t="s">
        <v>741</v>
      </c>
      <c r="C765" s="98">
        <f>VLOOKUP(GroupVertices[[#This Row],[Vertex]], Vertices[], MATCH("ID", Vertices[#Headers], 0), FALSE)</f>
        <v>569</v>
      </c>
    </row>
    <row r="766" spans="1:3" x14ac:dyDescent="0.25">
      <c r="A766" s="98" t="s">
        <v>1227</v>
      </c>
      <c r="B766" s="100" t="s">
        <v>740</v>
      </c>
      <c r="C766" s="98">
        <f>VLOOKUP(GroupVertices[[#This Row],[Vertex]], Vertices[], MATCH("ID", Vertices[#Headers], 0), FALSE)</f>
        <v>568</v>
      </c>
    </row>
    <row r="767" spans="1:3" x14ac:dyDescent="0.25">
      <c r="A767" s="98" t="s">
        <v>1228</v>
      </c>
      <c r="B767" s="100" t="s">
        <v>743</v>
      </c>
      <c r="C767" s="98">
        <f>VLOOKUP(GroupVertices[[#This Row],[Vertex]], Vertices[], MATCH("ID", Vertices[#Headers], 0), FALSE)</f>
        <v>571</v>
      </c>
    </row>
    <row r="768" spans="1:3" x14ac:dyDescent="0.25">
      <c r="A768" s="98" t="s">
        <v>1228</v>
      </c>
      <c r="B768" s="100" t="s">
        <v>742</v>
      </c>
      <c r="C768" s="98">
        <f>VLOOKUP(GroupVertices[[#This Row],[Vertex]], Vertices[], MATCH("ID", Vertices[#Headers], 0), FALSE)</f>
        <v>570</v>
      </c>
    </row>
    <row r="769" spans="1:3" x14ac:dyDescent="0.25">
      <c r="A769" s="98" t="s">
        <v>1229</v>
      </c>
      <c r="B769" s="100" t="s">
        <v>746</v>
      </c>
      <c r="C769" s="98">
        <f>VLOOKUP(GroupVertices[[#This Row],[Vertex]], Vertices[], MATCH("ID", Vertices[#Headers], 0), FALSE)</f>
        <v>574</v>
      </c>
    </row>
    <row r="770" spans="1:3" x14ac:dyDescent="0.25">
      <c r="A770" s="98" t="s">
        <v>1229</v>
      </c>
      <c r="B770" s="100" t="s">
        <v>745</v>
      </c>
      <c r="C770" s="98">
        <f>VLOOKUP(GroupVertices[[#This Row],[Vertex]], Vertices[], MATCH("ID", Vertices[#Headers], 0), FALSE)</f>
        <v>573</v>
      </c>
    </row>
    <row r="771" spans="1:3" x14ac:dyDescent="0.25">
      <c r="A771" s="98" t="s">
        <v>1230</v>
      </c>
      <c r="B771" s="100" t="s">
        <v>786</v>
      </c>
      <c r="C771" s="98">
        <f>VLOOKUP(GroupVertices[[#This Row],[Vertex]], Vertices[], MATCH("ID", Vertices[#Headers], 0), FALSE)</f>
        <v>614</v>
      </c>
    </row>
    <row r="772" spans="1:3" x14ac:dyDescent="0.25">
      <c r="A772" s="98" t="s">
        <v>1230</v>
      </c>
      <c r="B772" s="100" t="s">
        <v>785</v>
      </c>
      <c r="C772" s="98">
        <f>VLOOKUP(GroupVertices[[#This Row],[Vertex]], Vertices[], MATCH("ID", Vertices[#Headers], 0), FALSE)</f>
        <v>613</v>
      </c>
    </row>
    <row r="773" spans="1:3" x14ac:dyDescent="0.25">
      <c r="A773" s="98" t="s">
        <v>1231</v>
      </c>
      <c r="B773" s="100" t="s">
        <v>789</v>
      </c>
      <c r="C773" s="98">
        <f>VLOOKUP(GroupVertices[[#This Row],[Vertex]], Vertices[], MATCH("ID", Vertices[#Headers], 0), FALSE)</f>
        <v>617</v>
      </c>
    </row>
    <row r="774" spans="1:3" x14ac:dyDescent="0.25">
      <c r="A774" s="98" t="s">
        <v>1231</v>
      </c>
      <c r="B774" s="100" t="s">
        <v>788</v>
      </c>
      <c r="C774" s="98">
        <f>VLOOKUP(GroupVertices[[#This Row],[Vertex]], Vertices[], MATCH("ID", Vertices[#Headers], 0), FALSE)</f>
        <v>616</v>
      </c>
    </row>
    <row r="775" spans="1:3" x14ac:dyDescent="0.25">
      <c r="A775" s="98" t="s">
        <v>1232</v>
      </c>
      <c r="B775" s="100" t="s">
        <v>823</v>
      </c>
      <c r="C775" s="98">
        <f>VLOOKUP(GroupVertices[[#This Row],[Vertex]], Vertices[], MATCH("ID", Vertices[#Headers], 0), FALSE)</f>
        <v>651</v>
      </c>
    </row>
    <row r="776" spans="1:3" x14ac:dyDescent="0.25">
      <c r="A776" s="98" t="s">
        <v>1232</v>
      </c>
      <c r="B776" s="100" t="s">
        <v>822</v>
      </c>
      <c r="C776" s="98">
        <f>VLOOKUP(GroupVertices[[#This Row],[Vertex]], Vertices[], MATCH("ID", Vertices[#Headers], 0), FALSE)</f>
        <v>650</v>
      </c>
    </row>
    <row r="777" spans="1:3" x14ac:dyDescent="0.25">
      <c r="A777" s="98" t="s">
        <v>1233</v>
      </c>
      <c r="B777" s="100" t="s">
        <v>765</v>
      </c>
      <c r="C777" s="98">
        <f>VLOOKUP(GroupVertices[[#This Row],[Vertex]], Vertices[], MATCH("ID", Vertices[#Headers], 0), FALSE)</f>
        <v>593</v>
      </c>
    </row>
    <row r="778" spans="1:3" x14ac:dyDescent="0.25">
      <c r="A778" s="98" t="s">
        <v>1233</v>
      </c>
      <c r="B778" s="100" t="s">
        <v>764</v>
      </c>
      <c r="C778" s="98">
        <f>VLOOKUP(GroupVertices[[#This Row],[Vertex]], Vertices[], MATCH("ID", Vertices[#Headers], 0), FALSE)</f>
        <v>592</v>
      </c>
    </row>
    <row r="779" spans="1:3" x14ac:dyDescent="0.25">
      <c r="A779" s="98" t="s">
        <v>1234</v>
      </c>
      <c r="B779" s="100" t="s">
        <v>770</v>
      </c>
      <c r="C779" s="98">
        <f>VLOOKUP(GroupVertices[[#This Row],[Vertex]], Vertices[], MATCH("ID", Vertices[#Headers], 0), FALSE)</f>
        <v>598</v>
      </c>
    </row>
    <row r="780" spans="1:3" x14ac:dyDescent="0.25">
      <c r="A780" s="98" t="s">
        <v>1234</v>
      </c>
      <c r="B780" s="100" t="s">
        <v>769</v>
      </c>
      <c r="C780" s="98">
        <f>VLOOKUP(GroupVertices[[#This Row],[Vertex]], Vertices[], MATCH("ID", Vertices[#Headers], 0), FALSE)</f>
        <v>597</v>
      </c>
    </row>
    <row r="781" spans="1:3" x14ac:dyDescent="0.25">
      <c r="A781" s="98" t="s">
        <v>1235</v>
      </c>
      <c r="B781" s="100" t="s">
        <v>775</v>
      </c>
      <c r="C781" s="98">
        <f>VLOOKUP(GroupVertices[[#This Row],[Vertex]], Vertices[], MATCH("ID", Vertices[#Headers], 0), FALSE)</f>
        <v>603</v>
      </c>
    </row>
    <row r="782" spans="1:3" x14ac:dyDescent="0.25">
      <c r="A782" s="98" t="s">
        <v>1235</v>
      </c>
      <c r="B782" s="100" t="s">
        <v>774</v>
      </c>
      <c r="C782" s="98">
        <f>VLOOKUP(GroupVertices[[#This Row],[Vertex]], Vertices[], MATCH("ID", Vertices[#Headers], 0), FALSE)</f>
        <v>602</v>
      </c>
    </row>
    <row r="783" spans="1:3" x14ac:dyDescent="0.25">
      <c r="A783" s="98" t="s">
        <v>1236</v>
      </c>
      <c r="B783" s="100" t="s">
        <v>603</v>
      </c>
      <c r="C783" s="98">
        <f>VLOOKUP(GroupVertices[[#This Row],[Vertex]], Vertices[], MATCH("ID", Vertices[#Headers], 0), FALSE)</f>
        <v>431</v>
      </c>
    </row>
    <row r="784" spans="1:3" x14ac:dyDescent="0.25">
      <c r="A784" s="98" t="s">
        <v>1236</v>
      </c>
      <c r="B784" s="100" t="s">
        <v>602</v>
      </c>
      <c r="C784" s="98">
        <f>VLOOKUP(GroupVertices[[#This Row],[Vertex]], Vertices[], MATCH("ID", Vertices[#Headers], 0), FALSE)</f>
        <v>430</v>
      </c>
    </row>
    <row r="785" spans="1:3" x14ac:dyDescent="0.25">
      <c r="A785" s="98" t="s">
        <v>1237</v>
      </c>
      <c r="B785" s="100" t="s">
        <v>611</v>
      </c>
      <c r="C785" s="98">
        <f>VLOOKUP(GroupVertices[[#This Row],[Vertex]], Vertices[], MATCH("ID", Vertices[#Headers], 0), FALSE)</f>
        <v>439</v>
      </c>
    </row>
    <row r="786" spans="1:3" x14ac:dyDescent="0.25">
      <c r="A786" s="98" t="s">
        <v>1237</v>
      </c>
      <c r="B786" s="100" t="s">
        <v>610</v>
      </c>
      <c r="C786" s="98">
        <f>VLOOKUP(GroupVertices[[#This Row],[Vertex]], Vertices[], MATCH("ID", Vertices[#Headers], 0), FALSE)</f>
        <v>438</v>
      </c>
    </row>
    <row r="787" spans="1:3" x14ac:dyDescent="0.25">
      <c r="A787" s="98" t="s">
        <v>1238</v>
      </c>
      <c r="B787" s="100" t="s">
        <v>613</v>
      </c>
      <c r="C787" s="98">
        <f>VLOOKUP(GroupVertices[[#This Row],[Vertex]], Vertices[], MATCH("ID", Vertices[#Headers], 0), FALSE)</f>
        <v>441</v>
      </c>
    </row>
    <row r="788" spans="1:3" x14ac:dyDescent="0.25">
      <c r="A788" s="98" t="s">
        <v>1238</v>
      </c>
      <c r="B788" s="100" t="s">
        <v>612</v>
      </c>
      <c r="C788" s="98">
        <f>VLOOKUP(GroupVertices[[#This Row],[Vertex]], Vertices[], MATCH("ID", Vertices[#Headers], 0), FALSE)</f>
        <v>440</v>
      </c>
    </row>
    <row r="789" spans="1:3" x14ac:dyDescent="0.25">
      <c r="A789" s="98" t="s">
        <v>1239</v>
      </c>
      <c r="B789" s="100" t="s">
        <v>577</v>
      </c>
      <c r="C789" s="98">
        <f>VLOOKUP(GroupVertices[[#This Row],[Vertex]], Vertices[], MATCH("ID", Vertices[#Headers], 0), FALSE)</f>
        <v>405</v>
      </c>
    </row>
    <row r="790" spans="1:3" x14ac:dyDescent="0.25">
      <c r="A790" s="98" t="s">
        <v>1239</v>
      </c>
      <c r="B790" s="100" t="s">
        <v>576</v>
      </c>
      <c r="C790" s="98">
        <f>VLOOKUP(GroupVertices[[#This Row],[Vertex]], Vertices[], MATCH("ID", Vertices[#Headers], 0), FALSE)</f>
        <v>404</v>
      </c>
    </row>
    <row r="791" spans="1:3" x14ac:dyDescent="0.25">
      <c r="A791" s="98" t="s">
        <v>1240</v>
      </c>
      <c r="B791" s="100" t="s">
        <v>590</v>
      </c>
      <c r="C791" s="98">
        <f>VLOOKUP(GroupVertices[[#This Row],[Vertex]], Vertices[], MATCH("ID", Vertices[#Headers], 0), FALSE)</f>
        <v>418</v>
      </c>
    </row>
    <row r="792" spans="1:3" x14ac:dyDescent="0.25">
      <c r="A792" s="98" t="s">
        <v>1240</v>
      </c>
      <c r="B792" s="100" t="s">
        <v>589</v>
      </c>
      <c r="C792" s="98">
        <f>VLOOKUP(GroupVertices[[#This Row],[Vertex]], Vertices[], MATCH("ID", Vertices[#Headers], 0), FALSE)</f>
        <v>417</v>
      </c>
    </row>
    <row r="793" spans="1:3" x14ac:dyDescent="0.25">
      <c r="A793" s="98" t="s">
        <v>1241</v>
      </c>
      <c r="B793" s="100" t="s">
        <v>594</v>
      </c>
      <c r="C793" s="98">
        <f>VLOOKUP(GroupVertices[[#This Row],[Vertex]], Vertices[], MATCH("ID", Vertices[#Headers], 0), FALSE)</f>
        <v>422</v>
      </c>
    </row>
    <row r="794" spans="1:3" x14ac:dyDescent="0.25">
      <c r="A794" s="98" t="s">
        <v>1241</v>
      </c>
      <c r="B794" s="100" t="s">
        <v>593</v>
      </c>
      <c r="C794" s="98">
        <f>VLOOKUP(GroupVertices[[#This Row],[Vertex]], Vertices[], MATCH("ID", Vertices[#Headers], 0), FALSE)</f>
        <v>421</v>
      </c>
    </row>
    <row r="795" spans="1:3" x14ac:dyDescent="0.25">
      <c r="A795" s="98" t="s">
        <v>1242</v>
      </c>
      <c r="B795" s="100" t="s">
        <v>695</v>
      </c>
      <c r="C795" s="98">
        <f>VLOOKUP(GroupVertices[[#This Row],[Vertex]], Vertices[], MATCH("ID", Vertices[#Headers], 0), FALSE)</f>
        <v>523</v>
      </c>
    </row>
    <row r="796" spans="1:3" x14ac:dyDescent="0.25">
      <c r="A796" s="98" t="s">
        <v>1242</v>
      </c>
      <c r="B796" s="100" t="s">
        <v>694</v>
      </c>
      <c r="C796" s="98">
        <f>VLOOKUP(GroupVertices[[#This Row],[Vertex]], Vertices[], MATCH("ID", Vertices[#Headers], 0), FALSE)</f>
        <v>522</v>
      </c>
    </row>
    <row r="797" spans="1:3" x14ac:dyDescent="0.25">
      <c r="A797" s="98" t="s">
        <v>1243</v>
      </c>
      <c r="B797" s="100" t="s">
        <v>734</v>
      </c>
      <c r="C797" s="98">
        <f>VLOOKUP(GroupVertices[[#This Row],[Vertex]], Vertices[], MATCH("ID", Vertices[#Headers], 0), FALSE)</f>
        <v>562</v>
      </c>
    </row>
    <row r="798" spans="1:3" x14ac:dyDescent="0.25">
      <c r="A798" s="98" t="s">
        <v>1243</v>
      </c>
      <c r="B798" s="100" t="s">
        <v>733</v>
      </c>
      <c r="C798" s="98">
        <f>VLOOKUP(GroupVertices[[#This Row],[Vertex]], Vertices[], MATCH("ID", Vertices[#Headers], 0), FALSE)</f>
        <v>561</v>
      </c>
    </row>
    <row r="799" spans="1:3" x14ac:dyDescent="0.25">
      <c r="A799" s="98" t="s">
        <v>1244</v>
      </c>
      <c r="B799" s="100" t="s">
        <v>739</v>
      </c>
      <c r="C799" s="98">
        <f>VLOOKUP(GroupVertices[[#This Row],[Vertex]], Vertices[], MATCH("ID", Vertices[#Headers], 0), FALSE)</f>
        <v>567</v>
      </c>
    </row>
    <row r="800" spans="1:3" x14ac:dyDescent="0.25">
      <c r="A800" s="98" t="s">
        <v>1244</v>
      </c>
      <c r="B800" s="100" t="s">
        <v>738</v>
      </c>
      <c r="C800" s="98">
        <f>VLOOKUP(GroupVertices[[#This Row],[Vertex]], Vertices[], MATCH("ID", Vertices[#Headers], 0), FALSE)</f>
        <v>566</v>
      </c>
    </row>
    <row r="801" spans="1:3" x14ac:dyDescent="0.25">
      <c r="A801" s="98" t="s">
        <v>1245</v>
      </c>
      <c r="B801" s="100" t="s">
        <v>630</v>
      </c>
      <c r="C801" s="98">
        <f>VLOOKUP(GroupVertices[[#This Row],[Vertex]], Vertices[], MATCH("ID", Vertices[#Headers], 0), FALSE)</f>
        <v>458</v>
      </c>
    </row>
    <row r="802" spans="1:3" x14ac:dyDescent="0.25">
      <c r="A802" s="98" t="s">
        <v>1245</v>
      </c>
      <c r="B802" s="100" t="s">
        <v>629</v>
      </c>
      <c r="C802" s="98">
        <f>VLOOKUP(GroupVertices[[#This Row],[Vertex]], Vertices[], MATCH("ID", Vertices[#Headers], 0), FALSE)</f>
        <v>457</v>
      </c>
    </row>
    <row r="803" spans="1:3" x14ac:dyDescent="0.25">
      <c r="A803" s="98" t="s">
        <v>1246</v>
      </c>
      <c r="B803" s="100" t="s">
        <v>638</v>
      </c>
      <c r="C803" s="98">
        <f>VLOOKUP(GroupVertices[[#This Row],[Vertex]], Vertices[], MATCH("ID", Vertices[#Headers], 0), FALSE)</f>
        <v>466</v>
      </c>
    </row>
    <row r="804" spans="1:3" x14ac:dyDescent="0.25">
      <c r="A804" s="98" t="s">
        <v>1246</v>
      </c>
      <c r="B804" s="100" t="s">
        <v>637</v>
      </c>
      <c r="C804" s="98">
        <f>VLOOKUP(GroupVertices[[#This Row],[Vertex]], Vertices[], MATCH("ID", Vertices[#Headers], 0), FALSE)</f>
        <v>465</v>
      </c>
    </row>
    <row r="805" spans="1:3" x14ac:dyDescent="0.25">
      <c r="A805" s="98" t="s">
        <v>1247</v>
      </c>
      <c r="B805" s="100" t="s">
        <v>664</v>
      </c>
      <c r="C805" s="98">
        <f>VLOOKUP(GroupVertices[[#This Row],[Vertex]], Vertices[], MATCH("ID", Vertices[#Headers], 0), FALSE)</f>
        <v>492</v>
      </c>
    </row>
    <row r="806" spans="1:3" x14ac:dyDescent="0.25">
      <c r="A806" s="98" t="s">
        <v>1247</v>
      </c>
      <c r="B806" s="100" t="s">
        <v>663</v>
      </c>
      <c r="C806" s="98">
        <f>VLOOKUP(GroupVertices[[#This Row],[Vertex]], Vertices[], MATCH("ID", Vertices[#Headers], 0), FALSE)</f>
        <v>491</v>
      </c>
    </row>
    <row r="807" spans="1:3" x14ac:dyDescent="0.25">
      <c r="A807" s="98" t="s">
        <v>1248</v>
      </c>
      <c r="B807" s="100" t="s">
        <v>960</v>
      </c>
      <c r="C807" s="98">
        <f>VLOOKUP(GroupVertices[[#This Row],[Vertex]], Vertices[], MATCH("ID", Vertices[#Headers], 0), FALSE)</f>
        <v>788</v>
      </c>
    </row>
    <row r="808" spans="1:3" x14ac:dyDescent="0.25">
      <c r="A808" s="98" t="s">
        <v>1249</v>
      </c>
      <c r="B808" s="100" t="s">
        <v>943</v>
      </c>
      <c r="C808" s="98">
        <f>VLOOKUP(GroupVertices[[#This Row],[Vertex]], Vertices[], MATCH("ID", Vertices[#Headers], 0), FALSE)</f>
        <v>771</v>
      </c>
    </row>
    <row r="809" spans="1:3" x14ac:dyDescent="0.25">
      <c r="A809" s="98" t="s">
        <v>1250</v>
      </c>
      <c r="B809" s="100" t="s">
        <v>938</v>
      </c>
      <c r="C809" s="98">
        <f>VLOOKUP(GroupVertices[[#This Row],[Vertex]], Vertices[], MATCH("ID", Vertices[#Headers], 0), FALSE)</f>
        <v>766</v>
      </c>
    </row>
    <row r="810" spans="1:3" x14ac:dyDescent="0.25">
      <c r="A810" s="98" t="s">
        <v>1251</v>
      </c>
      <c r="B810" s="100" t="s">
        <v>961</v>
      </c>
      <c r="C810" s="98">
        <f>VLOOKUP(GroupVertices[[#This Row],[Vertex]], Vertices[], MATCH("ID", Vertices[#Headers], 0), FALSE)</f>
        <v>789</v>
      </c>
    </row>
    <row r="811" spans="1:3" x14ac:dyDescent="0.25">
      <c r="A811" s="98" t="s">
        <v>1252</v>
      </c>
      <c r="B811" s="100" t="s">
        <v>987</v>
      </c>
      <c r="C811" s="98">
        <f>VLOOKUP(GroupVertices[[#This Row],[Vertex]], Vertices[], MATCH("ID", Vertices[#Headers], 0), FALSE)</f>
        <v>815</v>
      </c>
    </row>
    <row r="812" spans="1:3" x14ac:dyDescent="0.25">
      <c r="A812" s="98" t="s">
        <v>1253</v>
      </c>
      <c r="B812" s="100" t="s">
        <v>986</v>
      </c>
      <c r="C812" s="98">
        <f>VLOOKUP(GroupVertices[[#This Row],[Vertex]], Vertices[], MATCH("ID", Vertices[#Headers], 0), FALSE)</f>
        <v>814</v>
      </c>
    </row>
    <row r="813" spans="1:3" x14ac:dyDescent="0.25">
      <c r="A813" s="98" t="s">
        <v>1254</v>
      </c>
      <c r="B813" s="100" t="s">
        <v>964</v>
      </c>
      <c r="C813" s="98">
        <f>VLOOKUP(GroupVertices[[#This Row],[Vertex]], Vertices[], MATCH("ID", Vertices[#Headers], 0), FALSE)</f>
        <v>792</v>
      </c>
    </row>
    <row r="814" spans="1:3" x14ac:dyDescent="0.25">
      <c r="A814" s="98" t="s">
        <v>1255</v>
      </c>
      <c r="B814" s="100" t="s">
        <v>876</v>
      </c>
      <c r="C814" s="98">
        <f>VLOOKUP(GroupVertices[[#This Row],[Vertex]], Vertices[], MATCH("ID", Vertices[#Headers], 0), FALSE)</f>
        <v>704</v>
      </c>
    </row>
    <row r="815" spans="1:3" x14ac:dyDescent="0.25">
      <c r="A815" s="98" t="s">
        <v>1256</v>
      </c>
      <c r="B815" s="100" t="s">
        <v>864</v>
      </c>
      <c r="C815" s="98">
        <f>VLOOKUP(GroupVertices[[#This Row],[Vertex]], Vertices[], MATCH("ID", Vertices[#Headers], 0), FALSE)</f>
        <v>692</v>
      </c>
    </row>
    <row r="816" spans="1:3" x14ac:dyDescent="0.25">
      <c r="A816" s="98" t="s">
        <v>1257</v>
      </c>
      <c r="B816" s="100" t="s">
        <v>843</v>
      </c>
      <c r="C816" s="98">
        <f>VLOOKUP(GroupVertices[[#This Row],[Vertex]], Vertices[], MATCH("ID", Vertices[#Headers], 0), FALSE)</f>
        <v>671</v>
      </c>
    </row>
    <row r="817" spans="1:3" x14ac:dyDescent="0.25">
      <c r="A817" s="98" t="s">
        <v>1258</v>
      </c>
      <c r="B817" s="100" t="s">
        <v>891</v>
      </c>
      <c r="C817" s="98">
        <f>VLOOKUP(GroupVertices[[#This Row],[Vertex]], Vertices[], MATCH("ID", Vertices[#Headers], 0), FALSE)</f>
        <v>719</v>
      </c>
    </row>
    <row r="818" spans="1:3" x14ac:dyDescent="0.25">
      <c r="A818" s="98" t="s">
        <v>1259</v>
      </c>
      <c r="B818" s="100" t="s">
        <v>935</v>
      </c>
      <c r="C818" s="98">
        <f>VLOOKUP(GroupVertices[[#This Row],[Vertex]], Vertices[], MATCH("ID", Vertices[#Headers], 0), FALSE)</f>
        <v>763</v>
      </c>
    </row>
    <row r="819" spans="1:3" x14ac:dyDescent="0.25">
      <c r="A819" s="98" t="s">
        <v>1260</v>
      </c>
      <c r="B819" s="100" t="s">
        <v>929</v>
      </c>
      <c r="C819" s="98">
        <f>VLOOKUP(GroupVertices[[#This Row],[Vertex]], Vertices[], MATCH("ID", Vertices[#Headers], 0), FALSE)</f>
        <v>757</v>
      </c>
    </row>
    <row r="820" spans="1:3" x14ac:dyDescent="0.25">
      <c r="A820" s="98" t="s">
        <v>1261</v>
      </c>
      <c r="B820" s="100" t="s">
        <v>928</v>
      </c>
      <c r="C820" s="98">
        <f>VLOOKUP(GroupVertices[[#This Row],[Vertex]], Vertices[], MATCH("ID", Vertices[#Headers], 0), FALSE)</f>
        <v>756</v>
      </c>
    </row>
    <row r="821" spans="1:3" x14ac:dyDescent="0.25">
      <c r="A821" s="98" t="s">
        <v>1262</v>
      </c>
      <c r="B821" s="100" t="s">
        <v>990</v>
      </c>
      <c r="C821" s="98">
        <f>VLOOKUP(GroupVertices[[#This Row],[Vertex]], Vertices[], MATCH("ID", Vertices[#Headers], 0), FALSE)</f>
        <v>818</v>
      </c>
    </row>
    <row r="822" spans="1:3" x14ac:dyDescent="0.25">
      <c r="A822" s="98" t="s">
        <v>1263</v>
      </c>
      <c r="B822" s="100" t="s">
        <v>1033</v>
      </c>
      <c r="C822" s="98">
        <f>VLOOKUP(GroupVertices[[#This Row],[Vertex]], Vertices[], MATCH("ID", Vertices[#Headers], 0), FALSE)</f>
        <v>861</v>
      </c>
    </row>
    <row r="823" spans="1:3" x14ac:dyDescent="0.25">
      <c r="A823" s="98" t="s">
        <v>1264</v>
      </c>
      <c r="B823" s="100" t="s">
        <v>1032</v>
      </c>
      <c r="C823" s="98">
        <f>VLOOKUP(GroupVertices[[#This Row],[Vertex]], Vertices[], MATCH("ID", Vertices[#Headers], 0), FALSE)</f>
        <v>860</v>
      </c>
    </row>
    <row r="824" spans="1:3" x14ac:dyDescent="0.25">
      <c r="A824" s="98" t="s">
        <v>1265</v>
      </c>
      <c r="B824" s="100" t="s">
        <v>1024</v>
      </c>
      <c r="C824" s="98">
        <f>VLOOKUP(GroupVertices[[#This Row],[Vertex]], Vertices[], MATCH("ID", Vertices[#Headers], 0), FALSE)</f>
        <v>852</v>
      </c>
    </row>
    <row r="825" spans="1:3" x14ac:dyDescent="0.25">
      <c r="A825" s="98" t="s">
        <v>1266</v>
      </c>
      <c r="B825" s="100" t="s">
        <v>1034</v>
      </c>
      <c r="C825" s="98">
        <f>VLOOKUP(GroupVertices[[#This Row],[Vertex]], Vertices[], MATCH("ID", Vertices[#Headers], 0), FALSE)</f>
        <v>862</v>
      </c>
    </row>
    <row r="826" spans="1:3" x14ac:dyDescent="0.25">
      <c r="A826" s="98" t="s">
        <v>1267</v>
      </c>
      <c r="B826" s="100" t="s">
        <v>1037</v>
      </c>
      <c r="C826" s="98">
        <f>VLOOKUP(GroupVertices[[#This Row],[Vertex]], Vertices[], MATCH("ID", Vertices[#Headers], 0), FALSE)</f>
        <v>865</v>
      </c>
    </row>
    <row r="827" spans="1:3" x14ac:dyDescent="0.25">
      <c r="A827" s="98" t="s">
        <v>1268</v>
      </c>
      <c r="B827" s="100" t="s">
        <v>1036</v>
      </c>
      <c r="C827" s="98">
        <f>VLOOKUP(GroupVertices[[#This Row],[Vertex]], Vertices[], MATCH("ID", Vertices[#Headers], 0), FALSE)</f>
        <v>864</v>
      </c>
    </row>
    <row r="828" spans="1:3" x14ac:dyDescent="0.25">
      <c r="A828" s="98" t="s">
        <v>1269</v>
      </c>
      <c r="B828" s="100" t="s">
        <v>1035</v>
      </c>
      <c r="C828" s="98">
        <f>VLOOKUP(GroupVertices[[#This Row],[Vertex]], Vertices[], MATCH("ID", Vertices[#Headers], 0), FALSE)</f>
        <v>863</v>
      </c>
    </row>
    <row r="829" spans="1:3" x14ac:dyDescent="0.25">
      <c r="A829" s="98" t="s">
        <v>1270</v>
      </c>
      <c r="B829" s="100" t="s">
        <v>1012</v>
      </c>
      <c r="C829" s="98">
        <f>VLOOKUP(GroupVertices[[#This Row],[Vertex]], Vertices[], MATCH("ID", Vertices[#Headers], 0), FALSE)</f>
        <v>840</v>
      </c>
    </row>
    <row r="830" spans="1:3" x14ac:dyDescent="0.25">
      <c r="A830" s="98" t="s">
        <v>1271</v>
      </c>
      <c r="B830" s="100" t="s">
        <v>1004</v>
      </c>
      <c r="C830" s="98">
        <f>VLOOKUP(GroupVertices[[#This Row],[Vertex]], Vertices[], MATCH("ID", Vertices[#Headers], 0), FALSE)</f>
        <v>832</v>
      </c>
    </row>
    <row r="831" spans="1:3" x14ac:dyDescent="0.25">
      <c r="A831" s="98" t="s">
        <v>1272</v>
      </c>
      <c r="B831" s="100" t="s">
        <v>994</v>
      </c>
      <c r="C831" s="98">
        <f>VLOOKUP(GroupVertices[[#This Row],[Vertex]], Vertices[], MATCH("ID", Vertices[#Headers], 0), FALSE)</f>
        <v>822</v>
      </c>
    </row>
    <row r="832" spans="1:3" x14ac:dyDescent="0.25">
      <c r="A832" s="98" t="s">
        <v>1273</v>
      </c>
      <c r="B832" s="100" t="s">
        <v>1013</v>
      </c>
      <c r="C832" s="98">
        <f>VLOOKUP(GroupVertices[[#This Row],[Vertex]], Vertices[], MATCH("ID", Vertices[#Headers], 0), FALSE)</f>
        <v>841</v>
      </c>
    </row>
    <row r="833" spans="1:3" x14ac:dyDescent="0.25">
      <c r="A833" s="98" t="s">
        <v>1274</v>
      </c>
      <c r="B833" s="100" t="s">
        <v>1023</v>
      </c>
      <c r="C833" s="98">
        <f>VLOOKUP(GroupVertices[[#This Row],[Vertex]], Vertices[], MATCH("ID", Vertices[#Headers], 0), FALSE)</f>
        <v>851</v>
      </c>
    </row>
    <row r="834" spans="1:3" x14ac:dyDescent="0.25">
      <c r="A834" s="98" t="s">
        <v>1275</v>
      </c>
      <c r="B834" s="100" t="s">
        <v>1022</v>
      </c>
      <c r="C834" s="98">
        <f>VLOOKUP(GroupVertices[[#This Row],[Vertex]], Vertices[], MATCH("ID", Vertices[#Headers], 0), FALSE)</f>
        <v>850</v>
      </c>
    </row>
    <row r="835" spans="1:3" x14ac:dyDescent="0.25">
      <c r="A835" s="98" t="s">
        <v>1276</v>
      </c>
      <c r="B835" s="100" t="s">
        <v>1018</v>
      </c>
      <c r="C835" s="98">
        <f>VLOOKUP(GroupVertices[[#This Row],[Vertex]], Vertices[], MATCH("ID", Vertices[#Headers], 0), FALSE)</f>
        <v>846</v>
      </c>
    </row>
    <row r="836" spans="1:3" x14ac:dyDescent="0.25">
      <c r="A836" s="98" t="s">
        <v>1277</v>
      </c>
      <c r="B836" s="100" t="s">
        <v>557</v>
      </c>
      <c r="C836" s="98">
        <f>VLOOKUP(GroupVertices[[#This Row],[Vertex]], Vertices[], MATCH("ID", Vertices[#Headers], 0), FALSE)</f>
        <v>385</v>
      </c>
    </row>
    <row r="837" spans="1:3" x14ac:dyDescent="0.25">
      <c r="A837" s="98" t="s">
        <v>1278</v>
      </c>
      <c r="B837" s="100" t="s">
        <v>517</v>
      </c>
      <c r="C837" s="98">
        <f>VLOOKUP(GroupVertices[[#This Row],[Vertex]], Vertices[], MATCH("ID", Vertices[#Headers], 0), FALSE)</f>
        <v>345</v>
      </c>
    </row>
    <row r="838" spans="1:3" x14ac:dyDescent="0.25">
      <c r="A838" s="98" t="s">
        <v>1279</v>
      </c>
      <c r="B838" s="100" t="s">
        <v>500</v>
      </c>
      <c r="C838" s="98">
        <f>VLOOKUP(GroupVertices[[#This Row],[Vertex]], Vertices[], MATCH("ID", Vertices[#Headers], 0), FALSE)</f>
        <v>328</v>
      </c>
    </row>
    <row r="839" spans="1:3" x14ac:dyDescent="0.25">
      <c r="A839" s="98" t="s">
        <v>1280</v>
      </c>
      <c r="B839" s="100" t="s">
        <v>558</v>
      </c>
      <c r="C839" s="98">
        <f>VLOOKUP(GroupVertices[[#This Row],[Vertex]], Vertices[], MATCH("ID", Vertices[#Headers], 0), FALSE)</f>
        <v>386</v>
      </c>
    </row>
    <row r="840" spans="1:3" x14ac:dyDescent="0.25">
      <c r="A840" s="98" t="s">
        <v>1281</v>
      </c>
      <c r="B840" s="100" t="s">
        <v>620</v>
      </c>
      <c r="C840" s="98">
        <f>VLOOKUP(GroupVertices[[#This Row],[Vertex]], Vertices[], MATCH("ID", Vertices[#Headers], 0), FALSE)</f>
        <v>448</v>
      </c>
    </row>
    <row r="841" spans="1:3" x14ac:dyDescent="0.25">
      <c r="A841" s="98" t="s">
        <v>1282</v>
      </c>
      <c r="B841" s="100" t="s">
        <v>572</v>
      </c>
      <c r="C841" s="98">
        <f>VLOOKUP(GroupVertices[[#This Row],[Vertex]], Vertices[], MATCH("ID", Vertices[#Headers], 0), FALSE)</f>
        <v>400</v>
      </c>
    </row>
    <row r="842" spans="1:3" x14ac:dyDescent="0.25">
      <c r="A842" s="98" t="s">
        <v>1283</v>
      </c>
      <c r="B842" s="100" t="s">
        <v>568</v>
      </c>
      <c r="C842" s="98">
        <f>VLOOKUP(GroupVertices[[#This Row],[Vertex]], Vertices[], MATCH("ID", Vertices[#Headers], 0), FALSE)</f>
        <v>396</v>
      </c>
    </row>
    <row r="843" spans="1:3" x14ac:dyDescent="0.25">
      <c r="A843" s="98" t="s">
        <v>1284</v>
      </c>
      <c r="B843" s="100" t="s">
        <v>329</v>
      </c>
      <c r="C843" s="98">
        <f>VLOOKUP(GroupVertices[[#This Row],[Vertex]], Vertices[], MATCH("ID", Vertices[#Headers], 0), FALSE)</f>
        <v>157</v>
      </c>
    </row>
    <row r="844" spans="1:3" x14ac:dyDescent="0.25">
      <c r="A844" s="98" t="s">
        <v>1285</v>
      </c>
      <c r="B844" s="100" t="s">
        <v>293</v>
      </c>
      <c r="C844" s="98">
        <f>VLOOKUP(GroupVertices[[#This Row],[Vertex]], Vertices[], MATCH("ID", Vertices[#Headers], 0), FALSE)</f>
        <v>121</v>
      </c>
    </row>
    <row r="845" spans="1:3" x14ac:dyDescent="0.25">
      <c r="A845" s="98" t="s">
        <v>1286</v>
      </c>
      <c r="B845" s="100" t="s">
        <v>236</v>
      </c>
      <c r="C845" s="98">
        <f>VLOOKUP(GroupVertices[[#This Row],[Vertex]], Vertices[], MATCH("ID", Vertices[#Headers], 0), FALSE)</f>
        <v>64</v>
      </c>
    </row>
    <row r="846" spans="1:3" x14ac:dyDescent="0.25">
      <c r="A846" s="98" t="s">
        <v>1287</v>
      </c>
      <c r="B846" s="100" t="s">
        <v>381</v>
      </c>
      <c r="C846" s="98">
        <f>VLOOKUP(GroupVertices[[#This Row],[Vertex]], Vertices[], MATCH("ID", Vertices[#Headers], 0), FALSE)</f>
        <v>209</v>
      </c>
    </row>
    <row r="847" spans="1:3" x14ac:dyDescent="0.25">
      <c r="A847" s="98" t="s">
        <v>1288</v>
      </c>
      <c r="B847" s="100" t="s">
        <v>473</v>
      </c>
      <c r="C847" s="98">
        <f>VLOOKUP(GroupVertices[[#This Row],[Vertex]], Vertices[], MATCH("ID", Vertices[#Headers], 0), FALSE)</f>
        <v>301</v>
      </c>
    </row>
    <row r="848" spans="1:3" x14ac:dyDescent="0.25">
      <c r="A848" s="98" t="s">
        <v>1289</v>
      </c>
      <c r="B848" s="100" t="s">
        <v>463</v>
      </c>
      <c r="C848" s="98">
        <f>VLOOKUP(GroupVertices[[#This Row],[Vertex]], Vertices[], MATCH("ID", Vertices[#Headers], 0), FALSE)</f>
        <v>291</v>
      </c>
    </row>
    <row r="849" spans="1:3" x14ac:dyDescent="0.25">
      <c r="A849" s="98" t="s">
        <v>1290</v>
      </c>
      <c r="B849" s="100" t="s">
        <v>400</v>
      </c>
      <c r="C849" s="98">
        <f>VLOOKUP(GroupVertices[[#This Row],[Vertex]], Vertices[], MATCH("ID", Vertices[#Headers], 0), FALSE)</f>
        <v>228</v>
      </c>
    </row>
    <row r="850" spans="1:3" x14ac:dyDescent="0.25">
      <c r="A850" s="98" t="s">
        <v>1291</v>
      </c>
      <c r="B850" s="100" t="s">
        <v>651</v>
      </c>
      <c r="C850" s="98">
        <f>VLOOKUP(GroupVertices[[#This Row],[Vertex]], Vertices[], MATCH("ID", Vertices[#Headers], 0), FALSE)</f>
        <v>479</v>
      </c>
    </row>
    <row r="851" spans="1:3" x14ac:dyDescent="0.25">
      <c r="A851" s="98" t="s">
        <v>1292</v>
      </c>
      <c r="B851" s="100" t="s">
        <v>776</v>
      </c>
      <c r="C851" s="98">
        <f>VLOOKUP(GroupVertices[[#This Row],[Vertex]], Vertices[], MATCH("ID", Vertices[#Headers], 0), FALSE)</f>
        <v>604</v>
      </c>
    </row>
    <row r="852" spans="1:3" x14ac:dyDescent="0.25">
      <c r="A852" s="98" t="s">
        <v>1293</v>
      </c>
      <c r="B852" s="100" t="s">
        <v>771</v>
      </c>
      <c r="C852" s="98">
        <f>VLOOKUP(GroupVertices[[#This Row],[Vertex]], Vertices[], MATCH("ID", Vertices[#Headers], 0), FALSE)</f>
        <v>599</v>
      </c>
    </row>
    <row r="853" spans="1:3" x14ac:dyDescent="0.25">
      <c r="A853" s="98" t="s">
        <v>1294</v>
      </c>
      <c r="B853" s="100" t="s">
        <v>744</v>
      </c>
      <c r="C853" s="98">
        <f>VLOOKUP(GroupVertices[[#This Row],[Vertex]], Vertices[], MATCH("ID", Vertices[#Headers], 0), FALSE)</f>
        <v>572</v>
      </c>
    </row>
    <row r="854" spans="1:3" x14ac:dyDescent="0.25">
      <c r="A854" s="98" t="s">
        <v>1295</v>
      </c>
      <c r="B854" s="100" t="s">
        <v>777</v>
      </c>
      <c r="C854" s="98">
        <f>VLOOKUP(GroupVertices[[#This Row],[Vertex]], Vertices[], MATCH("ID", Vertices[#Headers], 0), FALSE)</f>
        <v>605</v>
      </c>
    </row>
    <row r="855" spans="1:3" x14ac:dyDescent="0.25">
      <c r="A855" s="98" t="s">
        <v>1296</v>
      </c>
      <c r="B855" s="100" t="s">
        <v>796</v>
      </c>
      <c r="C855" s="98">
        <f>VLOOKUP(GroupVertices[[#This Row],[Vertex]], Vertices[], MATCH("ID", Vertices[#Headers], 0), FALSE)</f>
        <v>624</v>
      </c>
    </row>
    <row r="856" spans="1:3" x14ac:dyDescent="0.25">
      <c r="A856" s="98" t="s">
        <v>1297</v>
      </c>
      <c r="B856" s="100" t="s">
        <v>792</v>
      </c>
      <c r="C856" s="98">
        <f>VLOOKUP(GroupVertices[[#This Row],[Vertex]], Vertices[], MATCH("ID", Vertices[#Headers], 0), FALSE)</f>
        <v>620</v>
      </c>
    </row>
    <row r="857" spans="1:3" x14ac:dyDescent="0.25">
      <c r="A857" s="98" t="s">
        <v>1298</v>
      </c>
      <c r="B857" s="100" t="s">
        <v>787</v>
      </c>
      <c r="C857" s="98">
        <f>VLOOKUP(GroupVertices[[#This Row],[Vertex]], Vertices[], MATCH("ID", Vertices[#Headers], 0), FALSE)</f>
        <v>615</v>
      </c>
    </row>
    <row r="858" spans="1:3" x14ac:dyDescent="0.25">
      <c r="A858" s="98" t="s">
        <v>1299</v>
      </c>
      <c r="B858" s="100" t="s">
        <v>666</v>
      </c>
      <c r="C858" s="98">
        <f>VLOOKUP(GroupVertices[[#This Row],[Vertex]], Vertices[], MATCH("ID", Vertices[#Headers], 0), FALSE)</f>
        <v>494</v>
      </c>
    </row>
    <row r="859" spans="1:3" x14ac:dyDescent="0.25">
      <c r="A859" s="98" t="s">
        <v>1300</v>
      </c>
      <c r="B859" s="100" t="s">
        <v>665</v>
      </c>
      <c r="C859" s="98">
        <f>VLOOKUP(GroupVertices[[#This Row],[Vertex]], Vertices[], MATCH("ID", Vertices[#Headers], 0), FALSE)</f>
        <v>493</v>
      </c>
    </row>
    <row r="860" spans="1:3" x14ac:dyDescent="0.25">
      <c r="A860" s="98" t="s">
        <v>1301</v>
      </c>
      <c r="B860" s="100" t="s">
        <v>662</v>
      </c>
      <c r="C860" s="98">
        <f>VLOOKUP(GroupVertices[[#This Row],[Vertex]], Vertices[], MATCH("ID", Vertices[#Headers], 0), FALSE)</f>
        <v>490</v>
      </c>
    </row>
    <row r="861" spans="1:3" x14ac:dyDescent="0.25">
      <c r="A861" s="98" t="s">
        <v>1302</v>
      </c>
      <c r="B861" s="100" t="s">
        <v>688</v>
      </c>
      <c r="C861" s="98">
        <f>VLOOKUP(GroupVertices[[#This Row],[Vertex]], Vertices[], MATCH("ID", Vertices[#Headers], 0), FALSE)</f>
        <v>516</v>
      </c>
    </row>
    <row r="862" spans="1:3" x14ac:dyDescent="0.25">
      <c r="A862" s="98" t="s">
        <v>1303</v>
      </c>
      <c r="B862" s="100" t="s">
        <v>703</v>
      </c>
      <c r="C862" s="98">
        <f>VLOOKUP(GroupVertices[[#This Row],[Vertex]], Vertices[], MATCH("ID", Vertices[#Headers], 0), FALSE)</f>
        <v>531</v>
      </c>
    </row>
    <row r="863" spans="1:3" x14ac:dyDescent="0.25">
      <c r="A863" s="98" t="s">
        <v>1304</v>
      </c>
      <c r="B863" s="100" t="s">
        <v>696</v>
      </c>
      <c r="C863" s="98">
        <f>VLOOKUP(GroupVertices[[#This Row],[Vertex]], Vertices[], MATCH("ID", Vertices[#Headers], 0), FALSE)</f>
        <v>524</v>
      </c>
    </row>
    <row r="864" spans="1:3" x14ac:dyDescent="0.25">
      <c r="A864" s="98" t="s">
        <v>1305</v>
      </c>
      <c r="B864" s="100" t="s">
        <v>693</v>
      </c>
      <c r="C864" s="98">
        <f>VLOOKUP(GroupVertices[[#This Row],[Vertex]], Vertices[], MATCH("ID", Vertices[#Headers], 0), FALSE)</f>
        <v>521</v>
      </c>
    </row>
  </sheetData>
  <dataConsolidate/>
  <dataValidations xWindow="58" yWindow="226" count="3">
    <dataValidation allowBlank="1" showInputMessage="1" showErrorMessage="1" promptTitle="Group Name" prompt="Enter the name of the group.  The group name must also be entered on the Groups worksheet." sqref="A2:A864"/>
    <dataValidation allowBlank="1" showInputMessage="1" showErrorMessage="1" promptTitle="Vertex Name" prompt="Enter the name of a vertex to include in the group." sqref="B2:B864"/>
    <dataValidation allowBlank="1" showInputMessage="1" promptTitle="Vertex ID" prompt="This is the value of the hidden ID cell in the Vertices worksheet.  It gets filled in by the items on the NodeXL, Analysis, Groups menu." sqref="C2:C864"/>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B6" sqref="B6"/>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1043</v>
      </c>
      <c r="B2" s="34" t="s">
        <v>31</v>
      </c>
      <c r="D2" s="31">
        <f>MIN(Vertices[Degree])</f>
        <v>0</v>
      </c>
      <c r="E2" s="3">
        <f>COUNTIF(Vertices[Degree], "&gt;= " &amp; D2) - COUNTIF(Vertices[Degree], "&gt;=" &amp; D3)</f>
        <v>58</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831</v>
      </c>
      <c r="L2" s="37">
        <f>MIN(Vertices[Closeness Centrality])</f>
        <v>0</v>
      </c>
      <c r="M2" s="38">
        <f>COUNTIF(Vertices[Closeness Centrality], "&gt;= " &amp; L2) - COUNTIF(Vertices[Closeness Centrality], "&gt;=" &amp; L3)</f>
        <v>175</v>
      </c>
      <c r="N2" s="37">
        <f>MIN(Vertices[Eigenvector Centrality])</f>
        <v>0</v>
      </c>
      <c r="O2" s="38">
        <f>COUNTIF(Vertices[Eigenvector Centrality], "&gt;= " &amp; N2) - COUNTIF(Vertices[Eigenvector Centrality], "&gt;=" &amp; N3)</f>
        <v>854</v>
      </c>
      <c r="P2" s="37">
        <f>MIN(Vertices[PageRank])</f>
        <v>0</v>
      </c>
      <c r="Q2" s="38">
        <f>COUNTIF(Vertices[PageRank], "&gt;= " &amp; P2) - COUNTIF(Vertices[PageRank], "&gt;=" &amp; P3)</f>
        <v>58</v>
      </c>
      <c r="R2" s="37">
        <f>MIN(Vertices[Clustering Coefficient])</f>
        <v>0</v>
      </c>
      <c r="S2" s="43">
        <f>COUNTIF(Vertices[Clustering Coefficient], "&gt;= " &amp; R2) - COUNTIF(Vertices[Clustering Coefficient], "&gt;=" &amp; R3)</f>
        <v>281</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0.25454545454545452</v>
      </c>
      <c r="E3" s="3">
        <f>COUNTIF(Vertices[Degree], "&gt;= " &amp; D3) - COUNTIF(Vertices[Degree], "&gt;=" &amp; D4)</f>
        <v>0</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45.454545454545453</v>
      </c>
      <c r="K3" s="40">
        <f>COUNTIF(Vertices[Betweenness Centrality], "&gt;= " &amp; J3) - COUNTIF(Vertices[Betweenness Centrality], "&gt;=" &amp; J4)</f>
        <v>10</v>
      </c>
      <c r="L3" s="39">
        <f t="shared" ref="L3:L26" si="5">L2+($L$57-$L$2)/BinDivisor</f>
        <v>1.8181818181818181E-2</v>
      </c>
      <c r="M3" s="40">
        <f>COUNTIF(Vertices[Closeness Centrality], "&gt;= " &amp; L3) - COUNTIF(Vertices[Closeness Centrality], "&gt;=" &amp; L4)</f>
        <v>13</v>
      </c>
      <c r="N3" s="39">
        <f t="shared" ref="N3:N26" si="6">N2+($N$57-$N$2)/BinDivisor</f>
        <v>2.0201818181818181E-3</v>
      </c>
      <c r="O3" s="40">
        <f>COUNTIF(Vertices[Eigenvector Centrality], "&gt;= " &amp; N3) - COUNTIF(Vertices[Eigenvector Centrality], "&gt;=" &amp; N4)</f>
        <v>0</v>
      </c>
      <c r="P3" s="39">
        <f t="shared" ref="P3:P26" si="7">P2+($P$57-$P$2)/BinDivisor</f>
        <v>7.3890127272727271E-2</v>
      </c>
      <c r="Q3" s="40">
        <f>COUNTIF(Vertices[PageRank], "&gt;= " &amp; P3) - COUNTIF(Vertices[PageRank], "&gt;=" &amp; P4)</f>
        <v>0</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863</v>
      </c>
      <c r="D4" s="32">
        <f t="shared" si="1"/>
        <v>0.50909090909090904</v>
      </c>
      <c r="E4" s="3">
        <f>COUNTIF(Vertices[Degree], "&gt;= " &amp; D4) - COUNTIF(Vertices[Degree], "&gt;=" &amp; D5)</f>
        <v>0</v>
      </c>
      <c r="F4" s="37">
        <f t="shared" si="2"/>
        <v>0</v>
      </c>
      <c r="G4" s="38">
        <f>COUNTIF(Vertices[In-Degree], "&gt;= " &amp; F4) - COUNTIF(Vertices[In-Degree], "&gt;=" &amp; F5)</f>
        <v>0</v>
      </c>
      <c r="H4" s="37">
        <f t="shared" si="3"/>
        <v>0</v>
      </c>
      <c r="I4" s="38">
        <f>COUNTIF(Vertices[Out-Degree], "&gt;= " &amp; H4) - COUNTIF(Vertices[Out-Degree], "&gt;=" &amp; H5)</f>
        <v>0</v>
      </c>
      <c r="J4" s="37">
        <f t="shared" si="4"/>
        <v>90.909090909090907</v>
      </c>
      <c r="K4" s="38">
        <f>COUNTIF(Vertices[Betweenness Centrality], "&gt;= " &amp; J4) - COUNTIF(Vertices[Betweenness Centrality], "&gt;=" &amp; J5)</f>
        <v>1</v>
      </c>
      <c r="L4" s="37">
        <f t="shared" si="5"/>
        <v>3.6363636363636362E-2</v>
      </c>
      <c r="M4" s="38">
        <f>COUNTIF(Vertices[Closeness Centrality], "&gt;= " &amp; L4) - COUNTIF(Vertices[Closeness Centrality], "&gt;=" &amp; L5)</f>
        <v>14</v>
      </c>
      <c r="N4" s="37">
        <f t="shared" si="6"/>
        <v>4.0403636363636362E-3</v>
      </c>
      <c r="O4" s="38">
        <f>COUNTIF(Vertices[Eigenvector Centrality], "&gt;= " &amp; N4) - COUNTIF(Vertices[Eigenvector Centrality], "&gt;=" &amp; N5)</f>
        <v>0</v>
      </c>
      <c r="P4" s="37">
        <f t="shared" si="7"/>
        <v>0.14778025454545454</v>
      </c>
      <c r="Q4" s="38">
        <f>COUNTIF(Vertices[PageRank], "&gt;= " &amp; P4) - COUNTIF(Vertices[PageRank], "&gt;=" &amp; P5)</f>
        <v>0</v>
      </c>
      <c r="R4" s="37">
        <f t="shared" si="8"/>
        <v>3.6363636363636362E-2</v>
      </c>
      <c r="S4" s="43">
        <f>COUNTIF(Vertices[Clustering Coefficient], "&gt;= " &amp; R4) - COUNTIF(Vertices[Clustering Coefficient], "&gt;=" &amp; R5)</f>
        <v>0</v>
      </c>
      <c r="T4" s="37" t="e">
        <f t="shared" ca="1" si="9"/>
        <v>#REF!</v>
      </c>
      <c r="U4" s="38" t="e">
        <f t="shared" ca="1" si="0"/>
        <v>#REF!</v>
      </c>
      <c r="W4" s="12" t="s">
        <v>127</v>
      </c>
      <c r="X4" s="12" t="s">
        <v>129</v>
      </c>
    </row>
    <row r="5" spans="1:24" x14ac:dyDescent="0.25">
      <c r="A5" s="85"/>
      <c r="B5" s="85"/>
      <c r="D5" s="32">
        <f t="shared" si="1"/>
        <v>0.76363636363636356</v>
      </c>
      <c r="E5" s="3">
        <f>COUNTIF(Vertices[Degree], "&gt;= " &amp; D5) - COUNTIF(Vertices[Degree], "&gt;=" &amp; D6)</f>
        <v>211</v>
      </c>
      <c r="F5" s="39">
        <f t="shared" si="2"/>
        <v>0</v>
      </c>
      <c r="G5" s="40">
        <f>COUNTIF(Vertices[In-Degree], "&gt;= " &amp; F5) - COUNTIF(Vertices[In-Degree], "&gt;=" &amp; F6)</f>
        <v>0</v>
      </c>
      <c r="H5" s="39">
        <f t="shared" si="3"/>
        <v>0</v>
      </c>
      <c r="I5" s="40">
        <f>COUNTIF(Vertices[Out-Degree], "&gt;= " &amp; H5) - COUNTIF(Vertices[Out-Degree], "&gt;=" &amp; H6)</f>
        <v>0</v>
      </c>
      <c r="J5" s="39">
        <f t="shared" si="4"/>
        <v>136.36363636363637</v>
      </c>
      <c r="K5" s="40">
        <f>COUNTIF(Vertices[Betweenness Centrality], "&gt;= " &amp; J5) - COUNTIF(Vertices[Betweenness Centrality], "&gt;=" &amp; J6)</f>
        <v>5</v>
      </c>
      <c r="L5" s="39">
        <f t="shared" si="5"/>
        <v>5.4545454545454543E-2</v>
      </c>
      <c r="M5" s="40">
        <f>COUNTIF(Vertices[Closeness Centrality], "&gt;= " &amp; L5) - COUNTIF(Vertices[Closeness Centrality], "&gt;=" &amp; L6)</f>
        <v>17</v>
      </c>
      <c r="N5" s="39">
        <f t="shared" si="6"/>
        <v>6.0605454545454539E-3</v>
      </c>
      <c r="O5" s="40">
        <f>COUNTIF(Vertices[Eigenvector Centrality], "&gt;= " &amp; N5) - COUNTIF(Vertices[Eigenvector Centrality], "&gt;=" &amp; N6)</f>
        <v>0</v>
      </c>
      <c r="P5" s="39">
        <f t="shared" si="7"/>
        <v>0.22167038181818183</v>
      </c>
      <c r="Q5" s="40">
        <f>COUNTIF(Vertices[PageRank], "&gt;= " &amp; P5) - COUNTIF(Vertices[PageRank], "&gt;=" &amp; P6)</f>
        <v>1</v>
      </c>
      <c r="R5" s="39">
        <f t="shared" si="8"/>
        <v>5.4545454545454543E-2</v>
      </c>
      <c r="S5" s="44">
        <f>COUNTIF(Vertices[Clustering Coefficient], "&gt;= " &amp; R5) - COUNTIF(Vertices[Clustering Coefficient], "&gt;=" &amp; R6)</f>
        <v>0</v>
      </c>
      <c r="T5" s="39" t="e">
        <f t="shared" ca="1" si="9"/>
        <v>#REF!</v>
      </c>
      <c r="U5" s="40" t="e">
        <f t="shared" ca="1" si="0"/>
        <v>#REF!</v>
      </c>
    </row>
    <row r="6" spans="1:24" x14ac:dyDescent="0.25">
      <c r="A6" s="34" t="s">
        <v>149</v>
      </c>
      <c r="B6" s="34">
        <v>1077</v>
      </c>
      <c r="D6" s="32">
        <f t="shared" si="1"/>
        <v>1.0181818181818181</v>
      </c>
      <c r="E6" s="3">
        <f>COUNTIF(Vertices[Degree], "&gt;= " &amp; D6) - COUNTIF(Vertices[Degree], "&gt;=" &amp; D7)</f>
        <v>0</v>
      </c>
      <c r="F6" s="37">
        <f t="shared" si="2"/>
        <v>0</v>
      </c>
      <c r="G6" s="38">
        <f>COUNTIF(Vertices[In-Degree], "&gt;= " &amp; F6) - COUNTIF(Vertices[In-Degree], "&gt;=" &amp; F7)</f>
        <v>0</v>
      </c>
      <c r="H6" s="37">
        <f t="shared" si="3"/>
        <v>0</v>
      </c>
      <c r="I6" s="38">
        <f>COUNTIF(Vertices[Out-Degree], "&gt;= " &amp; H6) - COUNTIF(Vertices[Out-Degree], "&gt;=" &amp; H7)</f>
        <v>0</v>
      </c>
      <c r="J6" s="37">
        <f t="shared" si="4"/>
        <v>181.81818181818181</v>
      </c>
      <c r="K6" s="38">
        <f>COUNTIF(Vertices[Betweenness Centrality], "&gt;= " &amp; J6) - COUNTIF(Vertices[Betweenness Centrality], "&gt;=" &amp; J7)</f>
        <v>1</v>
      </c>
      <c r="L6" s="37">
        <f t="shared" si="5"/>
        <v>7.2727272727272724E-2</v>
      </c>
      <c r="M6" s="38">
        <f>COUNTIF(Vertices[Closeness Centrality], "&gt;= " &amp; L6) - COUNTIF(Vertices[Closeness Centrality], "&gt;=" &amp; L7)</f>
        <v>10</v>
      </c>
      <c r="N6" s="37">
        <f t="shared" si="6"/>
        <v>8.0807272727272724E-3</v>
      </c>
      <c r="O6" s="38">
        <f>COUNTIF(Vertices[Eigenvector Centrality], "&gt;= " &amp; N6) - COUNTIF(Vertices[Eigenvector Centrality], "&gt;=" &amp; N7)</f>
        <v>0</v>
      </c>
      <c r="P6" s="37">
        <f t="shared" si="7"/>
        <v>0.29556050909090908</v>
      </c>
      <c r="Q6" s="38">
        <f>COUNTIF(Vertices[PageRank], "&gt;= " &amp; P6) - COUNTIF(Vertices[PageRank], "&gt;=" &amp; P7)</f>
        <v>1</v>
      </c>
      <c r="R6" s="37">
        <f t="shared" si="8"/>
        <v>7.2727272727272724E-2</v>
      </c>
      <c r="S6" s="43">
        <f>COUNTIF(Vertices[Clustering Coefficient], "&gt;= " &amp; R6) - COUNTIF(Vertices[Clustering Coefficient], "&gt;=" &amp; R7)</f>
        <v>1</v>
      </c>
      <c r="T6" s="37" t="e">
        <f t="shared" ca="1" si="9"/>
        <v>#REF!</v>
      </c>
      <c r="U6" s="38" t="e">
        <f t="shared" ca="1" si="0"/>
        <v>#REF!</v>
      </c>
    </row>
    <row r="7" spans="1:24" x14ac:dyDescent="0.25">
      <c r="A7" s="34" t="s">
        <v>150</v>
      </c>
      <c r="B7" s="34">
        <v>0</v>
      </c>
      <c r="D7" s="32">
        <f t="shared" si="1"/>
        <v>1.2727272727272725</v>
      </c>
      <c r="E7" s="3">
        <f>COUNTIF(Vertices[Degree], "&gt;= " &amp; D7) - COUNTIF(Vertices[Degree], "&gt;=" &amp; D8)</f>
        <v>0</v>
      </c>
      <c r="F7" s="39">
        <f t="shared" si="2"/>
        <v>0</v>
      </c>
      <c r="G7" s="40">
        <f>COUNTIF(Vertices[In-Degree], "&gt;= " &amp; F7) - COUNTIF(Vertices[In-Degree], "&gt;=" &amp; F8)</f>
        <v>0</v>
      </c>
      <c r="H7" s="39">
        <f t="shared" si="3"/>
        <v>0</v>
      </c>
      <c r="I7" s="40">
        <f>COUNTIF(Vertices[Out-Degree], "&gt;= " &amp; H7) - COUNTIF(Vertices[Out-Degree], "&gt;=" &amp; H8)</f>
        <v>0</v>
      </c>
      <c r="J7" s="39">
        <f t="shared" si="4"/>
        <v>227.27272727272725</v>
      </c>
      <c r="K7" s="40">
        <f>COUNTIF(Vertices[Betweenness Centrality], "&gt;= " &amp; J7) - COUNTIF(Vertices[Betweenness Centrality], "&gt;=" &amp; J8)</f>
        <v>2</v>
      </c>
      <c r="L7" s="39">
        <f t="shared" si="5"/>
        <v>9.0909090909090912E-2</v>
      </c>
      <c r="M7" s="40">
        <f>COUNTIF(Vertices[Closeness Centrality], "&gt;= " &amp; L7) - COUNTIF(Vertices[Closeness Centrality], "&gt;=" &amp; L8)</f>
        <v>0</v>
      </c>
      <c r="N7" s="39">
        <f t="shared" si="6"/>
        <v>1.0100909090909091E-2</v>
      </c>
      <c r="O7" s="40">
        <f>COUNTIF(Vertices[Eigenvector Centrality], "&gt;= " &amp; N7) - COUNTIF(Vertices[Eigenvector Centrality], "&gt;=" &amp; N8)</f>
        <v>0</v>
      </c>
      <c r="P7" s="39">
        <f t="shared" si="7"/>
        <v>0.36945063636363634</v>
      </c>
      <c r="Q7" s="40">
        <f>COUNTIF(Vertices[PageRank], "&gt;= " &amp; P7) - COUNTIF(Vertices[PageRank], "&gt;=" &amp; P8)</f>
        <v>14</v>
      </c>
      <c r="R7" s="39">
        <f t="shared" si="8"/>
        <v>9.0909090909090912E-2</v>
      </c>
      <c r="S7" s="44">
        <f>COUNTIF(Vertices[Clustering Coefficient], "&gt;= " &amp; R7) - COUNTIF(Vertices[Clustering Coefficient], "&gt;=" &amp; R8)</f>
        <v>1</v>
      </c>
      <c r="T7" s="39" t="e">
        <f t="shared" ca="1" si="9"/>
        <v>#REF!</v>
      </c>
      <c r="U7" s="40" t="e">
        <f t="shared" ca="1" si="0"/>
        <v>#REF!</v>
      </c>
    </row>
    <row r="8" spans="1:24" x14ac:dyDescent="0.25">
      <c r="A8" s="34" t="s">
        <v>151</v>
      </c>
      <c r="B8" s="34">
        <v>1077</v>
      </c>
      <c r="D8" s="32">
        <f t="shared" si="1"/>
        <v>1.5272727272727269</v>
      </c>
      <c r="E8" s="3">
        <f>COUNTIF(Vertices[Degree], "&gt;= " &amp; D8) - COUNTIF(Vertices[Degree], "&gt;=" &amp; D9)</f>
        <v>0</v>
      </c>
      <c r="F8" s="37">
        <f t="shared" si="2"/>
        <v>0</v>
      </c>
      <c r="G8" s="38">
        <f>COUNTIF(Vertices[In-Degree], "&gt;= " &amp; F8) - COUNTIF(Vertices[In-Degree], "&gt;=" &amp; F9)</f>
        <v>0</v>
      </c>
      <c r="H8" s="37">
        <f t="shared" si="3"/>
        <v>0</v>
      </c>
      <c r="I8" s="38">
        <f>COUNTIF(Vertices[Out-Degree], "&gt;= " &amp; H8) - COUNTIF(Vertices[Out-Degree], "&gt;=" &amp; H9)</f>
        <v>0</v>
      </c>
      <c r="J8" s="37">
        <f t="shared" si="4"/>
        <v>272.72727272727269</v>
      </c>
      <c r="K8" s="38">
        <f>COUNTIF(Vertices[Betweenness Centrality], "&gt;= " &amp; J8) - COUNTIF(Vertices[Betweenness Centrality], "&gt;=" &amp; J9)</f>
        <v>1</v>
      </c>
      <c r="L8" s="37">
        <f t="shared" si="5"/>
        <v>0.1090909090909091</v>
      </c>
      <c r="M8" s="38">
        <f>COUNTIF(Vertices[Closeness Centrality], "&gt;= " &amp; L8) - COUNTIF(Vertices[Closeness Centrality], "&gt;=" &amp; L9)</f>
        <v>50</v>
      </c>
      <c r="N8" s="37">
        <f t="shared" si="6"/>
        <v>1.2121090909090909E-2</v>
      </c>
      <c r="O8" s="38">
        <f>COUNTIF(Vertices[Eigenvector Centrality], "&gt;= " &amp; N8) - COUNTIF(Vertices[Eigenvector Centrality], "&gt;=" &amp; N9)</f>
        <v>0</v>
      </c>
      <c r="P8" s="37">
        <f t="shared" si="7"/>
        <v>0.4433407636363636</v>
      </c>
      <c r="Q8" s="38">
        <f>COUNTIF(Vertices[PageRank], "&gt;= " &amp; P8) - COUNTIF(Vertices[PageRank], "&gt;=" &amp; P9)</f>
        <v>9</v>
      </c>
      <c r="R8" s="37">
        <f t="shared" si="8"/>
        <v>0.1090909090909091</v>
      </c>
      <c r="S8" s="43">
        <f>COUNTIF(Vertices[Clustering Coefficient], "&gt;= " &amp; R8) - COUNTIF(Vertices[Clustering Coefficient], "&gt;=" &amp; R9)</f>
        <v>0</v>
      </c>
      <c r="T8" s="37" t="e">
        <f t="shared" ca="1" si="9"/>
        <v>#REF!</v>
      </c>
      <c r="U8" s="38" t="e">
        <f t="shared" ca="1" si="0"/>
        <v>#REF!</v>
      </c>
    </row>
    <row r="9" spans="1:24" x14ac:dyDescent="0.25">
      <c r="A9" s="85"/>
      <c r="B9" s="85"/>
      <c r="D9" s="32">
        <f t="shared" si="1"/>
        <v>1.7818181818181813</v>
      </c>
      <c r="E9" s="3">
        <f>COUNTIF(Vertices[Degree], "&gt;= " &amp; D9) - COUNTIF(Vertices[Degree], "&gt;=" &amp; D10)</f>
        <v>277</v>
      </c>
      <c r="F9" s="39">
        <f t="shared" si="2"/>
        <v>0</v>
      </c>
      <c r="G9" s="40">
        <f>COUNTIF(Vertices[In-Degree], "&gt;= " &amp; F9) - COUNTIF(Vertices[In-Degree], "&gt;=" &amp; F10)</f>
        <v>0</v>
      </c>
      <c r="H9" s="39">
        <f t="shared" si="3"/>
        <v>0</v>
      </c>
      <c r="I9" s="40">
        <f>COUNTIF(Vertices[Out-Degree], "&gt;= " &amp; H9) - COUNTIF(Vertices[Out-Degree], "&gt;=" &amp; H10)</f>
        <v>0</v>
      </c>
      <c r="J9" s="39">
        <f t="shared" si="4"/>
        <v>318.18181818181813</v>
      </c>
      <c r="K9" s="40">
        <f>COUNTIF(Vertices[Betweenness Centrality], "&gt;= " &amp; J9) - COUNTIF(Vertices[Betweenness Centrality], "&gt;=" &amp; J10)</f>
        <v>1</v>
      </c>
      <c r="L9" s="39">
        <f t="shared" si="5"/>
        <v>0.12727272727272729</v>
      </c>
      <c r="M9" s="40">
        <f>COUNTIF(Vertices[Closeness Centrality], "&gt;= " &amp; L9) - COUNTIF(Vertices[Closeness Centrality], "&gt;=" &amp; L10)</f>
        <v>21</v>
      </c>
      <c r="N9" s="39">
        <f t="shared" si="6"/>
        <v>1.4141272727272728E-2</v>
      </c>
      <c r="O9" s="40">
        <f>COUNTIF(Vertices[Eigenvector Centrality], "&gt;= " &amp; N9) - COUNTIF(Vertices[Eigenvector Centrality], "&gt;=" &amp; N10)</f>
        <v>0</v>
      </c>
      <c r="P9" s="39">
        <f t="shared" si="7"/>
        <v>0.51723089090909091</v>
      </c>
      <c r="Q9" s="40">
        <f>COUNTIF(Vertices[PageRank], "&gt;= " &amp; P9) - COUNTIF(Vertices[PageRank], "&gt;=" &amp; P10)</f>
        <v>25</v>
      </c>
      <c r="R9" s="39">
        <f t="shared" si="8"/>
        <v>0.12727272727272729</v>
      </c>
      <c r="S9" s="44">
        <f>COUNTIF(Vertices[Clustering Coefficient], "&gt;= " &amp; R9) - COUNTIF(Vertices[Clustering Coefficient], "&gt;=" &amp; R10)</f>
        <v>4</v>
      </c>
      <c r="T9" s="39" t="e">
        <f t="shared" ca="1" si="9"/>
        <v>#REF!</v>
      </c>
      <c r="U9" s="40" t="e">
        <f t="shared" ca="1" si="0"/>
        <v>#REF!</v>
      </c>
    </row>
    <row r="10" spans="1:24" x14ac:dyDescent="0.25">
      <c r="A10" s="34" t="s">
        <v>152</v>
      </c>
      <c r="B10" s="34">
        <v>0</v>
      </c>
      <c r="D10" s="32">
        <f t="shared" si="1"/>
        <v>2.0363636363636357</v>
      </c>
      <c r="E10" s="3">
        <f>COUNTIF(Vertices[Degree], "&gt;= " &amp; D10) - COUNTIF(Vertices[Degree], "&gt;=" &amp; D11)</f>
        <v>0</v>
      </c>
      <c r="F10" s="37">
        <f t="shared" si="2"/>
        <v>0</v>
      </c>
      <c r="G10" s="38">
        <f>COUNTIF(Vertices[In-Degree], "&gt;= " &amp; F10) - COUNTIF(Vertices[In-Degree], "&gt;=" &amp; F11)</f>
        <v>0</v>
      </c>
      <c r="H10" s="37">
        <f t="shared" si="3"/>
        <v>0</v>
      </c>
      <c r="I10" s="38">
        <f>COUNTIF(Vertices[Out-Degree], "&gt;= " &amp; H10) - COUNTIF(Vertices[Out-Degree], "&gt;=" &amp; H11)</f>
        <v>0</v>
      </c>
      <c r="J10" s="37">
        <f t="shared" si="4"/>
        <v>363.63636363636357</v>
      </c>
      <c r="K10" s="38">
        <f>COUNTIF(Vertices[Betweenness Centrality], "&gt;= " &amp; J10) - COUNTIF(Vertices[Betweenness Centrality], "&gt;=" &amp; J11)</f>
        <v>2</v>
      </c>
      <c r="L10" s="37">
        <f t="shared" si="5"/>
        <v>0.14545454545454548</v>
      </c>
      <c r="M10" s="38">
        <f>COUNTIF(Vertices[Closeness Centrality], "&gt;= " &amp; L10) - COUNTIF(Vertices[Closeness Centrality], "&gt;=" &amp; L11)</f>
        <v>0</v>
      </c>
      <c r="N10" s="37">
        <f t="shared" si="6"/>
        <v>1.6161454545454545E-2</v>
      </c>
      <c r="O10" s="38">
        <f>COUNTIF(Vertices[Eigenvector Centrality], "&gt;= " &amp; N10) - COUNTIF(Vertices[Eigenvector Centrality], "&gt;=" &amp; N11)</f>
        <v>0</v>
      </c>
      <c r="P10" s="37">
        <f t="shared" si="7"/>
        <v>0.59112101818181817</v>
      </c>
      <c r="Q10" s="38">
        <f>COUNTIF(Vertices[PageRank], "&gt;= " &amp; P10) - COUNTIF(Vertices[PageRank], "&gt;=" &amp; P11)</f>
        <v>16</v>
      </c>
      <c r="R10" s="37">
        <f t="shared" si="8"/>
        <v>0.14545454545454548</v>
      </c>
      <c r="S10" s="43">
        <f>COUNTIF(Vertices[Clustering Coefficient], "&gt;= " &amp; R10) - COUNTIF(Vertices[Clustering Coefficient], "&gt;=" &amp; R11)</f>
        <v>0</v>
      </c>
      <c r="T10" s="37" t="e">
        <f t="shared" ca="1" si="9"/>
        <v>#REF!</v>
      </c>
      <c r="U10" s="38" t="e">
        <f t="shared" ca="1" si="0"/>
        <v>#REF!</v>
      </c>
    </row>
    <row r="11" spans="1:24" x14ac:dyDescent="0.25">
      <c r="A11" s="85"/>
      <c r="B11" s="85"/>
      <c r="D11" s="32">
        <f t="shared" si="1"/>
        <v>2.2909090909090901</v>
      </c>
      <c r="E11" s="3">
        <f>COUNTIF(Vertices[Degree], "&gt;= " &amp; D11) - COUNTIF(Vertices[Degree], "&gt;=" &amp; D12)</f>
        <v>0</v>
      </c>
      <c r="F11" s="39">
        <f t="shared" si="2"/>
        <v>0</v>
      </c>
      <c r="G11" s="40">
        <f>COUNTIF(Vertices[In-Degree], "&gt;= " &amp; F11) - COUNTIF(Vertices[In-Degree], "&gt;=" &amp; F12)</f>
        <v>0</v>
      </c>
      <c r="H11" s="39">
        <f t="shared" si="3"/>
        <v>0</v>
      </c>
      <c r="I11" s="40">
        <f>COUNTIF(Vertices[Out-Degree], "&gt;= " &amp; H11) - COUNTIF(Vertices[Out-Degree], "&gt;=" &amp; H12)</f>
        <v>0</v>
      </c>
      <c r="J11" s="39">
        <f t="shared" si="4"/>
        <v>409.09090909090901</v>
      </c>
      <c r="K11" s="40">
        <f>COUNTIF(Vertices[Betweenness Centrality], "&gt;= " &amp; J11) - COUNTIF(Vertices[Betweenness Centrality], "&gt;=" &amp; J12)</f>
        <v>0</v>
      </c>
      <c r="L11" s="39">
        <f t="shared" si="5"/>
        <v>0.16363636363636366</v>
      </c>
      <c r="M11" s="40">
        <f>COUNTIF(Vertices[Closeness Centrality], "&gt;= " &amp; L11) - COUNTIF(Vertices[Closeness Centrality], "&gt;=" &amp; L12)</f>
        <v>50</v>
      </c>
      <c r="N11" s="39">
        <f t="shared" si="6"/>
        <v>1.8181636363636362E-2</v>
      </c>
      <c r="O11" s="40">
        <f>COUNTIF(Vertices[Eigenvector Centrality], "&gt;= " &amp; N11) - COUNTIF(Vertices[Eigenvector Centrality], "&gt;=" &amp; N12)</f>
        <v>0</v>
      </c>
      <c r="P11" s="39">
        <f t="shared" si="7"/>
        <v>0.66501114545454543</v>
      </c>
      <c r="Q11" s="40">
        <f>COUNTIF(Vertices[PageRank], "&gt;= " &amp; P11) - COUNTIF(Vertices[PageRank], "&gt;=" &amp; P12)</f>
        <v>41</v>
      </c>
      <c r="R11" s="39">
        <f t="shared" si="8"/>
        <v>0.16363636363636366</v>
      </c>
      <c r="S11" s="44">
        <f>COUNTIF(Vertices[Clustering Coefficient], "&gt;= " &amp; R11) - COUNTIF(Vertices[Clustering Coefficient], "&gt;=" &amp; R12)</f>
        <v>4</v>
      </c>
      <c r="T11" s="39" t="e">
        <f t="shared" ca="1" si="9"/>
        <v>#REF!</v>
      </c>
      <c r="U11" s="40" t="e">
        <f t="shared" ca="1" si="0"/>
        <v>#REF!</v>
      </c>
    </row>
    <row r="12" spans="1:24" x14ac:dyDescent="0.25">
      <c r="A12" s="34" t="s">
        <v>171</v>
      </c>
      <c r="B12" s="34" t="s">
        <v>1046</v>
      </c>
      <c r="D12" s="32">
        <f t="shared" si="1"/>
        <v>2.5454545454545445</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454.54545454545445</v>
      </c>
      <c r="K12" s="38">
        <f>COUNTIF(Vertices[Betweenness Centrality], "&gt;= " &amp; J12) - COUNTIF(Vertices[Betweenness Centrality], "&gt;=" &amp; J13)</f>
        <v>1</v>
      </c>
      <c r="L12" s="37">
        <f t="shared" si="5"/>
        <v>0.18181818181818185</v>
      </c>
      <c r="M12" s="38">
        <f>COUNTIF(Vertices[Closeness Centrality], "&gt;= " &amp; L12) - COUNTIF(Vertices[Closeness Centrality], "&gt;=" &amp; L13)</f>
        <v>0</v>
      </c>
      <c r="N12" s="37">
        <f t="shared" si="6"/>
        <v>2.0201818181818178E-2</v>
      </c>
      <c r="O12" s="38">
        <f>COUNTIF(Vertices[Eigenvector Centrality], "&gt;= " &amp; N12) - COUNTIF(Vertices[Eigenvector Centrality], "&gt;=" &amp; N13)</f>
        <v>0</v>
      </c>
      <c r="P12" s="37">
        <f t="shared" si="7"/>
        <v>0.73890127272727268</v>
      </c>
      <c r="Q12" s="38">
        <f>COUNTIF(Vertices[PageRank], "&gt;= " &amp; P12) - COUNTIF(Vertices[PageRank], "&gt;=" &amp; P13)</f>
        <v>39</v>
      </c>
      <c r="R12" s="37">
        <f t="shared" si="8"/>
        <v>0.18181818181818185</v>
      </c>
      <c r="S12" s="43">
        <f>COUNTIF(Vertices[Clustering Coefficient], "&gt;= " &amp; R12) - COUNTIF(Vertices[Clustering Coefficient], "&gt;=" &amp; R13)</f>
        <v>0</v>
      </c>
      <c r="T12" s="37" t="e">
        <f t="shared" ca="1" si="9"/>
        <v>#REF!</v>
      </c>
      <c r="U12" s="38" t="e">
        <f t="shared" ca="1" si="0"/>
        <v>#REF!</v>
      </c>
    </row>
    <row r="13" spans="1:24" x14ac:dyDescent="0.25">
      <c r="A13" s="34" t="s">
        <v>172</v>
      </c>
      <c r="B13" s="34" t="s">
        <v>1046</v>
      </c>
      <c r="D13" s="32">
        <f t="shared" si="1"/>
        <v>2.7999999999999989</v>
      </c>
      <c r="E13" s="3">
        <f>COUNTIF(Vertices[Degree], "&gt;= " &amp; D13) - COUNTIF(Vertices[Degree], "&gt;=" &amp; D14)</f>
        <v>126</v>
      </c>
      <c r="F13" s="39">
        <f t="shared" si="2"/>
        <v>0</v>
      </c>
      <c r="G13" s="40">
        <f>COUNTIF(Vertices[In-Degree], "&gt;= " &amp; F13) - COUNTIF(Vertices[In-Degree], "&gt;=" &amp; F14)</f>
        <v>0</v>
      </c>
      <c r="H13" s="39">
        <f t="shared" si="3"/>
        <v>0</v>
      </c>
      <c r="I13" s="40">
        <f>COUNTIF(Vertices[Out-Degree], "&gt;= " &amp; H13) - COUNTIF(Vertices[Out-Degree], "&gt;=" &amp; H14)</f>
        <v>0</v>
      </c>
      <c r="J13" s="39">
        <f t="shared" si="4"/>
        <v>499.99999999999989</v>
      </c>
      <c r="K13" s="40">
        <f>COUNTIF(Vertices[Betweenness Centrality], "&gt;= " &amp; J13) - COUNTIF(Vertices[Betweenness Centrality], "&gt;=" &amp; J14)</f>
        <v>0</v>
      </c>
      <c r="L13" s="39">
        <f t="shared" si="5"/>
        <v>0.20000000000000004</v>
      </c>
      <c r="M13" s="40">
        <f>COUNTIF(Vertices[Closeness Centrality], "&gt;= " &amp; L13) - COUNTIF(Vertices[Closeness Centrality], "&gt;=" &amp; L14)</f>
        <v>31</v>
      </c>
      <c r="N13" s="39">
        <f t="shared" si="6"/>
        <v>2.2221999999999995E-2</v>
      </c>
      <c r="O13" s="40">
        <f>COUNTIF(Vertices[Eigenvector Centrality], "&gt;= " &amp; N13) - COUNTIF(Vertices[Eigenvector Centrality], "&gt;=" &amp; N14)</f>
        <v>0</v>
      </c>
      <c r="P13" s="39">
        <f t="shared" si="7"/>
        <v>0.81279139999999994</v>
      </c>
      <c r="Q13" s="40">
        <f>COUNTIF(Vertices[PageRank], "&gt;= " &amp; P13) - COUNTIF(Vertices[PageRank], "&gt;=" &amp; P14)</f>
        <v>34</v>
      </c>
      <c r="R13" s="39">
        <f t="shared" si="8"/>
        <v>0.20000000000000004</v>
      </c>
      <c r="S13" s="44">
        <f>COUNTIF(Vertices[Clustering Coefficient], "&gt;= " &amp; R13) - COUNTIF(Vertices[Clustering Coefficient], "&gt;=" &amp; R14)</f>
        <v>3</v>
      </c>
      <c r="T13" s="39" t="e">
        <f t="shared" ca="1" si="9"/>
        <v>#REF!</v>
      </c>
      <c r="U13" s="40" t="e">
        <f t="shared" ca="1" si="0"/>
        <v>#REF!</v>
      </c>
    </row>
    <row r="14" spans="1:24" x14ac:dyDescent="0.25">
      <c r="A14" s="85"/>
      <c r="B14" s="85"/>
      <c r="D14" s="32">
        <f t="shared" si="1"/>
        <v>3.0545454545454533</v>
      </c>
      <c r="E14" s="3">
        <f>COUNTIF(Vertices[Degree], "&gt;= " &amp; D14) - COUNTIF(Vertices[Degree], "&gt;=" &amp; D15)</f>
        <v>0</v>
      </c>
      <c r="F14" s="37">
        <f t="shared" si="2"/>
        <v>0</v>
      </c>
      <c r="G14" s="38">
        <f>COUNTIF(Vertices[In-Degree], "&gt;= " &amp; F14) - COUNTIF(Vertices[In-Degree], "&gt;=" &amp; F15)</f>
        <v>0</v>
      </c>
      <c r="H14" s="37">
        <f t="shared" si="3"/>
        <v>0</v>
      </c>
      <c r="I14" s="38">
        <f>COUNTIF(Vertices[Out-Degree], "&gt;= " &amp; H14) - COUNTIF(Vertices[Out-Degree], "&gt;=" &amp; H15)</f>
        <v>0</v>
      </c>
      <c r="J14" s="37">
        <f t="shared" si="4"/>
        <v>545.45454545454538</v>
      </c>
      <c r="K14" s="38">
        <f>COUNTIF(Vertices[Betweenness Centrality], "&gt;= " &amp; J14) - COUNTIF(Vertices[Betweenness Centrality], "&gt;=" &amp; J15)</f>
        <v>1</v>
      </c>
      <c r="L14" s="37">
        <f t="shared" si="5"/>
        <v>0.21818181818181823</v>
      </c>
      <c r="M14" s="38">
        <f>COUNTIF(Vertices[Closeness Centrality], "&gt;= " &amp; L14) - COUNTIF(Vertices[Closeness Centrality], "&gt;=" &amp; L15)</f>
        <v>0</v>
      </c>
      <c r="N14" s="37">
        <f t="shared" si="6"/>
        <v>2.4242181818181812E-2</v>
      </c>
      <c r="O14" s="38">
        <f>COUNTIF(Vertices[Eigenvector Centrality], "&gt;= " &amp; N14) - COUNTIF(Vertices[Eigenvector Centrality], "&gt;=" &amp; N15)</f>
        <v>0</v>
      </c>
      <c r="P14" s="37">
        <f t="shared" si="7"/>
        <v>0.8866815272727272</v>
      </c>
      <c r="Q14" s="38">
        <f>COUNTIF(Vertices[PageRank], "&gt;= " &amp; P14) - COUNTIF(Vertices[PageRank], "&gt;=" &amp; P15)</f>
        <v>31</v>
      </c>
      <c r="R14" s="37">
        <f t="shared" si="8"/>
        <v>0.21818181818181823</v>
      </c>
      <c r="S14" s="43">
        <f>COUNTIF(Vertices[Clustering Coefficient], "&gt;= " &amp; R14) - COUNTIF(Vertices[Clustering Coefficient], "&gt;=" &amp; R15)</f>
        <v>0</v>
      </c>
      <c r="T14" s="37" t="e">
        <f t="shared" ca="1" si="9"/>
        <v>#REF!</v>
      </c>
      <c r="U14" s="38" t="e">
        <f t="shared" ca="1" si="0"/>
        <v>#REF!</v>
      </c>
    </row>
    <row r="15" spans="1:24" x14ac:dyDescent="0.25">
      <c r="A15" s="34" t="s">
        <v>153</v>
      </c>
      <c r="B15" s="34">
        <v>258</v>
      </c>
      <c r="D15" s="32">
        <f t="shared" si="1"/>
        <v>3.3090909090909078</v>
      </c>
      <c r="E15" s="3">
        <f>COUNTIF(Vertices[Degree], "&gt;= " &amp; D15) - COUNTIF(Vertices[Degree], "&gt;=" &amp; D16)</f>
        <v>0</v>
      </c>
      <c r="F15" s="39">
        <f t="shared" si="2"/>
        <v>0</v>
      </c>
      <c r="G15" s="40">
        <f>COUNTIF(Vertices[In-Degree], "&gt;= " &amp; F15) - COUNTIF(Vertices[In-Degree], "&gt;=" &amp; F16)</f>
        <v>0</v>
      </c>
      <c r="H15" s="39">
        <f t="shared" si="3"/>
        <v>0</v>
      </c>
      <c r="I15" s="40">
        <f>COUNTIF(Vertices[Out-Degree], "&gt;= " &amp; H15) - COUNTIF(Vertices[Out-Degree], "&gt;=" &amp; H16)</f>
        <v>0</v>
      </c>
      <c r="J15" s="39">
        <f t="shared" si="4"/>
        <v>590.90909090909088</v>
      </c>
      <c r="K15" s="40">
        <f>COUNTIF(Vertices[Betweenness Centrality], "&gt;= " &amp; J15) - COUNTIF(Vertices[Betweenness Centrality], "&gt;=" &amp; J16)</f>
        <v>0</v>
      </c>
      <c r="L15" s="39">
        <f t="shared" si="5"/>
        <v>0.23636363636363641</v>
      </c>
      <c r="M15" s="40">
        <f>COUNTIF(Vertices[Closeness Centrality], "&gt;= " &amp; L15) - COUNTIF(Vertices[Closeness Centrality], "&gt;=" &amp; L16)</f>
        <v>98</v>
      </c>
      <c r="N15" s="39">
        <f t="shared" si="6"/>
        <v>2.6262363636363629E-2</v>
      </c>
      <c r="O15" s="40">
        <f>COUNTIF(Vertices[Eigenvector Centrality], "&gt;= " &amp; N15) - COUNTIF(Vertices[Eigenvector Centrality], "&gt;=" &amp; N16)</f>
        <v>0</v>
      </c>
      <c r="P15" s="39">
        <f t="shared" si="7"/>
        <v>0.96057165454545446</v>
      </c>
      <c r="Q15" s="40">
        <f>COUNTIF(Vertices[PageRank], "&gt;= " &amp; P15) - COUNTIF(Vertices[PageRank], "&gt;=" &amp; P16)</f>
        <v>481</v>
      </c>
      <c r="R15" s="39">
        <f t="shared" si="8"/>
        <v>0.23636363636363641</v>
      </c>
      <c r="S15" s="44">
        <f>COUNTIF(Vertices[Clustering Coefficient], "&gt;= " &amp; R15) - COUNTIF(Vertices[Clustering Coefficient], "&gt;=" &amp; R16)</f>
        <v>2</v>
      </c>
      <c r="T15" s="39" t="e">
        <f t="shared" ca="1" si="9"/>
        <v>#REF!</v>
      </c>
      <c r="U15" s="40" t="e">
        <f t="shared" ca="1" si="0"/>
        <v>#REF!</v>
      </c>
    </row>
    <row r="16" spans="1:24" x14ac:dyDescent="0.25">
      <c r="A16" s="34" t="s">
        <v>154</v>
      </c>
      <c r="B16" s="34">
        <v>58</v>
      </c>
      <c r="D16" s="32">
        <f t="shared" si="1"/>
        <v>3.5636363636363622</v>
      </c>
      <c r="E16" s="3">
        <f>COUNTIF(Vertices[Degree], "&gt;= " &amp; D16) - COUNTIF(Vertices[Degree], "&gt;=" &amp; D17)</f>
        <v>0</v>
      </c>
      <c r="F16" s="37">
        <f t="shared" si="2"/>
        <v>0</v>
      </c>
      <c r="G16" s="38">
        <f>COUNTIF(Vertices[In-Degree], "&gt;= " &amp; F16) - COUNTIF(Vertices[In-Degree], "&gt;=" &amp; F17)</f>
        <v>0</v>
      </c>
      <c r="H16" s="37">
        <f t="shared" si="3"/>
        <v>0</v>
      </c>
      <c r="I16" s="38">
        <f>COUNTIF(Vertices[Out-Degree], "&gt;= " &amp; H16) - COUNTIF(Vertices[Out-Degree], "&gt;=" &amp; H17)</f>
        <v>0</v>
      </c>
      <c r="J16" s="37">
        <f t="shared" si="4"/>
        <v>636.36363636363637</v>
      </c>
      <c r="K16" s="38">
        <f>COUNTIF(Vertices[Betweenness Centrality], "&gt;= " &amp; J16) - COUNTIF(Vertices[Betweenness Centrality], "&gt;=" &amp; J17)</f>
        <v>1</v>
      </c>
      <c r="L16" s="37">
        <f t="shared" si="5"/>
        <v>0.25454545454545457</v>
      </c>
      <c r="M16" s="38">
        <f>COUNTIF(Vertices[Closeness Centrality], "&gt;= " &amp; L16) - COUNTIF(Vertices[Closeness Centrality], "&gt;=" &amp; L17)</f>
        <v>0</v>
      </c>
      <c r="N16" s="37">
        <f t="shared" si="6"/>
        <v>2.8282545454545446E-2</v>
      </c>
      <c r="O16" s="38">
        <f>COUNTIF(Vertices[Eigenvector Centrality], "&gt;= " &amp; N16) - COUNTIF(Vertices[Eigenvector Centrality], "&gt;=" &amp; N17)</f>
        <v>0</v>
      </c>
      <c r="P16" s="37">
        <f t="shared" si="7"/>
        <v>1.0344617818181818</v>
      </c>
      <c r="Q16" s="38">
        <f>COUNTIF(Vertices[PageRank], "&gt;= " &amp; P16) - COUNTIF(Vertices[PageRank], "&gt;=" &amp; P17)</f>
        <v>19</v>
      </c>
      <c r="R16" s="37">
        <f t="shared" si="8"/>
        <v>0.25454545454545457</v>
      </c>
      <c r="S16" s="43">
        <f>COUNTIF(Vertices[Clustering Coefficient], "&gt;= " &amp; R16) - COUNTIF(Vertices[Clustering Coefficient], "&gt;=" &amp; R17)</f>
        <v>1</v>
      </c>
      <c r="T16" s="37" t="e">
        <f t="shared" ca="1" si="9"/>
        <v>#REF!</v>
      </c>
      <c r="U16" s="38" t="e">
        <f t="shared" ca="1" si="0"/>
        <v>#REF!</v>
      </c>
    </row>
    <row r="17" spans="1:21" x14ac:dyDescent="0.25">
      <c r="A17" s="34" t="s">
        <v>155</v>
      </c>
      <c r="B17" s="34">
        <v>87</v>
      </c>
      <c r="D17" s="32">
        <f t="shared" si="1"/>
        <v>3.8181818181818166</v>
      </c>
      <c r="E17" s="3">
        <f>COUNTIF(Vertices[Degree], "&gt;= " &amp; D17) - COUNTIF(Vertices[Degree], "&gt;=" &amp; D18)</f>
        <v>99</v>
      </c>
      <c r="F17" s="39">
        <f t="shared" si="2"/>
        <v>0</v>
      </c>
      <c r="G17" s="40">
        <f>COUNTIF(Vertices[In-Degree], "&gt;= " &amp; F17) - COUNTIF(Vertices[In-Degree], "&gt;=" &amp; F18)</f>
        <v>0</v>
      </c>
      <c r="H17" s="39">
        <f t="shared" si="3"/>
        <v>0</v>
      </c>
      <c r="I17" s="40">
        <f>COUNTIF(Vertices[Out-Degree], "&gt;= " &amp; H17) - COUNTIF(Vertices[Out-Degree], "&gt;=" &amp; H18)</f>
        <v>0</v>
      </c>
      <c r="J17" s="39">
        <f t="shared" si="4"/>
        <v>681.81818181818187</v>
      </c>
      <c r="K17" s="40">
        <f>COUNTIF(Vertices[Betweenness Centrality], "&gt;= " &amp; J17) - COUNTIF(Vertices[Betweenness Centrality], "&gt;=" &amp; J18)</f>
        <v>0</v>
      </c>
      <c r="L17" s="39">
        <f t="shared" si="5"/>
        <v>0.27272727272727276</v>
      </c>
      <c r="M17" s="40">
        <f>COUNTIF(Vertices[Closeness Centrality], "&gt;= " &amp; L17) - COUNTIF(Vertices[Closeness Centrality], "&gt;=" &amp; L18)</f>
        <v>0</v>
      </c>
      <c r="N17" s="39">
        <f t="shared" si="6"/>
        <v>3.0302727272727262E-2</v>
      </c>
      <c r="O17" s="40">
        <f>COUNTIF(Vertices[Eigenvector Centrality], "&gt;= " &amp; N17) - COUNTIF(Vertices[Eigenvector Centrality], "&gt;=" &amp; N18)</f>
        <v>0</v>
      </c>
      <c r="P17" s="39">
        <f t="shared" si="7"/>
        <v>1.1083519090909091</v>
      </c>
      <c r="Q17" s="40">
        <f>COUNTIF(Vertices[PageRank], "&gt;= " &amp; P17) - COUNTIF(Vertices[PageRank], "&gt;=" &amp; P18)</f>
        <v>13</v>
      </c>
      <c r="R17" s="39">
        <f t="shared" si="8"/>
        <v>0.27272727272727276</v>
      </c>
      <c r="S17" s="44">
        <f>COUNTIF(Vertices[Clustering Coefficient], "&gt;= " &amp; R17) - COUNTIF(Vertices[Clustering Coefficient], "&gt;=" &amp; R18)</f>
        <v>0</v>
      </c>
      <c r="T17" s="39" t="e">
        <f t="shared" ca="1" si="9"/>
        <v>#REF!</v>
      </c>
      <c r="U17" s="40" t="e">
        <f t="shared" ca="1" si="0"/>
        <v>#REF!</v>
      </c>
    </row>
    <row r="18" spans="1:21" x14ac:dyDescent="0.25">
      <c r="A18" s="34" t="s">
        <v>156</v>
      </c>
      <c r="B18" s="34">
        <v>128</v>
      </c>
      <c r="D18" s="32">
        <f t="shared" si="1"/>
        <v>4.0727272727272714</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727.27272727272737</v>
      </c>
      <c r="K18" s="38">
        <f>COUNTIF(Vertices[Betweenness Centrality], "&gt;= " &amp; J18) - COUNTIF(Vertices[Betweenness Centrality], "&gt;=" &amp; J19)</f>
        <v>0</v>
      </c>
      <c r="L18" s="37">
        <f t="shared" si="5"/>
        <v>0.29090909090909095</v>
      </c>
      <c r="M18" s="38">
        <f>COUNTIF(Vertices[Closeness Centrality], "&gt;= " &amp; L18) - COUNTIF(Vertices[Closeness Centrality], "&gt;=" &amp; L19)</f>
        <v>0</v>
      </c>
      <c r="N18" s="37">
        <f t="shared" si="6"/>
        <v>3.2322909090909083E-2</v>
      </c>
      <c r="O18" s="38">
        <f>COUNTIF(Vertices[Eigenvector Centrality], "&gt;= " &amp; N18) - COUNTIF(Vertices[Eigenvector Centrality], "&gt;=" &amp; N19)</f>
        <v>0</v>
      </c>
      <c r="P18" s="37">
        <f t="shared" si="7"/>
        <v>1.1822420363636363</v>
      </c>
      <c r="Q18" s="38">
        <f>COUNTIF(Vertices[PageRank], "&gt;= " &amp; P18) - COUNTIF(Vertices[PageRank], "&gt;=" &amp; P19)</f>
        <v>13</v>
      </c>
      <c r="R18" s="37">
        <f t="shared" si="8"/>
        <v>0.29090909090909095</v>
      </c>
      <c r="S18" s="43">
        <f>COUNTIF(Vertices[Clustering Coefficient], "&gt;= " &amp; R18) - COUNTIF(Vertices[Clustering Coefficient], "&gt;=" &amp; R19)</f>
        <v>6</v>
      </c>
      <c r="T18" s="37" t="e">
        <f t="shared" ca="1" si="9"/>
        <v>#REF!</v>
      </c>
      <c r="U18" s="38" t="e">
        <f t="shared" ca="1" si="0"/>
        <v>#REF!</v>
      </c>
    </row>
    <row r="19" spans="1:21" x14ac:dyDescent="0.25">
      <c r="A19" s="85"/>
      <c r="B19" s="85"/>
      <c r="D19" s="32">
        <f t="shared" si="1"/>
        <v>4.3272727272727263</v>
      </c>
      <c r="E19" s="3">
        <f>COUNTIF(Vertices[Degree], "&gt;= " &amp; D19) - COUNTIF(Vertices[Degree], "&gt;=" &amp; D20)</f>
        <v>0</v>
      </c>
      <c r="F19" s="39">
        <f t="shared" si="2"/>
        <v>0</v>
      </c>
      <c r="G19" s="40">
        <f>COUNTIF(Vertices[In-Degree], "&gt;= " &amp; F19) - COUNTIF(Vertices[In-Degree], "&gt;=" &amp; F20)</f>
        <v>0</v>
      </c>
      <c r="H19" s="39">
        <f t="shared" si="3"/>
        <v>0</v>
      </c>
      <c r="I19" s="40">
        <f>COUNTIF(Vertices[Out-Degree], "&gt;= " &amp; H19) - COUNTIF(Vertices[Out-Degree], "&gt;=" &amp; H20)</f>
        <v>0</v>
      </c>
      <c r="J19" s="39">
        <f t="shared" si="4"/>
        <v>772.72727272727286</v>
      </c>
      <c r="K19" s="40">
        <f>COUNTIF(Vertices[Betweenness Centrality], "&gt;= " &amp; J19) - COUNTIF(Vertices[Betweenness Centrality], "&gt;=" &amp; J20)</f>
        <v>0</v>
      </c>
      <c r="L19" s="39">
        <f t="shared" si="5"/>
        <v>0.30909090909090914</v>
      </c>
      <c r="M19" s="40">
        <f>COUNTIF(Vertices[Closeness Centrality], "&gt;= " &amp; L19) - COUNTIF(Vertices[Closeness Centrality], "&gt;=" &amp; L20)</f>
        <v>0</v>
      </c>
      <c r="N19" s="39">
        <f t="shared" si="6"/>
        <v>3.43430909090909E-2</v>
      </c>
      <c r="O19" s="40">
        <f>COUNTIF(Vertices[Eigenvector Centrality], "&gt;= " &amp; N19) - COUNTIF(Vertices[Eigenvector Centrality], "&gt;=" &amp; N20)</f>
        <v>0</v>
      </c>
      <c r="P19" s="39">
        <f t="shared" si="7"/>
        <v>1.2561321636363636</v>
      </c>
      <c r="Q19" s="40">
        <f>COUNTIF(Vertices[PageRank], "&gt;= " &amp; P19) - COUNTIF(Vertices[PageRank], "&gt;=" &amp; P20)</f>
        <v>1</v>
      </c>
      <c r="R19" s="39">
        <f t="shared" si="8"/>
        <v>0.30909090909090914</v>
      </c>
      <c r="S19" s="44">
        <f>COUNTIF(Vertices[Clustering Coefficient], "&gt;= " &amp; R19) - COUNTIF(Vertices[Clustering Coefficient], "&gt;=" &amp; R20)</f>
        <v>1</v>
      </c>
      <c r="T19" s="39" t="e">
        <f t="shared" ca="1" si="9"/>
        <v>#REF!</v>
      </c>
      <c r="U19" s="40" t="e">
        <f t="shared" ca="1" si="0"/>
        <v>#REF!</v>
      </c>
    </row>
    <row r="20" spans="1:21" x14ac:dyDescent="0.25">
      <c r="A20" s="34" t="s">
        <v>157</v>
      </c>
      <c r="B20" s="34">
        <v>12</v>
      </c>
      <c r="D20" s="32">
        <f t="shared" si="1"/>
        <v>4.5818181818181811</v>
      </c>
      <c r="E20" s="3">
        <f>COUNTIF(Vertices[Degree], "&gt;= " &amp; D20) - COUNTIF(Vertices[Degree], "&gt;=" &amp; D21)</f>
        <v>0</v>
      </c>
      <c r="F20" s="37">
        <f t="shared" si="2"/>
        <v>0</v>
      </c>
      <c r="G20" s="38">
        <f>COUNTIF(Vertices[In-Degree], "&gt;= " &amp; F20) - COUNTIF(Vertices[In-Degree], "&gt;=" &amp; F21)</f>
        <v>0</v>
      </c>
      <c r="H20" s="37">
        <f t="shared" si="3"/>
        <v>0</v>
      </c>
      <c r="I20" s="38">
        <f>COUNTIF(Vertices[Out-Degree], "&gt;= " &amp; H20) - COUNTIF(Vertices[Out-Degree], "&gt;=" &amp; H21)</f>
        <v>0</v>
      </c>
      <c r="J20" s="37">
        <f t="shared" si="4"/>
        <v>818.18181818181836</v>
      </c>
      <c r="K20" s="38">
        <f>COUNTIF(Vertices[Betweenness Centrality], "&gt;= " &amp; J20) - COUNTIF(Vertices[Betweenness Centrality], "&gt;=" &amp; J21)</f>
        <v>0</v>
      </c>
      <c r="L20" s="37">
        <f t="shared" si="5"/>
        <v>0.32727272727272733</v>
      </c>
      <c r="M20" s="38">
        <f>COUNTIF(Vertices[Closeness Centrality], "&gt;= " &amp; L20) - COUNTIF(Vertices[Closeness Centrality], "&gt;=" &amp; L21)</f>
        <v>93</v>
      </c>
      <c r="N20" s="37">
        <f t="shared" si="6"/>
        <v>3.6363272727272716E-2</v>
      </c>
      <c r="O20" s="38">
        <f>COUNTIF(Vertices[Eigenvector Centrality], "&gt;= " &amp; N20) - COUNTIF(Vertices[Eigenvector Centrality], "&gt;=" &amp; N21)</f>
        <v>0</v>
      </c>
      <c r="P20" s="37">
        <f t="shared" si="7"/>
        <v>1.3300222909090909</v>
      </c>
      <c r="Q20" s="38">
        <f>COUNTIF(Vertices[PageRank], "&gt;= " &amp; P20) - COUNTIF(Vertices[PageRank], "&gt;=" &amp; P21)</f>
        <v>7</v>
      </c>
      <c r="R20" s="37">
        <f t="shared" si="8"/>
        <v>0.32727272727272733</v>
      </c>
      <c r="S20" s="43">
        <f>COUNTIF(Vertices[Clustering Coefficient], "&gt;= " &amp; R20) - COUNTIF(Vertices[Clustering Coefficient], "&gt;=" &amp; R21)</f>
        <v>23</v>
      </c>
      <c r="T20" s="37" t="e">
        <f t="shared" ca="1" si="9"/>
        <v>#REF!</v>
      </c>
      <c r="U20" s="38" t="e">
        <f t="shared" ca="1" si="0"/>
        <v>#REF!</v>
      </c>
    </row>
    <row r="21" spans="1:21" x14ac:dyDescent="0.25">
      <c r="A21" s="34" t="s">
        <v>158</v>
      </c>
      <c r="B21" s="34">
        <v>3.719722</v>
      </c>
      <c r="D21" s="32">
        <f t="shared" si="1"/>
        <v>4.836363636363636</v>
      </c>
      <c r="E21" s="3">
        <f>COUNTIF(Vertices[Degree], "&gt;= " &amp; D21) - COUNTIF(Vertices[Degree], "&gt;=" &amp; D22)</f>
        <v>28</v>
      </c>
      <c r="F21" s="39">
        <f t="shared" si="2"/>
        <v>0</v>
      </c>
      <c r="G21" s="40">
        <f>COUNTIF(Vertices[In-Degree], "&gt;= " &amp; F21) - COUNTIF(Vertices[In-Degree], "&gt;=" &amp; F22)</f>
        <v>0</v>
      </c>
      <c r="H21" s="39">
        <f t="shared" si="3"/>
        <v>0</v>
      </c>
      <c r="I21" s="40">
        <f>COUNTIF(Vertices[Out-Degree], "&gt;= " &amp; H21) - COUNTIF(Vertices[Out-Degree], "&gt;=" &amp; H22)</f>
        <v>0</v>
      </c>
      <c r="J21" s="39">
        <f t="shared" si="4"/>
        <v>863.63636363636385</v>
      </c>
      <c r="K21" s="40">
        <f>COUNTIF(Vertices[Betweenness Centrality], "&gt;= " &amp; J21) - COUNTIF(Vertices[Betweenness Centrality], "&gt;=" &amp; J22)</f>
        <v>0</v>
      </c>
      <c r="L21" s="39">
        <f t="shared" si="5"/>
        <v>0.34545454545454551</v>
      </c>
      <c r="M21" s="40">
        <f>COUNTIF(Vertices[Closeness Centrality], "&gt;= " &amp; L21) - COUNTIF(Vertices[Closeness Centrality], "&gt;=" &amp; L22)</f>
        <v>0</v>
      </c>
      <c r="N21" s="39">
        <f t="shared" si="6"/>
        <v>3.8383454545454533E-2</v>
      </c>
      <c r="O21" s="40">
        <f>COUNTIF(Vertices[Eigenvector Centrality], "&gt;= " &amp; N21) - COUNTIF(Vertices[Eigenvector Centrality], "&gt;=" &amp; N22)</f>
        <v>0</v>
      </c>
      <c r="P21" s="39">
        <f t="shared" si="7"/>
        <v>1.4039124181818181</v>
      </c>
      <c r="Q21" s="40">
        <f>COUNTIF(Vertices[PageRank], "&gt;= " &amp; P21) - COUNTIF(Vertices[PageRank], "&gt;=" &amp; P22)</f>
        <v>19</v>
      </c>
      <c r="R21" s="39">
        <f t="shared" si="8"/>
        <v>0.34545454545454551</v>
      </c>
      <c r="S21" s="44">
        <f>COUNTIF(Vertices[Clustering Coefficient], "&gt;= " &amp; R21) - COUNTIF(Vertices[Clustering Coefficient], "&gt;=" &amp; R22)</f>
        <v>0</v>
      </c>
      <c r="T21" s="39" t="e">
        <f t="shared" ca="1" si="9"/>
        <v>#REF!</v>
      </c>
      <c r="U21" s="40" t="e">
        <f t="shared" ca="1" si="0"/>
        <v>#REF!</v>
      </c>
    </row>
    <row r="22" spans="1:21" x14ac:dyDescent="0.25">
      <c r="A22" s="85"/>
      <c r="B22" s="85"/>
      <c r="D22" s="32">
        <f t="shared" si="1"/>
        <v>5.0909090909090908</v>
      </c>
      <c r="E22" s="3">
        <f>COUNTIF(Vertices[Degree], "&gt;= " &amp; D22) - COUNTIF(Vertices[Degree], "&gt;=" &amp; D23)</f>
        <v>0</v>
      </c>
      <c r="F22" s="37">
        <f t="shared" si="2"/>
        <v>0</v>
      </c>
      <c r="G22" s="38">
        <f>COUNTIF(Vertices[In-Degree], "&gt;= " &amp; F22) - COUNTIF(Vertices[In-Degree], "&gt;=" &amp; F23)</f>
        <v>0</v>
      </c>
      <c r="H22" s="37">
        <f t="shared" si="3"/>
        <v>0</v>
      </c>
      <c r="I22" s="38">
        <f>COUNTIF(Vertices[Out-Degree], "&gt;= " &amp; H22) - COUNTIF(Vertices[Out-Degree], "&gt;=" &amp; H23)</f>
        <v>0</v>
      </c>
      <c r="J22" s="37">
        <f t="shared" si="4"/>
        <v>909.09090909090935</v>
      </c>
      <c r="K22" s="38">
        <f>COUNTIF(Vertices[Betweenness Centrality], "&gt;= " &amp; J22) - COUNTIF(Vertices[Betweenness Centrality], "&gt;=" &amp; J23)</f>
        <v>0</v>
      </c>
      <c r="L22" s="37">
        <f t="shared" si="5"/>
        <v>0.3636363636363637</v>
      </c>
      <c r="M22" s="38">
        <f>COUNTIF(Vertices[Closeness Centrality], "&gt;= " &amp; L22) - COUNTIF(Vertices[Closeness Centrality], "&gt;=" &amp; L23)</f>
        <v>0</v>
      </c>
      <c r="N22" s="37">
        <f t="shared" si="6"/>
        <v>4.040363636363635E-2</v>
      </c>
      <c r="O22" s="38">
        <f>COUNTIF(Vertices[Eigenvector Centrality], "&gt;= " &amp; N22) - COUNTIF(Vertices[Eigenvector Centrality], "&gt;=" &amp; N23)</f>
        <v>0</v>
      </c>
      <c r="P22" s="37">
        <f t="shared" si="7"/>
        <v>1.4778025454545454</v>
      </c>
      <c r="Q22" s="38">
        <f>COUNTIF(Vertices[PageRank], "&gt;= " &amp; P22) - COUNTIF(Vertices[PageRank], "&gt;=" &amp; P23)</f>
        <v>5</v>
      </c>
      <c r="R22" s="37">
        <f t="shared" si="8"/>
        <v>0.3636363636363637</v>
      </c>
      <c r="S22" s="43">
        <f>COUNTIF(Vertices[Clustering Coefficient], "&gt;= " &amp; R22) - COUNTIF(Vertices[Clustering Coefficient], "&gt;=" &amp; R23)</f>
        <v>1</v>
      </c>
      <c r="T22" s="37" t="e">
        <f t="shared" ca="1" si="9"/>
        <v>#REF!</v>
      </c>
      <c r="U22" s="38" t="e">
        <f t="shared" ca="1" si="0"/>
        <v>#REF!</v>
      </c>
    </row>
    <row r="23" spans="1:21" x14ac:dyDescent="0.25">
      <c r="A23" s="34" t="s">
        <v>159</v>
      </c>
      <c r="B23" s="34">
        <v>2.8955271230504931E-3</v>
      </c>
      <c r="D23" s="32">
        <f t="shared" si="1"/>
        <v>5.3454545454545457</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954.54545454545485</v>
      </c>
      <c r="K23" s="40">
        <f>COUNTIF(Vertices[Betweenness Centrality], "&gt;= " &amp; J23) - COUNTIF(Vertices[Betweenness Centrality], "&gt;=" &amp; J24)</f>
        <v>0</v>
      </c>
      <c r="L23" s="39">
        <f t="shared" si="5"/>
        <v>0.38181818181818189</v>
      </c>
      <c r="M23" s="40">
        <f>COUNTIF(Vertices[Closeness Centrality], "&gt;= " &amp; L23) - COUNTIF(Vertices[Closeness Centrality], "&gt;=" &amp; L24)</f>
        <v>0</v>
      </c>
      <c r="N23" s="39">
        <f t="shared" si="6"/>
        <v>4.2423818181818167E-2</v>
      </c>
      <c r="O23" s="40">
        <f>COUNTIF(Vertices[Eigenvector Centrality], "&gt;= " &amp; N23) - COUNTIF(Vertices[Eigenvector Centrality], "&gt;=" &amp; N24)</f>
        <v>0</v>
      </c>
      <c r="P23" s="39">
        <f t="shared" si="7"/>
        <v>1.5516926727272726</v>
      </c>
      <c r="Q23" s="40">
        <f>COUNTIF(Vertices[PageRank], "&gt;= " &amp; P23) - COUNTIF(Vertices[PageRank], "&gt;=" &amp; P24)</f>
        <v>12</v>
      </c>
      <c r="R23" s="39">
        <f t="shared" si="8"/>
        <v>0.38181818181818189</v>
      </c>
      <c r="S23" s="44">
        <f>COUNTIF(Vertices[Clustering Coefficient], "&gt;= " &amp; R23) - COUNTIF(Vertices[Clustering Coefficient], "&gt;=" &amp; R24)</f>
        <v>0</v>
      </c>
      <c r="T23" s="39" t="e">
        <f t="shared" ca="1" si="9"/>
        <v>#REF!</v>
      </c>
      <c r="U23" s="40" t="e">
        <f t="shared" ca="1" si="0"/>
        <v>#REF!</v>
      </c>
    </row>
    <row r="24" spans="1:21" x14ac:dyDescent="0.25">
      <c r="A24" s="34" t="s">
        <v>1044</v>
      </c>
      <c r="B24" s="34" t="s">
        <v>1046</v>
      </c>
      <c r="D24" s="32">
        <f t="shared" si="1"/>
        <v>5.6000000000000005</v>
      </c>
      <c r="E24" s="3">
        <f>COUNTIF(Vertices[Degree], "&gt;= " &amp; D24) - COUNTIF(Vertices[Degree], "&gt;=" &amp; D25)</f>
        <v>0</v>
      </c>
      <c r="F24" s="37">
        <f t="shared" si="2"/>
        <v>0</v>
      </c>
      <c r="G24" s="38">
        <f>COUNTIF(Vertices[In-Degree], "&gt;= " &amp; F24) - COUNTIF(Vertices[In-Degree], "&gt;=" &amp; F25)</f>
        <v>0</v>
      </c>
      <c r="H24" s="37">
        <f t="shared" si="3"/>
        <v>0</v>
      </c>
      <c r="I24" s="38">
        <f>COUNTIF(Vertices[Out-Degree], "&gt;= " &amp; H24) - COUNTIF(Vertices[Out-Degree], "&gt;=" &amp; H25)</f>
        <v>0</v>
      </c>
      <c r="J24" s="37">
        <f t="shared" si="4"/>
        <v>1000.0000000000003</v>
      </c>
      <c r="K24" s="38">
        <f>COUNTIF(Vertices[Betweenness Centrality], "&gt;= " &amp; J24) - COUNTIF(Vertices[Betweenness Centrality], "&gt;=" &amp; J25)</f>
        <v>0</v>
      </c>
      <c r="L24" s="37">
        <f t="shared" si="5"/>
        <v>0.40000000000000008</v>
      </c>
      <c r="M24" s="38">
        <f>COUNTIF(Vertices[Closeness Centrality], "&gt;= " &amp; L24) - COUNTIF(Vertices[Closeness Centrality], "&gt;=" &amp; L25)</f>
        <v>0</v>
      </c>
      <c r="N24" s="37">
        <f t="shared" si="6"/>
        <v>4.4443999999999984E-2</v>
      </c>
      <c r="O24" s="38">
        <f>COUNTIF(Vertices[Eigenvector Centrality], "&gt;= " &amp; N24) - COUNTIF(Vertices[Eigenvector Centrality], "&gt;=" &amp; N25)</f>
        <v>0</v>
      </c>
      <c r="P24" s="37">
        <f t="shared" si="7"/>
        <v>1.6255827999999999</v>
      </c>
      <c r="Q24" s="38">
        <f>COUNTIF(Vertices[PageRank], "&gt;= " &amp; P24) - COUNTIF(Vertices[PageRank], "&gt;=" &amp; P25)</f>
        <v>2</v>
      </c>
      <c r="R24" s="37">
        <f t="shared" si="8"/>
        <v>0.40000000000000008</v>
      </c>
      <c r="S24" s="43">
        <f>COUNTIF(Vertices[Clustering Coefficient], "&gt;= " &amp; R24) - COUNTIF(Vertices[Clustering Coefficient], "&gt;=" &amp; R25)</f>
        <v>9</v>
      </c>
      <c r="T24" s="37" t="e">
        <f t="shared" ca="1" si="9"/>
        <v>#REF!</v>
      </c>
      <c r="U24" s="38" t="e">
        <f t="shared" ca="1" si="0"/>
        <v>#REF!</v>
      </c>
    </row>
    <row r="25" spans="1:21" x14ac:dyDescent="0.25">
      <c r="A25" s="85"/>
      <c r="B25" s="85"/>
      <c r="D25" s="32">
        <f t="shared" si="1"/>
        <v>5.8545454545454554</v>
      </c>
      <c r="E25" s="3">
        <f>COUNTIF(Vertices[Degree], "&gt;= " &amp; D25) - COUNTIF(Vertices[Degree], "&gt;=" &amp; D26)</f>
        <v>25</v>
      </c>
      <c r="F25" s="39">
        <f t="shared" si="2"/>
        <v>0</v>
      </c>
      <c r="G25" s="40">
        <f>COUNTIF(Vertices[In-Degree], "&gt;= " &amp; F25) - COUNTIF(Vertices[In-Degree], "&gt;=" &amp; F26)</f>
        <v>0</v>
      </c>
      <c r="H25" s="39">
        <f t="shared" si="3"/>
        <v>0</v>
      </c>
      <c r="I25" s="40">
        <f>COUNTIF(Vertices[Out-Degree], "&gt;= " &amp; H25) - COUNTIF(Vertices[Out-Degree], "&gt;=" &amp; H26)</f>
        <v>0</v>
      </c>
      <c r="J25" s="39">
        <f t="shared" si="4"/>
        <v>1045.4545454545457</v>
      </c>
      <c r="K25" s="40">
        <f>COUNTIF(Vertices[Betweenness Centrality], "&gt;= " &amp; J25) - COUNTIF(Vertices[Betweenness Centrality], "&gt;=" &amp; J26)</f>
        <v>0</v>
      </c>
      <c r="L25" s="39">
        <f t="shared" si="5"/>
        <v>0.41818181818181827</v>
      </c>
      <c r="M25" s="40">
        <f>COUNTIF(Vertices[Closeness Centrality], "&gt;= " &amp; L25) - COUNTIF(Vertices[Closeness Centrality], "&gt;=" &amp; L26)</f>
        <v>0</v>
      </c>
      <c r="N25" s="39">
        <f t="shared" si="6"/>
        <v>4.64641818181818E-2</v>
      </c>
      <c r="O25" s="40">
        <f>COUNTIF(Vertices[Eigenvector Centrality], "&gt;= " &amp; N25) - COUNTIF(Vertices[Eigenvector Centrality], "&gt;=" &amp; N26)</f>
        <v>0</v>
      </c>
      <c r="P25" s="39">
        <f t="shared" si="7"/>
        <v>1.6994729272727271</v>
      </c>
      <c r="Q25" s="40">
        <f>COUNTIF(Vertices[PageRank], "&gt;= " &amp; P25) - COUNTIF(Vertices[PageRank], "&gt;=" &amp; P26)</f>
        <v>0</v>
      </c>
      <c r="R25" s="39">
        <f t="shared" si="8"/>
        <v>0.41818181818181827</v>
      </c>
      <c r="S25" s="44">
        <f>COUNTIF(Vertices[Clustering Coefficient], "&gt;= " &amp; R25) - COUNTIF(Vertices[Clustering Coefficient], "&gt;=" &amp; R26)</f>
        <v>0</v>
      </c>
      <c r="T25" s="39" t="e">
        <f t="shared" ca="1" si="9"/>
        <v>#REF!</v>
      </c>
      <c r="U25" s="40" t="e">
        <f t="shared" ca="1" si="0"/>
        <v>#REF!</v>
      </c>
    </row>
    <row r="26" spans="1:21" x14ac:dyDescent="0.25">
      <c r="A26" s="34" t="s">
        <v>1045</v>
      </c>
      <c r="B26" s="34" t="s">
        <v>1047</v>
      </c>
      <c r="D26" s="32">
        <f t="shared" si="1"/>
        <v>6.1090909090909102</v>
      </c>
      <c r="E26" s="3">
        <f>COUNTIF(Vertices[Degree], "&gt;= " &amp; D26) - COUNTIF(Vertices[Degree], "&gt;=" &amp; D28)</f>
        <v>0</v>
      </c>
      <c r="F26" s="37">
        <f t="shared" si="2"/>
        <v>0</v>
      </c>
      <c r="G26" s="38">
        <f>COUNTIF(Vertices[In-Degree], "&gt;= " &amp; F26) - COUNTIF(Vertices[In-Degree], "&gt;=" &amp; F28)</f>
        <v>0</v>
      </c>
      <c r="H26" s="37">
        <f t="shared" si="3"/>
        <v>0</v>
      </c>
      <c r="I26" s="38">
        <f>COUNTIF(Vertices[Out-Degree], "&gt;= " &amp; H26) - COUNTIF(Vertices[Out-Degree], "&gt;=" &amp; H28)</f>
        <v>0</v>
      </c>
      <c r="J26" s="37">
        <f t="shared" si="4"/>
        <v>1090.9090909090912</v>
      </c>
      <c r="K26" s="38">
        <f>COUNTIF(Vertices[Betweenness Centrality], "&gt;= " &amp; J26) - COUNTIF(Vertices[Betweenness Centrality], "&gt;=" &amp; J28)</f>
        <v>0</v>
      </c>
      <c r="L26" s="37">
        <f t="shared" si="5"/>
        <v>0.43636363636363645</v>
      </c>
      <c r="M26" s="38">
        <f>COUNTIF(Vertices[Closeness Centrality], "&gt;= " &amp; L26) - COUNTIF(Vertices[Closeness Centrality], "&gt;=" &amp; L28)</f>
        <v>0</v>
      </c>
      <c r="N26" s="37">
        <f t="shared" si="6"/>
        <v>4.8484363636363617E-2</v>
      </c>
      <c r="O26" s="38">
        <f>COUNTIF(Vertices[Eigenvector Centrality], "&gt;= " &amp; N26) - COUNTIF(Vertices[Eigenvector Centrality], "&gt;=" &amp; N28)</f>
        <v>0</v>
      </c>
      <c r="P26" s="37">
        <f t="shared" si="7"/>
        <v>1.7733630545454544</v>
      </c>
      <c r="Q26" s="38">
        <f>COUNTIF(Vertices[PageRank], "&gt;= " &amp; P26) - COUNTIF(Vertices[PageRank], "&gt;=" &amp; P28)</f>
        <v>4</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-39</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-6</v>
      </c>
      <c r="L27" s="73"/>
      <c r="M27" s="74">
        <f>COUNTIF(Vertices[Closeness Centrality], "&gt;= " &amp; L27) - COUNTIF(Vertices[Closeness Centrality], "&gt;=" &amp; L28)</f>
        <v>-291</v>
      </c>
      <c r="N27" s="73"/>
      <c r="O27" s="74">
        <f>COUNTIF(Vertices[Eigenvector Centrality], "&gt;= " &amp; N27) - COUNTIF(Vertices[Eigenvector Centrality], "&gt;=" &amp; N28)</f>
        <v>-9</v>
      </c>
      <c r="P27" s="73"/>
      <c r="Q27" s="74">
        <f>COUNTIF(Vertices[Eigenvector Centrality], "&gt;= " &amp; P27) - COUNTIF(Vertices[Eigenvector Centrality], "&gt;=" &amp; P28)</f>
        <v>0</v>
      </c>
      <c r="R27" s="73"/>
      <c r="S27" s="75">
        <f>COUNTIF(Vertices[Clustering Coefficient], "&gt;= " &amp; R27) - COUNTIF(Vertices[Clustering Coefficient], "&gt;=" &amp; R28)</f>
        <v>-526</v>
      </c>
      <c r="T27" s="73"/>
      <c r="U27" s="74">
        <f ca="1">COUNTIF(Vertices[Clustering Coefficient], "&gt;= " &amp; T27) - COUNTIF(Vertices[Clustering Coefficient], "&gt;=" &amp; T28)</f>
        <v>0</v>
      </c>
    </row>
    <row r="28" spans="1:21" x14ac:dyDescent="0.25">
      <c r="D28" s="32">
        <f>D26+($D$57-$D$2)/BinDivisor</f>
        <v>6.3636363636363651</v>
      </c>
      <c r="E28" s="3">
        <f>COUNTIF(Vertices[Degree], "&gt;= " &amp; D28) - COUNTIF(Vertices[Degree], "&gt;=" &amp; D40)</f>
        <v>0</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1136.3636363636367</v>
      </c>
      <c r="K28" s="40">
        <f>COUNTIF(Vertices[Betweenness Centrality], "&gt;= " &amp; J28) - COUNTIF(Vertices[Betweenness Centrality], "&gt;=" &amp; J40)</f>
        <v>1</v>
      </c>
      <c r="L28" s="39">
        <f>L26+($L$57-$L$2)/BinDivisor</f>
        <v>0.45454545454545464</v>
      </c>
      <c r="M28" s="40">
        <f>COUNTIF(Vertices[Closeness Centrality], "&gt;= " &amp; L28) - COUNTIF(Vertices[Closeness Centrality], "&gt;=" &amp; L40)</f>
        <v>0</v>
      </c>
      <c r="N28" s="39">
        <f>N26+($N$57-$N$2)/BinDivisor</f>
        <v>5.0504545454545434E-2</v>
      </c>
      <c r="O28" s="40">
        <f>COUNTIF(Vertices[Eigenvector Centrality], "&gt;= " &amp; N28) - COUNTIF(Vertices[Eigenvector Centrality], "&gt;=" &amp; N40)</f>
        <v>0</v>
      </c>
      <c r="P28" s="39">
        <f>P26+($P$57-$P$2)/BinDivisor</f>
        <v>1.8472531818181817</v>
      </c>
      <c r="Q28" s="40">
        <f>COUNTIF(Vertices[PageRank], "&gt;= " &amp; P28) - COUNTIF(Vertices[PageRank], "&gt;=" &amp; P40)</f>
        <v>4</v>
      </c>
      <c r="R28" s="39">
        <f>R26+($R$57-$R$2)/BinDivisor</f>
        <v>0.45454545454545464</v>
      </c>
      <c r="S28" s="44">
        <f>COUNTIF(Vertices[Clustering Coefficient], "&gt;= " &amp; R28) - COUNTIF(Vertices[Clustering Coefficient], "&gt;=" &amp; R40)</f>
        <v>1</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-39</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-5</v>
      </c>
      <c r="L38" s="73"/>
      <c r="M38" s="74">
        <f>COUNTIF(Vertices[Closeness Centrality], "&gt;= " &amp; L38) - COUNTIF(Vertices[Closeness Centrality], "&gt;=" &amp; L40)</f>
        <v>-291</v>
      </c>
      <c r="N38" s="73"/>
      <c r="O38" s="74">
        <f>COUNTIF(Vertices[Eigenvector Centrality], "&gt;= " &amp; N38) - COUNTIF(Vertices[Eigenvector Centrality], "&gt;=" &amp; N40)</f>
        <v>-9</v>
      </c>
      <c r="P38" s="73"/>
      <c r="Q38" s="74">
        <f>COUNTIF(Vertices[Eigenvector Centrality], "&gt;= " &amp; P38) - COUNTIF(Vertices[Eigenvector Centrality], "&gt;=" &amp; P40)</f>
        <v>0</v>
      </c>
      <c r="R38" s="73"/>
      <c r="S38" s="75">
        <f>COUNTIF(Vertices[Clustering Coefficient], "&gt;= " &amp; R38) - COUNTIF(Vertices[Clustering Coefficient], "&gt;=" &amp; R40)</f>
        <v>-525</v>
      </c>
      <c r="T38" s="73"/>
      <c r="U38" s="74">
        <f ca="1">COUNTIF(Vertices[Clustering Coefficient], "&gt;= " &amp; T38) - COUNTIF(Vertices[Clustering Coefficient], "&gt;=" &amp; T40)</f>
        <v>0</v>
      </c>
    </row>
    <row r="39" spans="1:21" x14ac:dyDescent="0.25">
      <c r="D39" s="32"/>
      <c r="E39" s="3">
        <f>COUNTIF(Vertices[Degree], "&gt;= " &amp; D39) - COUNTIF(Vertices[Degree], "&gt;=" &amp; D40)</f>
        <v>-39</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-5</v>
      </c>
      <c r="L39" s="73"/>
      <c r="M39" s="74">
        <f>COUNTIF(Vertices[Closeness Centrality], "&gt;= " &amp; L39) - COUNTIF(Vertices[Closeness Centrality], "&gt;=" &amp; L40)</f>
        <v>-291</v>
      </c>
      <c r="N39" s="73"/>
      <c r="O39" s="74">
        <f>COUNTIF(Vertices[Eigenvector Centrality], "&gt;= " &amp; N39) - COUNTIF(Vertices[Eigenvector Centrality], "&gt;=" &amp; N40)</f>
        <v>-9</v>
      </c>
      <c r="P39" s="73"/>
      <c r="Q39" s="74">
        <f>COUNTIF(Vertices[Eigenvector Centrality], "&gt;= " &amp; P39) - COUNTIF(Vertices[Eigenvector Centrality], "&gt;=" &amp; P40)</f>
        <v>0</v>
      </c>
      <c r="R39" s="73"/>
      <c r="S39" s="75">
        <f>COUNTIF(Vertices[Clustering Coefficient], "&gt;= " &amp; R39) - COUNTIF(Vertices[Clustering Coefficient], "&gt;=" &amp; R40)</f>
        <v>-525</v>
      </c>
      <c r="T39" s="73"/>
      <c r="U39" s="74">
        <f ca="1">COUNTIF(Vertices[Clustering Coefficient], "&gt;= " &amp; T39) - COUNTIF(Vertices[Clustering Coefficient], "&gt;=" &amp; T40)</f>
        <v>0</v>
      </c>
    </row>
    <row r="40" spans="1:21" x14ac:dyDescent="0.25">
      <c r="D40" s="32">
        <f>D28+($D$57-$D$2)/BinDivisor</f>
        <v>6.6181818181818199</v>
      </c>
      <c r="E40" s="3">
        <f>COUNTIF(Vertices[Degree], "&gt;= " &amp; D40) - COUNTIF(Vertices[Degree], "&gt;=" &amp; D41)</f>
        <v>0</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1181.8181818181822</v>
      </c>
      <c r="K40" s="38">
        <f>COUNTIF(Vertices[Betweenness Centrality], "&gt;= " &amp; J40) - COUNTIF(Vertices[Betweenness Centrality], "&gt;=" &amp; J41)</f>
        <v>0</v>
      </c>
      <c r="L40" s="37">
        <f>L28+($L$57-$L$2)/BinDivisor</f>
        <v>0.47272727272727283</v>
      </c>
      <c r="M40" s="38">
        <f>COUNTIF(Vertices[Closeness Centrality], "&gt;= " &amp; L40) - COUNTIF(Vertices[Closeness Centrality], "&gt;=" &amp; L41)</f>
        <v>0</v>
      </c>
      <c r="N40" s="37">
        <f>N28+($N$57-$N$2)/BinDivisor</f>
        <v>5.2524727272727251E-2</v>
      </c>
      <c r="O40" s="38">
        <f>COUNTIF(Vertices[Eigenvector Centrality], "&gt;= " &amp; N40) - COUNTIF(Vertices[Eigenvector Centrality], "&gt;=" &amp; N41)</f>
        <v>0</v>
      </c>
      <c r="P40" s="37">
        <f>P28+($P$57-$P$2)/BinDivisor</f>
        <v>1.9211433090909089</v>
      </c>
      <c r="Q40" s="38">
        <f>COUNTIF(Vertices[PageRank], "&gt;= " &amp; P40) - COUNTIF(Vertices[PageRank], "&gt;=" &amp; P41)</f>
        <v>1</v>
      </c>
      <c r="R40" s="37">
        <f>R28+($R$57-$R$2)/BinDivisor</f>
        <v>0.47272727272727283</v>
      </c>
      <c r="S40" s="43">
        <f>COUNTIF(Vertices[Clustering Coefficient], "&gt;= " &amp; R40) - COUNTIF(Vertices[Clustering Coefficient], "&gt;=" &amp; R41)</f>
        <v>0</v>
      </c>
      <c r="T40" s="37" t="e">
        <f ca="1">T28+($T$57-$T$2)/BinDivisor</f>
        <v>#REF!</v>
      </c>
      <c r="U40" s="38" t="e">
        <f t="shared" ca="1" si="0"/>
        <v>#REF!</v>
      </c>
    </row>
    <row r="41" spans="1:21" x14ac:dyDescent="0.25">
      <c r="A41" t="s">
        <v>164</v>
      </c>
      <c r="B41" t="s">
        <v>17</v>
      </c>
      <c r="D41" s="32">
        <f t="shared" ref="D41:D56" si="10">D40+($D$57-$D$2)/BinDivisor</f>
        <v>6.8727272727272748</v>
      </c>
      <c r="E41" s="3">
        <f>COUNTIF(Vertices[Degree], "&gt;= " &amp; D41) - COUNTIF(Vertices[Degree], "&gt;=" &amp; D42)</f>
        <v>18</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1227.2727272727277</v>
      </c>
      <c r="K41" s="40">
        <f>COUNTIF(Vertices[Betweenness Centrality], "&gt;= " &amp; J41) - COUNTIF(Vertices[Betweenness Centrality], "&gt;=" &amp; J42)</f>
        <v>0</v>
      </c>
      <c r="L41" s="39">
        <f t="shared" ref="L41:L56" si="14">L40+($L$57-$L$2)/BinDivisor</f>
        <v>0.49090909090909102</v>
      </c>
      <c r="M41" s="40">
        <f>COUNTIF(Vertices[Closeness Centrality], "&gt;= " &amp; L41) - COUNTIF(Vertices[Closeness Centrality], "&gt;=" &amp; L42)</f>
        <v>137</v>
      </c>
      <c r="N41" s="39">
        <f t="shared" ref="N41:N56" si="15">N40+($N$57-$N$2)/BinDivisor</f>
        <v>5.4544909090909068E-2</v>
      </c>
      <c r="O41" s="40">
        <f>COUNTIF(Vertices[Eigenvector Centrality], "&gt;= " &amp; N41) - COUNTIF(Vertices[Eigenvector Centrality], "&gt;=" &amp; N42)</f>
        <v>0</v>
      </c>
      <c r="P41" s="39">
        <f t="shared" ref="P41:P56" si="16">P40+($P$57-$P$2)/BinDivisor</f>
        <v>1.9950334363636362</v>
      </c>
      <c r="Q41" s="40">
        <f>COUNTIF(Vertices[PageRank], "&gt;= " &amp; P41) - COUNTIF(Vertices[PageRank], "&gt;=" &amp; P42)</f>
        <v>1</v>
      </c>
      <c r="R41" s="39">
        <f t="shared" ref="R41:R56" si="17">R40+($R$57-$R$2)/BinDivisor</f>
        <v>0.49090909090909102</v>
      </c>
      <c r="S41" s="44">
        <f>COUNTIF(Vertices[Clustering Coefficient], "&gt;= " &amp; R41) - COUNTIF(Vertices[Clustering Coefficient], "&gt;=" &amp; R42)</f>
        <v>3</v>
      </c>
      <c r="T41" s="39" t="e">
        <f t="shared" ref="T41:T56" ca="1" si="18">T40+($T$57-$T$2)/BinDivisor</f>
        <v>#REF!</v>
      </c>
      <c r="U41" s="40" t="e">
        <f t="shared" ca="1" si="0"/>
        <v>#REF!</v>
      </c>
    </row>
    <row r="42" spans="1:21" x14ac:dyDescent="0.25">
      <c r="A42" s="33"/>
      <c r="B42" s="33"/>
      <c r="D42" s="32">
        <f t="shared" si="10"/>
        <v>7.1272727272727296</v>
      </c>
      <c r="E42" s="3">
        <f>COUNTIF(Vertices[Degree], "&gt;= " &amp; D42) - COUNTIF(Vertices[Degree], "&gt;=" &amp; D43)</f>
        <v>0</v>
      </c>
      <c r="F42" s="37">
        <f t="shared" si="11"/>
        <v>0</v>
      </c>
      <c r="G42" s="38">
        <f>COUNTIF(Vertices[In-Degree], "&gt;= " &amp; F42) - COUNTIF(Vertices[In-Degree], "&gt;=" &amp; F43)</f>
        <v>0</v>
      </c>
      <c r="H42" s="37">
        <f t="shared" si="12"/>
        <v>0</v>
      </c>
      <c r="I42" s="38">
        <f>COUNTIF(Vertices[Out-Degree], "&gt;= " &amp; H42) - COUNTIF(Vertices[Out-Degree], "&gt;=" &amp; H43)</f>
        <v>0</v>
      </c>
      <c r="J42" s="37">
        <f t="shared" si="13"/>
        <v>1272.7272727272732</v>
      </c>
      <c r="K42" s="38">
        <f>COUNTIF(Vertices[Betweenness Centrality], "&gt;= " &amp; J42) - COUNTIF(Vertices[Betweenness Centrality], "&gt;=" &amp; J43)</f>
        <v>0</v>
      </c>
      <c r="L42" s="37">
        <f t="shared" si="14"/>
        <v>0.50909090909090915</v>
      </c>
      <c r="M42" s="38">
        <f>COUNTIF(Vertices[Closeness Centrality], "&gt;= " &amp; L42) - COUNTIF(Vertices[Closeness Centrality], "&gt;=" &amp; L43)</f>
        <v>0</v>
      </c>
      <c r="N42" s="37">
        <f t="shared" si="15"/>
        <v>5.6565090909090884E-2</v>
      </c>
      <c r="O42" s="38">
        <f>COUNTIF(Vertices[Eigenvector Centrality], "&gt;= " &amp; N42) - COUNTIF(Vertices[Eigenvector Centrality], "&gt;=" &amp; N43)</f>
        <v>0</v>
      </c>
      <c r="P42" s="37">
        <f t="shared" si="16"/>
        <v>2.0689235636363636</v>
      </c>
      <c r="Q42" s="38">
        <f>COUNTIF(Vertices[PageRank], "&gt;= " &amp; P42) - COUNTIF(Vertices[PageRank], "&gt;=" &amp; P43)</f>
        <v>1</v>
      </c>
      <c r="R42" s="37">
        <f t="shared" si="17"/>
        <v>0.50909090909090915</v>
      </c>
      <c r="S42" s="43">
        <f>COUNTIF(Vertices[Clustering Coefficient], "&gt;= " &amp; R42) - COUNTIF(Vertices[Clustering Coefficient], "&gt;=" &amp; R43)</f>
        <v>0</v>
      </c>
      <c r="T42" s="37" t="e">
        <f t="shared" ca="1" si="18"/>
        <v>#REF!</v>
      </c>
      <c r="U42" s="38" t="e">
        <f t="shared" ca="1" si="0"/>
        <v>#REF!</v>
      </c>
    </row>
    <row r="43" spans="1:21" x14ac:dyDescent="0.25">
      <c r="A43" s="33"/>
      <c r="B43" s="33"/>
      <c r="D43" s="32">
        <f t="shared" si="10"/>
        <v>7.3818181818181845</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1318.1818181818187</v>
      </c>
      <c r="K43" s="40">
        <f>COUNTIF(Vertices[Betweenness Centrality], "&gt;= " &amp; J43) - COUNTIF(Vertices[Betweenness Centrality], "&gt;=" &amp; J44)</f>
        <v>1</v>
      </c>
      <c r="L43" s="39">
        <f t="shared" si="14"/>
        <v>0.52727272727272734</v>
      </c>
      <c r="M43" s="40">
        <f>COUNTIF(Vertices[Closeness Centrality], "&gt;= " &amp; L43) - COUNTIF(Vertices[Closeness Centrality], "&gt;=" &amp; L44)</f>
        <v>0</v>
      </c>
      <c r="N43" s="39">
        <f t="shared" si="15"/>
        <v>5.8585272727272701E-2</v>
      </c>
      <c r="O43" s="40">
        <f>COUNTIF(Vertices[Eigenvector Centrality], "&gt;= " &amp; N43) - COUNTIF(Vertices[Eigenvector Centrality], "&gt;=" &amp; N44)</f>
        <v>0</v>
      </c>
      <c r="P43" s="39">
        <f t="shared" si="16"/>
        <v>2.1428136909090911</v>
      </c>
      <c r="Q43" s="40">
        <f>COUNTIF(Vertices[PageRank], "&gt;= " &amp; P43) - COUNTIF(Vertices[PageRank], "&gt;=" &amp; P44)</f>
        <v>0</v>
      </c>
      <c r="R43" s="39">
        <f t="shared" si="17"/>
        <v>0.52727272727272734</v>
      </c>
      <c r="S43" s="44">
        <f>COUNTIF(Vertices[Clustering Coefficient], "&gt;= " &amp; R43) - COUNTIF(Vertices[Clustering Coefficient], "&gt;=" &amp; R44)</f>
        <v>1</v>
      </c>
      <c r="T43" s="39" t="e">
        <f t="shared" ca="1" si="18"/>
        <v>#REF!</v>
      </c>
      <c r="U43" s="40" t="e">
        <f t="shared" ca="1" si="0"/>
        <v>#REF!</v>
      </c>
    </row>
    <row r="44" spans="1:21" x14ac:dyDescent="0.25">
      <c r="A44" s="33"/>
      <c r="B44" s="33"/>
      <c r="D44" s="32">
        <f t="shared" si="10"/>
        <v>7.6363636363636394</v>
      </c>
      <c r="E44" s="3">
        <f>COUNTIF(Vertices[Degree], "&gt;= " &amp; D44) - COUNTIF(Vertices[Degree], "&gt;=" &amp; D45)</f>
        <v>0</v>
      </c>
      <c r="F44" s="37">
        <f t="shared" si="11"/>
        <v>0</v>
      </c>
      <c r="G44" s="38">
        <f>COUNTIF(Vertices[In-Degree], "&gt;= " &amp; F44) - COUNTIF(Vertices[In-Degree], "&gt;=" &amp; F45)</f>
        <v>0</v>
      </c>
      <c r="H44" s="37">
        <f t="shared" si="12"/>
        <v>0</v>
      </c>
      <c r="I44" s="38">
        <f>COUNTIF(Vertices[Out-Degree], "&gt;= " &amp; H44) - COUNTIF(Vertices[Out-Degree], "&gt;=" &amp; H45)</f>
        <v>0</v>
      </c>
      <c r="J44" s="37">
        <f t="shared" si="13"/>
        <v>1363.6363636363642</v>
      </c>
      <c r="K44" s="38">
        <f>COUNTIF(Vertices[Betweenness Centrality], "&gt;= " &amp; J44) - COUNTIF(Vertices[Betweenness Centrality], "&gt;=" &amp; J45)</f>
        <v>0</v>
      </c>
      <c r="L44" s="37">
        <f t="shared" si="14"/>
        <v>0.54545454545454553</v>
      </c>
      <c r="M44" s="38">
        <f>COUNTIF(Vertices[Closeness Centrality], "&gt;= " &amp; L44) - COUNTIF(Vertices[Closeness Centrality], "&gt;=" &amp; L45)</f>
        <v>0</v>
      </c>
      <c r="N44" s="37">
        <f t="shared" si="15"/>
        <v>6.0605454545454518E-2</v>
      </c>
      <c r="O44" s="38">
        <f>COUNTIF(Vertices[Eigenvector Centrality], "&gt;= " &amp; N44) - COUNTIF(Vertices[Eigenvector Centrality], "&gt;=" &amp; N45)</f>
        <v>0</v>
      </c>
      <c r="P44" s="37">
        <f t="shared" si="16"/>
        <v>2.2167038181818186</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7.8909090909090942</v>
      </c>
      <c r="E45" s="3">
        <f>COUNTIF(Vertices[Degree], "&gt;= " &amp; D45) - COUNTIF(Vertices[Degree], "&gt;=" &amp; D46)</f>
        <v>11</v>
      </c>
      <c r="F45" s="39">
        <f t="shared" si="11"/>
        <v>0</v>
      </c>
      <c r="G45" s="40">
        <f>COUNTIF(Vertices[In-Degree], "&gt;= " &amp; F45) - COUNTIF(Vertices[In-Degree], "&gt;=" &amp; F46)</f>
        <v>0</v>
      </c>
      <c r="H45" s="39">
        <f t="shared" si="12"/>
        <v>0</v>
      </c>
      <c r="I45" s="40">
        <f>COUNTIF(Vertices[Out-Degree], "&gt;= " &amp; H45) - COUNTIF(Vertices[Out-Degree], "&gt;=" &amp; H46)</f>
        <v>0</v>
      </c>
      <c r="J45" s="39">
        <f t="shared" si="13"/>
        <v>1409.0909090909097</v>
      </c>
      <c r="K45" s="40">
        <f>COUNTIF(Vertices[Betweenness Centrality], "&gt;= " &amp; J45) - COUNTIF(Vertices[Betweenness Centrality], "&gt;=" &amp; J46)</f>
        <v>0</v>
      </c>
      <c r="L45" s="39">
        <f t="shared" si="14"/>
        <v>0.56363636363636371</v>
      </c>
      <c r="M45" s="40">
        <f>COUNTIF(Vertices[Closeness Centrality], "&gt;= " &amp; L45) - COUNTIF(Vertices[Closeness Centrality], "&gt;=" &amp; L46)</f>
        <v>0</v>
      </c>
      <c r="N45" s="39">
        <f t="shared" si="15"/>
        <v>6.2625636363636342E-2</v>
      </c>
      <c r="O45" s="40">
        <f>COUNTIF(Vertices[Eigenvector Centrality], "&gt;= " &amp; N45) - COUNTIF(Vertices[Eigenvector Centrality], "&gt;=" &amp; N46)</f>
        <v>0</v>
      </c>
      <c r="P45" s="39">
        <f t="shared" si="16"/>
        <v>2.2905939454545461</v>
      </c>
      <c r="Q45" s="40">
        <f>COUNTIF(Vertices[PageRank], "&gt;= " &amp; P45) - COUNTIF(Vertices[PageRank], "&gt;=" &amp; P46)</f>
        <v>0</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8.1454545454545482</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1454.5454545454552</v>
      </c>
      <c r="K46" s="38">
        <f>COUNTIF(Vertices[Betweenness Centrality], "&gt;= " &amp; J46) - COUNTIF(Vertices[Betweenness Centrality], "&gt;=" &amp; J47)</f>
        <v>0</v>
      </c>
      <c r="L46" s="37">
        <f t="shared" si="14"/>
        <v>0.5818181818181819</v>
      </c>
      <c r="M46" s="38">
        <f>COUNTIF(Vertices[Closeness Centrality], "&gt;= " &amp; L46) - COUNTIF(Vertices[Closeness Centrality], "&gt;=" &amp; L47)</f>
        <v>0</v>
      </c>
      <c r="N46" s="37">
        <f t="shared" si="15"/>
        <v>6.4645818181818165E-2</v>
      </c>
      <c r="O46" s="38">
        <f>COUNTIF(Vertices[Eigenvector Centrality], "&gt;= " &amp; N46) - COUNTIF(Vertices[Eigenvector Centrality], "&gt;=" &amp; N47)</f>
        <v>0</v>
      </c>
      <c r="P46" s="37">
        <f t="shared" si="16"/>
        <v>2.3644840727272736</v>
      </c>
      <c r="Q46" s="38">
        <f>COUNTIF(Vertices[PageRank], "&gt;= " &amp; P46) - COUNTIF(Vertices[PageRank], "&gt;=" &amp; P47)</f>
        <v>1</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8.4000000000000021</v>
      </c>
      <c r="E47" s="3">
        <f>COUNTIF(Vertices[Degree], "&gt;= " &amp; D47) - COUNTIF(Vertices[Degree], "&gt;=" &amp; D48)</f>
        <v>0</v>
      </c>
      <c r="F47" s="39">
        <f t="shared" si="11"/>
        <v>0</v>
      </c>
      <c r="G47" s="40">
        <f>COUNTIF(Vertices[In-Degree], "&gt;= " &amp; F47) - COUNTIF(Vertices[In-Degree], "&gt;=" &amp; F48)</f>
        <v>0</v>
      </c>
      <c r="H47" s="39">
        <f t="shared" si="12"/>
        <v>0</v>
      </c>
      <c r="I47" s="40">
        <f>COUNTIF(Vertices[Out-Degree], "&gt;= " &amp; H47) - COUNTIF(Vertices[Out-Degree], "&gt;=" &amp; H48)</f>
        <v>0</v>
      </c>
      <c r="J47" s="39">
        <f t="shared" si="13"/>
        <v>1500.0000000000007</v>
      </c>
      <c r="K47" s="40">
        <f>COUNTIF(Vertices[Betweenness Centrality], "&gt;= " &amp; J47) - COUNTIF(Vertices[Betweenness Centrality], "&gt;=" &amp; J48)</f>
        <v>0</v>
      </c>
      <c r="L47" s="39">
        <f t="shared" si="14"/>
        <v>0.60000000000000009</v>
      </c>
      <c r="M47" s="40">
        <f>COUNTIF(Vertices[Closeness Centrality], "&gt;= " &amp; L47) - COUNTIF(Vertices[Closeness Centrality], "&gt;=" &amp; L48)</f>
        <v>0</v>
      </c>
      <c r="N47" s="39">
        <f t="shared" si="15"/>
        <v>6.6665999999999989E-2</v>
      </c>
      <c r="O47" s="40">
        <f>COUNTIF(Vertices[Eigenvector Centrality], "&gt;= " &amp; N47) - COUNTIF(Vertices[Eigenvector Centrality], "&gt;=" &amp; N48)</f>
        <v>0</v>
      </c>
      <c r="P47" s="39">
        <f t="shared" si="16"/>
        <v>2.438374200000001</v>
      </c>
      <c r="Q47" s="40">
        <f>COUNTIF(Vertices[PageRank], "&gt;= " &amp; P47) - COUNTIF(Vertices[PageRank], "&gt;=" &amp; P48)</f>
        <v>1</v>
      </c>
      <c r="R47" s="39">
        <f t="shared" si="17"/>
        <v>0.60000000000000009</v>
      </c>
      <c r="S47" s="44">
        <f>COUNTIF(Vertices[Clustering Coefficient], "&gt;= " &amp; R47) - COUNTIF(Vertices[Clustering Coefficient], "&gt;=" &amp; R48)</f>
        <v>1</v>
      </c>
      <c r="T47" s="39" t="e">
        <f t="shared" ca="1" si="18"/>
        <v>#REF!</v>
      </c>
      <c r="U47" s="40" t="e">
        <f t="shared" ca="1" si="0"/>
        <v>#REF!</v>
      </c>
    </row>
    <row r="48" spans="1:21" x14ac:dyDescent="0.25">
      <c r="D48" s="32">
        <f t="shared" si="10"/>
        <v>8.6545454545454561</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1545.4545454545462</v>
      </c>
      <c r="K48" s="38">
        <f>COUNTIF(Vertices[Betweenness Centrality], "&gt;= " &amp; J48) - COUNTIF(Vertices[Betweenness Centrality], "&gt;=" &amp; J49)</f>
        <v>0</v>
      </c>
      <c r="L48" s="37">
        <f t="shared" si="14"/>
        <v>0.61818181818181828</v>
      </c>
      <c r="M48" s="38">
        <f>COUNTIF(Vertices[Closeness Centrality], "&gt;= " &amp; L48) - COUNTIF(Vertices[Closeness Centrality], "&gt;=" &amp; L49)</f>
        <v>0</v>
      </c>
      <c r="N48" s="37">
        <f t="shared" si="15"/>
        <v>6.8686181818181813E-2</v>
      </c>
      <c r="O48" s="38">
        <f>COUNTIF(Vertices[Eigenvector Centrality], "&gt;= " &amp; N48) - COUNTIF(Vertices[Eigenvector Centrality], "&gt;=" &amp; N49)</f>
        <v>0</v>
      </c>
      <c r="P48" s="37">
        <f t="shared" si="16"/>
        <v>2.5122643272727285</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8.9090909090909101</v>
      </c>
      <c r="E49" s="3">
        <f>COUNTIF(Vertices[Degree], "&gt;= " &amp; D49) - COUNTIF(Vertices[Degree], "&gt;=" &amp; D50)</f>
        <v>3</v>
      </c>
      <c r="F49" s="39">
        <f t="shared" si="11"/>
        <v>0</v>
      </c>
      <c r="G49" s="40">
        <f>COUNTIF(Vertices[In-Degree], "&gt;= " &amp; F49) - COUNTIF(Vertices[In-Degree], "&gt;=" &amp; F50)</f>
        <v>0</v>
      </c>
      <c r="H49" s="39">
        <f t="shared" si="12"/>
        <v>0</v>
      </c>
      <c r="I49" s="40">
        <f>COUNTIF(Vertices[Out-Degree], "&gt;= " &amp; H49) - COUNTIF(Vertices[Out-Degree], "&gt;=" &amp; H50)</f>
        <v>0</v>
      </c>
      <c r="J49" s="39">
        <f t="shared" si="13"/>
        <v>1590.9090909090917</v>
      </c>
      <c r="K49" s="40">
        <f>COUNTIF(Vertices[Betweenness Centrality], "&gt;= " &amp; J49) - COUNTIF(Vertices[Betweenness Centrality], "&gt;=" &amp; J50)</f>
        <v>0</v>
      </c>
      <c r="L49" s="39">
        <f t="shared" si="14"/>
        <v>0.63636363636363646</v>
      </c>
      <c r="M49" s="40">
        <f>COUNTIF(Vertices[Closeness Centrality], "&gt;= " &amp; L49) - COUNTIF(Vertices[Closeness Centrality], "&gt;=" &amp; L50)</f>
        <v>0</v>
      </c>
      <c r="N49" s="39">
        <f t="shared" si="15"/>
        <v>7.0706363636363637E-2</v>
      </c>
      <c r="O49" s="40">
        <f>COUNTIF(Vertices[Eigenvector Centrality], "&gt;= " &amp; N49) - COUNTIF(Vertices[Eigenvector Centrality], "&gt;=" &amp; N50)</f>
        <v>0</v>
      </c>
      <c r="P49" s="39">
        <f t="shared" si="16"/>
        <v>2.586154454545456</v>
      </c>
      <c r="Q49" s="40">
        <f>COUNTIF(Vertices[PageRank], "&gt;= " &amp; P49) - COUNTIF(Vertices[PageRank], "&gt;=" &amp; P50)</f>
        <v>1</v>
      </c>
      <c r="R49" s="39">
        <f t="shared" si="17"/>
        <v>0.63636363636363646</v>
      </c>
      <c r="S49" s="44">
        <f>COUNTIF(Vertices[Clustering Coefficient], "&gt;= " &amp; R49) - COUNTIF(Vertices[Clustering Coefficient], "&gt;=" &amp; R50)</f>
        <v>0</v>
      </c>
      <c r="T49" s="39" t="e">
        <f t="shared" ca="1" si="18"/>
        <v>#REF!</v>
      </c>
      <c r="U49" s="40" t="e">
        <f t="shared" ca="1" si="0"/>
        <v>#REF!</v>
      </c>
    </row>
    <row r="50" spans="1:21" x14ac:dyDescent="0.25">
      <c r="D50" s="32">
        <f t="shared" si="10"/>
        <v>9.163636363636364</v>
      </c>
      <c r="E50" s="3">
        <f>COUNTIF(Vertices[Degree], "&gt;= " &amp; D50) - COUNTIF(Vertices[Degree], "&gt;=" &amp; D51)</f>
        <v>0</v>
      </c>
      <c r="F50" s="37">
        <f t="shared" si="11"/>
        <v>0</v>
      </c>
      <c r="G50" s="38">
        <f>COUNTIF(Vertices[In-Degree], "&gt;= " &amp; F50) - COUNTIF(Vertices[In-Degree], "&gt;=" &amp; F51)</f>
        <v>0</v>
      </c>
      <c r="H50" s="37">
        <f t="shared" si="12"/>
        <v>0</v>
      </c>
      <c r="I50" s="38">
        <f>COUNTIF(Vertices[Out-Degree], "&gt;= " &amp; H50) - COUNTIF(Vertices[Out-Degree], "&gt;=" &amp; H51)</f>
        <v>0</v>
      </c>
      <c r="J50" s="37">
        <f t="shared" si="13"/>
        <v>1636.3636363636372</v>
      </c>
      <c r="K50" s="38">
        <f>COUNTIF(Vertices[Betweenness Centrality], "&gt;= " &amp; J50) - COUNTIF(Vertices[Betweenness Centrality], "&gt;=" &amp; J51)</f>
        <v>0</v>
      </c>
      <c r="L50" s="37">
        <f t="shared" si="14"/>
        <v>0.65454545454545465</v>
      </c>
      <c r="M50" s="38">
        <f>COUNTIF(Vertices[Closeness Centrality], "&gt;= " &amp; L50) - COUNTIF(Vertices[Closeness Centrality], "&gt;=" &amp; L51)</f>
        <v>0</v>
      </c>
      <c r="N50" s="37">
        <f t="shared" si="15"/>
        <v>7.272654545454546E-2</v>
      </c>
      <c r="O50" s="38">
        <f>COUNTIF(Vertices[Eigenvector Centrality], "&gt;= " &amp; N50) - COUNTIF(Vertices[Eigenvector Centrality], "&gt;=" &amp; N51)</f>
        <v>0</v>
      </c>
      <c r="P50" s="37">
        <f t="shared" si="16"/>
        <v>2.6600445818181835</v>
      </c>
      <c r="Q50" s="38">
        <f>COUNTIF(Vertices[PageRank], "&gt;= " &amp; P50) - COUNTIF(Vertices[PageRank], "&gt;=" &amp; P51)</f>
        <v>3</v>
      </c>
      <c r="R50" s="37">
        <f t="shared" si="17"/>
        <v>0.65454545454545465</v>
      </c>
      <c r="S50" s="43">
        <f>COUNTIF(Vertices[Clustering Coefficient], "&gt;= " &amp; R50) - COUNTIF(Vertices[Clustering Coefficient], "&gt;=" &amp; R51)</f>
        <v>18</v>
      </c>
      <c r="T50" s="37" t="e">
        <f t="shared" ca="1" si="18"/>
        <v>#REF!</v>
      </c>
      <c r="U50" s="38" t="e">
        <f t="shared" ca="1" si="0"/>
        <v>#REF!</v>
      </c>
    </row>
    <row r="51" spans="1:21" x14ac:dyDescent="0.25">
      <c r="D51" s="32">
        <f t="shared" si="10"/>
        <v>9.418181818181818</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1681.8181818181827</v>
      </c>
      <c r="K51" s="40">
        <f>COUNTIF(Vertices[Betweenness Centrality], "&gt;= " &amp; J51) - COUNTIF(Vertices[Betweenness Centrality], "&gt;=" &amp; J52)</f>
        <v>0</v>
      </c>
      <c r="L51" s="39">
        <f t="shared" si="14"/>
        <v>0.67272727272727284</v>
      </c>
      <c r="M51" s="40">
        <f>COUNTIF(Vertices[Closeness Centrality], "&gt;= " &amp; L51) - COUNTIF(Vertices[Closeness Centrality], "&gt;=" &amp; L52)</f>
        <v>0</v>
      </c>
      <c r="N51" s="39">
        <f t="shared" si="15"/>
        <v>7.4746727272727284E-2</v>
      </c>
      <c r="O51" s="40">
        <f>COUNTIF(Vertices[Eigenvector Centrality], "&gt;= " &amp; N51) - COUNTIF(Vertices[Eigenvector Centrality], "&gt;=" &amp; N52)</f>
        <v>0</v>
      </c>
      <c r="P51" s="39">
        <f t="shared" si="16"/>
        <v>2.733934709090911</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9.672727272727272</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1727.2727272727282</v>
      </c>
      <c r="K52" s="38">
        <f>COUNTIF(Vertices[Betweenness Centrality], "&gt;= " &amp; J52) - COUNTIF(Vertices[Betweenness Centrality], "&gt;=" &amp; J53)</f>
        <v>2</v>
      </c>
      <c r="L52" s="37">
        <f t="shared" si="14"/>
        <v>0.69090909090909103</v>
      </c>
      <c r="M52" s="38">
        <f>COUNTIF(Vertices[Closeness Centrality], "&gt;= " &amp; L52) - COUNTIF(Vertices[Closeness Centrality], "&gt;=" &amp; L53)</f>
        <v>0</v>
      </c>
      <c r="N52" s="37">
        <f t="shared" si="15"/>
        <v>7.6766909090909108E-2</v>
      </c>
      <c r="O52" s="38">
        <f>COUNTIF(Vertices[Eigenvector Centrality], "&gt;= " &amp; N52) - COUNTIF(Vertices[Eigenvector Centrality], "&gt;=" &amp; N53)</f>
        <v>0</v>
      </c>
      <c r="P52" s="37">
        <f t="shared" si="16"/>
        <v>2.8078248363636384</v>
      </c>
      <c r="Q52" s="38">
        <f>COUNTIF(Vertices[PageRank], "&gt;= " &amp; P52) - COUNTIF(Vertices[PageRank], "&gt;=" &amp; P53)</f>
        <v>1</v>
      </c>
      <c r="R52" s="37">
        <f t="shared" si="17"/>
        <v>0.69090909090909103</v>
      </c>
      <c r="S52" s="43">
        <f>COUNTIF(Vertices[Clustering Coefficient], "&gt;= " &amp; R52) - COUNTIF(Vertices[Clustering Coefficient], "&gt;=" &amp; R53)</f>
        <v>1</v>
      </c>
      <c r="T52" s="37" t="e">
        <f t="shared" ca="1" si="18"/>
        <v>#REF!</v>
      </c>
      <c r="U52" s="38" t="e">
        <f t="shared" ca="1" si="0"/>
        <v>#REF!</v>
      </c>
    </row>
    <row r="53" spans="1:21" x14ac:dyDescent="0.25">
      <c r="D53" s="32">
        <f t="shared" si="10"/>
        <v>9.9272727272727259</v>
      </c>
      <c r="E53" s="3">
        <f>COUNTIF(Vertices[Degree], "&gt;= " &amp; D53) - COUNTIF(Vertices[Degree], "&gt;=" &amp; D54)</f>
        <v>0</v>
      </c>
      <c r="F53" s="39">
        <f t="shared" si="11"/>
        <v>0</v>
      </c>
      <c r="G53" s="40">
        <f>COUNTIF(Vertices[In-Degree], "&gt;= " &amp; F53) - COUNTIF(Vertices[In-Degree], "&gt;=" &amp; F54)</f>
        <v>0</v>
      </c>
      <c r="H53" s="39">
        <f t="shared" si="12"/>
        <v>0</v>
      </c>
      <c r="I53" s="40">
        <f>COUNTIF(Vertices[Out-Degree], "&gt;= " &amp; H53) - COUNTIF(Vertices[Out-Degree], "&gt;=" &amp; H54)</f>
        <v>0</v>
      </c>
      <c r="J53" s="39">
        <f t="shared" si="13"/>
        <v>1772.7272727272737</v>
      </c>
      <c r="K53" s="40">
        <f>COUNTIF(Vertices[Betweenness Centrality], "&gt;= " &amp; J53) - COUNTIF(Vertices[Betweenness Centrality], "&gt;=" &amp; J54)</f>
        <v>0</v>
      </c>
      <c r="L53" s="39">
        <f t="shared" si="14"/>
        <v>0.70909090909090922</v>
      </c>
      <c r="M53" s="40">
        <f>COUNTIF(Vertices[Closeness Centrality], "&gt;= " &amp; L53) - COUNTIF(Vertices[Closeness Centrality], "&gt;=" &amp; L54)</f>
        <v>0</v>
      </c>
      <c r="N53" s="39">
        <f t="shared" si="15"/>
        <v>7.8787090909090932E-2</v>
      </c>
      <c r="O53" s="40">
        <f>COUNTIF(Vertices[Eigenvector Centrality], "&gt;= " &amp; N53) - COUNTIF(Vertices[Eigenvector Centrality], "&gt;=" &amp; N54)</f>
        <v>0</v>
      </c>
      <c r="P53" s="39">
        <f t="shared" si="16"/>
        <v>2.8817149636363659</v>
      </c>
      <c r="Q53" s="40">
        <f>COUNTIF(Vertices[PageRank], "&gt;= " &amp; P53) - COUNTIF(Vertices[PageRank], "&gt;=" &amp; P54)</f>
        <v>0</v>
      </c>
      <c r="R53" s="39">
        <f t="shared" si="17"/>
        <v>0.70909090909090922</v>
      </c>
      <c r="S53" s="44">
        <f>COUNTIF(Vertices[Clustering Coefficient], "&gt;= " &amp; R53) - COUNTIF(Vertices[Clustering Coefficient], "&gt;=" &amp; R54)</f>
        <v>0</v>
      </c>
      <c r="T53" s="39" t="e">
        <f t="shared" ca="1" si="18"/>
        <v>#REF!</v>
      </c>
      <c r="U53" s="40" t="e">
        <f t="shared" ca="1" si="0"/>
        <v>#REF!</v>
      </c>
    </row>
    <row r="54" spans="1:21" x14ac:dyDescent="0.25">
      <c r="D54" s="32">
        <f t="shared" si="10"/>
        <v>10.18181818181818</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1818.1818181818192</v>
      </c>
      <c r="K54" s="38">
        <f>COUNTIF(Vertices[Betweenness Centrality], "&gt;= " &amp; J54) - COUNTIF(Vertices[Betweenness Centrality], "&gt;=" &amp; J55)</f>
        <v>1</v>
      </c>
      <c r="L54" s="37">
        <f t="shared" si="14"/>
        <v>0.7272727272727274</v>
      </c>
      <c r="M54" s="38">
        <f>COUNTIF(Vertices[Closeness Centrality], "&gt;= " &amp; L54) - COUNTIF(Vertices[Closeness Centrality], "&gt;=" &amp; L55)</f>
        <v>0</v>
      </c>
      <c r="N54" s="37">
        <f t="shared" si="15"/>
        <v>8.0807272727272755E-2</v>
      </c>
      <c r="O54" s="38">
        <f>COUNTIF(Vertices[Eigenvector Centrality], "&gt;= " &amp; N54) - COUNTIF(Vertices[Eigenvector Centrality], "&gt;=" &amp; N55)</f>
        <v>0</v>
      </c>
      <c r="P54" s="37">
        <f t="shared" si="16"/>
        <v>2.9556050909090934</v>
      </c>
      <c r="Q54" s="38">
        <f>COUNTIF(Vertices[PageRank], "&gt;= " &amp; P54) - COUNTIF(Vertices[PageRank], "&gt;=" &amp; P55)</f>
        <v>0</v>
      </c>
      <c r="R54" s="37">
        <f t="shared" si="17"/>
        <v>0.7272727272727274</v>
      </c>
      <c r="S54" s="43">
        <f>COUNTIF(Vertices[Clustering Coefficient], "&gt;= " &amp; R54) - COUNTIF(Vertices[Clustering Coefficient], "&gt;=" &amp; R55)</f>
        <v>3</v>
      </c>
      <c r="T54" s="37" t="e">
        <f t="shared" ca="1" si="18"/>
        <v>#REF!</v>
      </c>
      <c r="U54" s="38" t="e">
        <f t="shared" ca="1" si="0"/>
        <v>#REF!</v>
      </c>
    </row>
    <row r="55" spans="1:21" x14ac:dyDescent="0.25">
      <c r="A55" s="33" t="s">
        <v>82</v>
      </c>
      <c r="B55" s="46">
        <f>IF(COUNT(Vertices[Degree])&gt;0, D2, NoMetricMessage)</f>
        <v>0</v>
      </c>
      <c r="D55" s="32">
        <f t="shared" si="10"/>
        <v>10.436363636363634</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1863.6363636363646</v>
      </c>
      <c r="K55" s="40">
        <f>COUNTIF(Vertices[Betweenness Centrality], "&gt;= " &amp; J55) - COUNTIF(Vertices[Betweenness Centrality], "&gt;=" &amp; J56)</f>
        <v>0</v>
      </c>
      <c r="L55" s="39">
        <f t="shared" si="14"/>
        <v>0.74545454545454559</v>
      </c>
      <c r="M55" s="40">
        <f>COUNTIF(Vertices[Closeness Centrality], "&gt;= " &amp; L55) - COUNTIF(Vertices[Closeness Centrality], "&gt;=" &amp; L56)</f>
        <v>0</v>
      </c>
      <c r="N55" s="39">
        <f t="shared" si="15"/>
        <v>8.2827454545454579E-2</v>
      </c>
      <c r="O55" s="40">
        <f>COUNTIF(Vertices[Eigenvector Centrality], "&gt;= " &amp; N55) - COUNTIF(Vertices[Eigenvector Centrality], "&gt;=" &amp; N56)</f>
        <v>0</v>
      </c>
      <c r="P55" s="39">
        <f t="shared" si="16"/>
        <v>3.0294952181818209</v>
      </c>
      <c r="Q55" s="40">
        <f>COUNTIF(Vertices[PageRank], "&gt;= " &amp; P55) - COUNTIF(Vertices[PageRank], "&gt;=" &amp; P56)</f>
        <v>1</v>
      </c>
      <c r="R55" s="39">
        <f t="shared" si="17"/>
        <v>0.74545454545454559</v>
      </c>
      <c r="S55" s="44">
        <f>COUNTIF(Vertices[Clustering Coefficient], "&gt;= " &amp; R55) - COUNTIF(Vertices[Clustering Coefficient], "&gt;=" &amp; R56)</f>
        <v>2</v>
      </c>
      <c r="T55" s="39" t="e">
        <f t="shared" ca="1" si="18"/>
        <v>#REF!</v>
      </c>
      <c r="U55" s="40" t="e">
        <f t="shared" ca="1" si="0"/>
        <v>#REF!</v>
      </c>
    </row>
    <row r="56" spans="1:21" x14ac:dyDescent="0.25">
      <c r="A56" s="33" t="s">
        <v>83</v>
      </c>
      <c r="B56" s="46">
        <f>IF(COUNT(Vertices[Degree])&gt;0, D57, NoMetricMessage)</f>
        <v>14</v>
      </c>
      <c r="D56" s="32">
        <f t="shared" si="10"/>
        <v>10.690909090909088</v>
      </c>
      <c r="E56" s="3">
        <f>COUNTIF(Vertices[Degree], "&gt;= " &amp; D56) - COUNTIF(Vertices[Degree], "&gt;=" &amp; D57)</f>
        <v>6</v>
      </c>
      <c r="F56" s="37">
        <f t="shared" si="11"/>
        <v>0</v>
      </c>
      <c r="G56" s="38">
        <f>COUNTIF(Vertices[In-Degree], "&gt;= " &amp; F56) - COUNTIF(Vertices[In-Degree], "&gt;=" &amp; F57)</f>
        <v>0</v>
      </c>
      <c r="H56" s="37">
        <f t="shared" si="12"/>
        <v>0</v>
      </c>
      <c r="I56" s="38">
        <f>COUNTIF(Vertices[Out-Degree], "&gt;= " &amp; H56) - COUNTIF(Vertices[Out-Degree], "&gt;=" &amp; H57)</f>
        <v>0</v>
      </c>
      <c r="J56" s="37">
        <f t="shared" si="13"/>
        <v>1909.0909090909101</v>
      </c>
      <c r="K56" s="38">
        <f>COUNTIF(Vertices[Betweenness Centrality], "&gt;= " &amp; J56) - COUNTIF(Vertices[Betweenness Centrality], "&gt;=" &amp; J57)</f>
        <v>0</v>
      </c>
      <c r="L56" s="37">
        <f t="shared" si="14"/>
        <v>0.76363636363636378</v>
      </c>
      <c r="M56" s="38">
        <f>COUNTIF(Vertices[Closeness Centrality], "&gt;= " &amp; L56) - COUNTIF(Vertices[Closeness Centrality], "&gt;=" &amp; L57)</f>
        <v>0</v>
      </c>
      <c r="N56" s="37">
        <f t="shared" si="15"/>
        <v>8.4847636363636403E-2</v>
      </c>
      <c r="O56" s="38">
        <f>COUNTIF(Vertices[Eigenvector Centrality], "&gt;= " &amp; N56) - COUNTIF(Vertices[Eigenvector Centrality], "&gt;=" &amp; N57)</f>
        <v>0</v>
      </c>
      <c r="P56" s="37">
        <f t="shared" si="16"/>
        <v>3.1033853454545484</v>
      </c>
      <c r="Q56" s="38">
        <f>COUNTIF(Vertices[PageRank], "&gt;= " &amp; P56) - COUNTIF(Vertices[PageRank], "&gt;=" &amp; P57)</f>
        <v>2</v>
      </c>
      <c r="R56" s="37">
        <f t="shared" si="17"/>
        <v>0.76363636363636378</v>
      </c>
      <c r="S56" s="43">
        <f>COUNTIF(Vertices[Clustering Coefficient], "&gt;= " &amp; R56) - COUNTIF(Vertices[Clustering Coefficient], "&gt;=" &amp; R57)</f>
        <v>0</v>
      </c>
      <c r="T56" s="37" t="e">
        <f t="shared" ca="1" si="18"/>
        <v>#REF!</v>
      </c>
      <c r="U56" s="38" t="e">
        <f t="shared" ca="1" si="0"/>
        <v>#REF!</v>
      </c>
    </row>
    <row r="57" spans="1:21" x14ac:dyDescent="0.25">
      <c r="A57" s="33" t="s">
        <v>84</v>
      </c>
      <c r="B57" s="47">
        <f>IFERROR(AVERAGE(Vertices[Degree]),NoMetricMessage)</f>
        <v>2.4959443800695249</v>
      </c>
      <c r="D57" s="32">
        <f>MAX(Vertices[Degree])</f>
        <v>14</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2500</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154</v>
      </c>
      <c r="N57" s="41">
        <f>MAX(Vertices[Eigenvector Centrality])</f>
        <v>0.11111</v>
      </c>
      <c r="O57" s="42">
        <f>COUNTIF(Vertices[Eigenvector Centrality], "&gt;= " &amp; N57) - COUNTIF(Vertices[Eigenvector Centrality], "&gt;=" &amp; N58)</f>
        <v>9</v>
      </c>
      <c r="P57" s="41">
        <f>MAX(Vertices[PageRank])</f>
        <v>4.0639570000000003</v>
      </c>
      <c r="Q57" s="42">
        <f>COUNTIF(Vertices[PageRank], "&gt;= " &amp; P57) - COUNTIF(Vertices[PageRank], "&gt;=" &amp; P58)</f>
        <v>1</v>
      </c>
      <c r="R57" s="41">
        <f>MAX(Vertices[Clustering Coefficient])</f>
        <v>1</v>
      </c>
      <c r="S57" s="45">
        <f>COUNTIF(Vertices[Clustering Coefficient], "&gt;= " &amp; R57) - COUNTIF(Vertices[Clustering Coefficient], "&gt;=" &amp; R58)</f>
        <v>496</v>
      </c>
      <c r="T57" s="41" t="e">
        <f ca="1">MAX(INDIRECT(DynamicFilterSourceColumnRange))</f>
        <v>#REF!</v>
      </c>
      <c r="U57" s="42" t="e">
        <f t="shared" ca="1" si="0"/>
        <v>#REF!</v>
      </c>
    </row>
    <row r="58" spans="1:21" x14ac:dyDescent="0.25">
      <c r="A58" s="33" t="s">
        <v>85</v>
      </c>
      <c r="B58" s="47">
        <f>IFERROR(MEDIAN(Vertices[Degree]),NoMetricMessage)</f>
        <v>2</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2500</v>
      </c>
    </row>
    <row r="99" spans="1:2" x14ac:dyDescent="0.25">
      <c r="A99" s="33" t="s">
        <v>103</v>
      </c>
      <c r="B99" s="47">
        <f>IFERROR(AVERAGE(Vertices[Betweenness Centrality]),NoMetricMessage)</f>
        <v>18.850521435689455</v>
      </c>
    </row>
    <row r="100" spans="1:2" x14ac:dyDescent="0.25">
      <c r="A100" s="33" t="s">
        <v>104</v>
      </c>
      <c r="B100" s="47">
        <f>IFERROR(MEDIAN(Vertices[Betweenness Centrality]),NoMetricMessage)</f>
        <v>0</v>
      </c>
    </row>
    <row r="111" spans="1:2" x14ac:dyDescent="0.25">
      <c r="A111" s="33" t="s">
        <v>107</v>
      </c>
      <c r="B111" s="47">
        <f>IF(COUNT(Vertices[Closeness Centrality])&gt;0, L2, NoMetricMessage)</f>
        <v>0</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0.35343662108922319</v>
      </c>
    </row>
    <row r="114" spans="1:2" x14ac:dyDescent="0.25">
      <c r="A114" s="33" t="s">
        <v>110</v>
      </c>
      <c r="B114" s="47">
        <f>IFERROR(MEDIAN(Vertices[Closeness Centrality]),NoMetricMessage)</f>
        <v>0.25</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0.11111</v>
      </c>
    </row>
    <row r="127" spans="1:2" x14ac:dyDescent="0.25">
      <c r="A127" s="33" t="s">
        <v>115</v>
      </c>
      <c r="B127" s="47">
        <f>IFERROR(AVERAGE(Vertices[Eigenvector Centrality]),NoMetricMessage)</f>
        <v>1.1587369640787951E-3</v>
      </c>
    </row>
    <row r="128" spans="1:2" x14ac:dyDescent="0.25">
      <c r="A128" s="33" t="s">
        <v>116</v>
      </c>
      <c r="B128" s="47">
        <f>IFERROR(MEDIAN(Vertices[Eigenvector Centrality]),NoMetricMessage)</f>
        <v>0</v>
      </c>
    </row>
    <row r="139" spans="1:2" x14ac:dyDescent="0.25">
      <c r="A139" s="33" t="s">
        <v>141</v>
      </c>
      <c r="B139" s="47">
        <f>IF(COUNT(Vertices[PageRank])&gt;0, P2, NoMetricMessage)</f>
        <v>0</v>
      </c>
    </row>
    <row r="140" spans="1:2" x14ac:dyDescent="0.25">
      <c r="A140" s="33" t="s">
        <v>142</v>
      </c>
      <c r="B140" s="47">
        <f>IF(COUNT(Vertices[PageRank])&gt;0, P57, NoMetricMessage)</f>
        <v>4.0639570000000003</v>
      </c>
    </row>
    <row r="141" spans="1:2" x14ac:dyDescent="0.25">
      <c r="A141" s="33" t="s">
        <v>143</v>
      </c>
      <c r="B141" s="47">
        <f>IFERROR(AVERAGE(Vertices[PageRank]),NoMetricMessage)</f>
        <v>0.93279183314020997</v>
      </c>
    </row>
    <row r="142" spans="1:2" x14ac:dyDescent="0.25">
      <c r="A142" s="33" t="s">
        <v>144</v>
      </c>
      <c r="B142" s="47">
        <f>IFERROR(MEDIAN(Vertices[PageRank]),NoMetricMessage)</f>
        <v>0.99999899999999997</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0.61648724649883369</v>
      </c>
    </row>
    <row r="156" spans="1:2" x14ac:dyDescent="0.25">
      <c r="A156" s="33" t="s">
        <v>122</v>
      </c>
      <c r="B156" s="47">
        <f>IFERROR(MEDIAN(Vertices[Clustering Coefficient]),NoMetricMessage)</f>
        <v>1</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1346</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1039</v>
      </c>
      <c r="K7" t="s">
        <v>1040</v>
      </c>
    </row>
    <row r="8" spans="1:18" x14ac:dyDescent="0.25">
      <c r="A8"/>
      <c r="B8">
        <v>2</v>
      </c>
      <c r="C8">
        <v>2</v>
      </c>
      <c r="D8" t="s">
        <v>62</v>
      </c>
      <c r="E8" t="s">
        <v>62</v>
      </c>
      <c r="H8" t="s">
        <v>74</v>
      </c>
      <c r="J8" t="s">
        <v>1041</v>
      </c>
      <c r="K8" t="s">
        <v>1345</v>
      </c>
    </row>
    <row r="9" spans="1:18" ht="409.5" x14ac:dyDescent="0.25">
      <c r="A9"/>
      <c r="B9">
        <v>3</v>
      </c>
      <c r="C9">
        <v>4</v>
      </c>
      <c r="D9" t="s">
        <v>63</v>
      </c>
      <c r="E9" t="s">
        <v>63</v>
      </c>
      <c r="H9" t="s">
        <v>75</v>
      </c>
      <c r="J9" t="s">
        <v>1042</v>
      </c>
      <c r="K9" s="13" t="s">
        <v>1347</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Edges</vt:lpstr>
      <vt:lpstr>Vertices</vt:lpstr>
      <vt:lpstr>Do Not Delete</vt:lpstr>
      <vt:lpstr>Groups</vt:lpstr>
      <vt:lpstr>Group Vertices</vt:lpstr>
      <vt:lpstr>Overall Metrics</vt:lpstr>
      <vt:lpstr>Misc</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2019-06-22T10:07:06Z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