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5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6.xml" ContentType="application/vnd.openxmlformats-officedocument.themeOverrid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7.xml" ContentType="application/vnd.openxmlformats-officedocument.themeOverrid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8.xml" ContentType="application/vnd.openxmlformats-officedocument.themeOverrid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9.xml" ContentType="application/vnd.openxmlformats-officedocument.themeOverride+xml"/>
  <Override PartName="/xl/charts/chart12.xml" ContentType="application/vnd.openxmlformats-officedocument.drawingml.chart+xml"/>
  <Override PartName="/xl/theme/themeOverride10.xml" ContentType="application/vnd.openxmlformats-officedocument.themeOverride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11.xml" ContentType="application/vnd.openxmlformats-officedocument.themeOverride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12.xml" ContentType="application/vnd.openxmlformats-officedocument.themeOverride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13.xml" ContentType="application/vnd.openxmlformats-officedocument.themeOverride+xml"/>
  <Override PartName="/xl/charts/chart17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2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M:\tnw\bt\imb\imb-Shared\imb-current\Nicole\02 Papers\M2 Landing sites\Raw data\"/>
    </mc:Choice>
  </mc:AlternateContent>
  <bookViews>
    <workbookView xWindow="-110" yWindow="-110" windowWidth="19310" windowHeight="7160" firstSheet="1" activeTab="3"/>
  </bookViews>
  <sheets>
    <sheet name="Strains for MB plates" sheetId="2" state="hidden" r:id="rId1"/>
    <sheet name="Exp data" sheetId="4" r:id="rId2"/>
    <sheet name="Inocul. list Erlenmeyer fl." sheetId="5" r:id="rId3"/>
    <sheet name="OD" sheetId="7" r:id="rId4"/>
    <sheet name="HPLC_sugars_raw" sheetId="8" r:id="rId5"/>
    <sheet name="Plots" sheetId="11" r:id="rId6"/>
    <sheet name="GC_ketones" sheetId="9" r:id="rId7"/>
  </sheets>
  <definedNames>
    <definedName name="_xlnm._FilterDatabase" localSheetId="1" hidden="1">'Exp data'!#REF!</definedName>
    <definedName name="_xlnm._FilterDatabase" localSheetId="4" hidden="1">HPLC_sugars_raw!$C$91:$K$91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7" l="1"/>
  <c r="Y70" i="8" l="1"/>
  <c r="Z70" i="8"/>
  <c r="AA70" i="8"/>
  <c r="AB70" i="8"/>
  <c r="AC70" i="8"/>
  <c r="AD70" i="8"/>
  <c r="AE70" i="8"/>
  <c r="AF70" i="8"/>
  <c r="AG70" i="8"/>
  <c r="X70" i="8"/>
  <c r="Y56" i="8"/>
  <c r="Z56" i="8"/>
  <c r="AA56" i="8"/>
  <c r="AB56" i="8"/>
  <c r="AC56" i="8"/>
  <c r="AD56" i="8"/>
  <c r="AE56" i="8"/>
  <c r="AF56" i="8"/>
  <c r="AG56" i="8"/>
  <c r="X56" i="8"/>
  <c r="Y40" i="8"/>
  <c r="Z40" i="8"/>
  <c r="AA40" i="8"/>
  <c r="AB40" i="8"/>
  <c r="AC40" i="8"/>
  <c r="AD40" i="8"/>
  <c r="AE40" i="8"/>
  <c r="AF40" i="8"/>
  <c r="AG40" i="8"/>
  <c r="X40" i="8"/>
  <c r="C70" i="8"/>
  <c r="D70" i="8"/>
  <c r="E70" i="8"/>
  <c r="F70" i="8"/>
  <c r="G70" i="8"/>
  <c r="H70" i="8"/>
  <c r="I70" i="8"/>
  <c r="J70" i="8"/>
  <c r="K70" i="8"/>
  <c r="B70" i="8"/>
  <c r="C56" i="8"/>
  <c r="D56" i="8"/>
  <c r="E56" i="8"/>
  <c r="F56" i="8"/>
  <c r="G56" i="8"/>
  <c r="H56" i="8"/>
  <c r="I56" i="8"/>
  <c r="J56" i="8"/>
  <c r="K56" i="8"/>
  <c r="B56" i="8"/>
  <c r="C40" i="8"/>
  <c r="D40" i="8"/>
  <c r="E40" i="8"/>
  <c r="F40" i="8"/>
  <c r="G40" i="8"/>
  <c r="H40" i="8"/>
  <c r="I40" i="8"/>
  <c r="J40" i="8"/>
  <c r="K40" i="8"/>
  <c r="B40" i="8"/>
  <c r="X28" i="7"/>
  <c r="Y72" i="8"/>
  <c r="Z72" i="8"/>
  <c r="AA72" i="8"/>
  <c r="AB72" i="8"/>
  <c r="AC72" i="8"/>
  <c r="AD72" i="8"/>
  <c r="AE72" i="8"/>
  <c r="AF72" i="8"/>
  <c r="AG72" i="8"/>
  <c r="Y73" i="8"/>
  <c r="Z73" i="8"/>
  <c r="AA73" i="8"/>
  <c r="AB73" i="8"/>
  <c r="AC73" i="8"/>
  <c r="AD73" i="8"/>
  <c r="AE73" i="8"/>
  <c r="AF73" i="8"/>
  <c r="AG73" i="8"/>
  <c r="Y74" i="8"/>
  <c r="Z74" i="8"/>
  <c r="AA74" i="8"/>
  <c r="AB74" i="8"/>
  <c r="AC74" i="8"/>
  <c r="AD74" i="8"/>
  <c r="AE74" i="8"/>
  <c r="AF74" i="8"/>
  <c r="AG74" i="8"/>
  <c r="Y75" i="8"/>
  <c r="Z75" i="8"/>
  <c r="AA75" i="8"/>
  <c r="AB75" i="8"/>
  <c r="AC75" i="8"/>
  <c r="AD75" i="8"/>
  <c r="AE75" i="8"/>
  <c r="AF75" i="8"/>
  <c r="AG75" i="8"/>
  <c r="Y76" i="8"/>
  <c r="Z76" i="8"/>
  <c r="AA76" i="8"/>
  <c r="AB76" i="8"/>
  <c r="AC76" i="8"/>
  <c r="AD76" i="8"/>
  <c r="AE76" i="8"/>
  <c r="AF76" i="8"/>
  <c r="AG76" i="8"/>
  <c r="Y77" i="8"/>
  <c r="Z77" i="8"/>
  <c r="AA77" i="8"/>
  <c r="AB77" i="8"/>
  <c r="AC77" i="8"/>
  <c r="AD77" i="8"/>
  <c r="AE77" i="8"/>
  <c r="AF77" i="8"/>
  <c r="AG77" i="8"/>
  <c r="Y78" i="8"/>
  <c r="Z78" i="8"/>
  <c r="AA78" i="8"/>
  <c r="AB78" i="8"/>
  <c r="AC78" i="8"/>
  <c r="AD78" i="8"/>
  <c r="AE78" i="8"/>
  <c r="AF78" i="8"/>
  <c r="AG78" i="8"/>
  <c r="Y79" i="8"/>
  <c r="Z79" i="8"/>
  <c r="AA79" i="8"/>
  <c r="AB79" i="8"/>
  <c r="AC79" i="8"/>
  <c r="AD79" i="8"/>
  <c r="AE79" i="8"/>
  <c r="AF79" i="8"/>
  <c r="AG79" i="8"/>
  <c r="Y80" i="8"/>
  <c r="Z80" i="8"/>
  <c r="AA80" i="8"/>
  <c r="AB80" i="8"/>
  <c r="AC80" i="8"/>
  <c r="AD80" i="8"/>
  <c r="AE80" i="8"/>
  <c r="AF80" i="8"/>
  <c r="AG80" i="8"/>
  <c r="Y81" i="8"/>
  <c r="Z81" i="8"/>
  <c r="AA81" i="8"/>
  <c r="AB81" i="8"/>
  <c r="AC81" i="8"/>
  <c r="AD81" i="8"/>
  <c r="AE81" i="8"/>
  <c r="AF81" i="8"/>
  <c r="AG81" i="8"/>
  <c r="Y82" i="8"/>
  <c r="Z82" i="8"/>
  <c r="AA82" i="8"/>
  <c r="AB82" i="8"/>
  <c r="AC82" i="8"/>
  <c r="AD82" i="8"/>
  <c r="AE82" i="8"/>
  <c r="AF82" i="8"/>
  <c r="AG82" i="8"/>
  <c r="Y83" i="8"/>
  <c r="Z83" i="8"/>
  <c r="AA83" i="8"/>
  <c r="AB83" i="8"/>
  <c r="AC83" i="8"/>
  <c r="AD83" i="8"/>
  <c r="AE83" i="8"/>
  <c r="AF83" i="8"/>
  <c r="AG83" i="8"/>
  <c r="X83" i="8"/>
  <c r="X82" i="8"/>
  <c r="X81" i="8"/>
  <c r="X80" i="8"/>
  <c r="X79" i="8"/>
  <c r="X78" i="8"/>
  <c r="X77" i="8"/>
  <c r="X76" i="8"/>
  <c r="X75" i="8"/>
  <c r="X74" i="8"/>
  <c r="X73" i="8"/>
  <c r="X72" i="8"/>
  <c r="Y58" i="8"/>
  <c r="Z58" i="8"/>
  <c r="AA58" i="8"/>
  <c r="AB58" i="8"/>
  <c r="AC58" i="8"/>
  <c r="AD58" i="8"/>
  <c r="AE58" i="8"/>
  <c r="AF58" i="8"/>
  <c r="AG58" i="8"/>
  <c r="Y59" i="8"/>
  <c r="Z59" i="8"/>
  <c r="AA59" i="8"/>
  <c r="AB59" i="8"/>
  <c r="AC59" i="8"/>
  <c r="AD59" i="8"/>
  <c r="AE59" i="8"/>
  <c r="AF59" i="8"/>
  <c r="AG59" i="8"/>
  <c r="Y60" i="8"/>
  <c r="Z60" i="8"/>
  <c r="AA60" i="8"/>
  <c r="AB60" i="8"/>
  <c r="AC60" i="8"/>
  <c r="AD60" i="8"/>
  <c r="AE60" i="8"/>
  <c r="AF60" i="8"/>
  <c r="AG60" i="8"/>
  <c r="Y61" i="8"/>
  <c r="Z61" i="8"/>
  <c r="AA61" i="8"/>
  <c r="AB61" i="8"/>
  <c r="AC61" i="8"/>
  <c r="AD61" i="8"/>
  <c r="AE61" i="8"/>
  <c r="AF61" i="8"/>
  <c r="AG61" i="8"/>
  <c r="Y62" i="8"/>
  <c r="Z62" i="8"/>
  <c r="AA62" i="8"/>
  <c r="AB62" i="8"/>
  <c r="AC62" i="8"/>
  <c r="AD62" i="8"/>
  <c r="AE62" i="8"/>
  <c r="AF62" i="8"/>
  <c r="AG62" i="8"/>
  <c r="Y63" i="8"/>
  <c r="Z63" i="8"/>
  <c r="AA63" i="8"/>
  <c r="AB63" i="8"/>
  <c r="AC63" i="8"/>
  <c r="AD63" i="8"/>
  <c r="AE63" i="8"/>
  <c r="AF63" i="8"/>
  <c r="AG63" i="8"/>
  <c r="Y64" i="8"/>
  <c r="Z64" i="8"/>
  <c r="AA64" i="8"/>
  <c r="AB64" i="8"/>
  <c r="AC64" i="8"/>
  <c r="AD64" i="8"/>
  <c r="AE64" i="8"/>
  <c r="AF64" i="8"/>
  <c r="AG64" i="8"/>
  <c r="Y65" i="8"/>
  <c r="Z65" i="8"/>
  <c r="AA65" i="8"/>
  <c r="AB65" i="8"/>
  <c r="AC65" i="8"/>
  <c r="AD65" i="8"/>
  <c r="AE65" i="8"/>
  <c r="AF65" i="8"/>
  <c r="AG65" i="8"/>
  <c r="Y66" i="8"/>
  <c r="Z66" i="8"/>
  <c r="AA66" i="8"/>
  <c r="AB66" i="8"/>
  <c r="AC66" i="8"/>
  <c r="AD66" i="8"/>
  <c r="AE66" i="8"/>
  <c r="AF66" i="8"/>
  <c r="AG66" i="8"/>
  <c r="Y67" i="8"/>
  <c r="Z67" i="8"/>
  <c r="AA67" i="8"/>
  <c r="AB67" i="8"/>
  <c r="AC67" i="8"/>
  <c r="AD67" i="8"/>
  <c r="AE67" i="8"/>
  <c r="AF67" i="8"/>
  <c r="AG67" i="8"/>
  <c r="Y68" i="8"/>
  <c r="Z68" i="8"/>
  <c r="AA68" i="8"/>
  <c r="AB68" i="8"/>
  <c r="AC68" i="8"/>
  <c r="AD68" i="8"/>
  <c r="AE68" i="8"/>
  <c r="AF68" i="8"/>
  <c r="AG68" i="8"/>
  <c r="Y69" i="8"/>
  <c r="Z69" i="8"/>
  <c r="AA69" i="8"/>
  <c r="AB69" i="8"/>
  <c r="AC69" i="8"/>
  <c r="AD69" i="8"/>
  <c r="AE69" i="8"/>
  <c r="AF69" i="8"/>
  <c r="AG69" i="8"/>
  <c r="X69" i="8"/>
  <c r="X68" i="8"/>
  <c r="X67" i="8"/>
  <c r="X66" i="8"/>
  <c r="X65" i="8"/>
  <c r="X64" i="8"/>
  <c r="X63" i="8"/>
  <c r="X62" i="8"/>
  <c r="X61" i="8"/>
  <c r="X60" i="8"/>
  <c r="X59" i="8"/>
  <c r="X58" i="8"/>
  <c r="Y44" i="8"/>
  <c r="Z44" i="8"/>
  <c r="AA44" i="8"/>
  <c r="AB44" i="8"/>
  <c r="AC44" i="8"/>
  <c r="AD44" i="8"/>
  <c r="AE44" i="8"/>
  <c r="AF44" i="8"/>
  <c r="AG44" i="8"/>
  <c r="Y45" i="8"/>
  <c r="Z45" i="8"/>
  <c r="AA45" i="8"/>
  <c r="AB45" i="8"/>
  <c r="AC45" i="8"/>
  <c r="AD45" i="8"/>
  <c r="AE45" i="8"/>
  <c r="AF45" i="8"/>
  <c r="AG45" i="8"/>
  <c r="Y46" i="8"/>
  <c r="Z46" i="8"/>
  <c r="AA46" i="8"/>
  <c r="AB46" i="8"/>
  <c r="AC46" i="8"/>
  <c r="AD46" i="8"/>
  <c r="AE46" i="8"/>
  <c r="AF46" i="8"/>
  <c r="AG46" i="8"/>
  <c r="Y47" i="8"/>
  <c r="Z47" i="8"/>
  <c r="AA47" i="8"/>
  <c r="AB47" i="8"/>
  <c r="AC47" i="8"/>
  <c r="AD47" i="8"/>
  <c r="AE47" i="8"/>
  <c r="AF47" i="8"/>
  <c r="AG47" i="8"/>
  <c r="Y48" i="8"/>
  <c r="Z48" i="8"/>
  <c r="AA48" i="8"/>
  <c r="AB48" i="8"/>
  <c r="AC48" i="8"/>
  <c r="AD48" i="8"/>
  <c r="AE48" i="8"/>
  <c r="AF48" i="8"/>
  <c r="AG48" i="8"/>
  <c r="Y49" i="8"/>
  <c r="Z49" i="8"/>
  <c r="AA49" i="8"/>
  <c r="AB49" i="8"/>
  <c r="AC49" i="8"/>
  <c r="AD49" i="8"/>
  <c r="AE49" i="8"/>
  <c r="AF49" i="8"/>
  <c r="AG49" i="8"/>
  <c r="Y50" i="8"/>
  <c r="Z50" i="8"/>
  <c r="AA50" i="8"/>
  <c r="AB50" i="8"/>
  <c r="AC50" i="8"/>
  <c r="AD50" i="8"/>
  <c r="AE50" i="8"/>
  <c r="AF50" i="8"/>
  <c r="AG50" i="8"/>
  <c r="Y51" i="8"/>
  <c r="Z51" i="8"/>
  <c r="AA51" i="8"/>
  <c r="AB51" i="8"/>
  <c r="AC51" i="8"/>
  <c r="AD51" i="8"/>
  <c r="AE51" i="8"/>
  <c r="AF51" i="8"/>
  <c r="AG51" i="8"/>
  <c r="Y52" i="8"/>
  <c r="Z52" i="8"/>
  <c r="AA52" i="8"/>
  <c r="AB52" i="8"/>
  <c r="AC52" i="8"/>
  <c r="AD52" i="8"/>
  <c r="AE52" i="8"/>
  <c r="AF52" i="8"/>
  <c r="AG52" i="8"/>
  <c r="Y53" i="8"/>
  <c r="Z53" i="8"/>
  <c r="AA53" i="8"/>
  <c r="AB53" i="8"/>
  <c r="AC53" i="8"/>
  <c r="AD53" i="8"/>
  <c r="AE53" i="8"/>
  <c r="AF53" i="8"/>
  <c r="AG53" i="8"/>
  <c r="Y54" i="8"/>
  <c r="Z54" i="8"/>
  <c r="AA54" i="8"/>
  <c r="AB54" i="8"/>
  <c r="AC54" i="8"/>
  <c r="AD54" i="8"/>
  <c r="AE54" i="8"/>
  <c r="AF54" i="8"/>
  <c r="AG54" i="8"/>
  <c r="Y55" i="8"/>
  <c r="Z55" i="8"/>
  <c r="AA55" i="8"/>
  <c r="AB55" i="8"/>
  <c r="AC55" i="8"/>
  <c r="AD55" i="8"/>
  <c r="AE55" i="8"/>
  <c r="AF55" i="8"/>
  <c r="AG55" i="8"/>
  <c r="X55" i="8"/>
  <c r="X54" i="8"/>
  <c r="X53" i="8"/>
  <c r="X52" i="8"/>
  <c r="X51" i="8"/>
  <c r="X50" i="8"/>
  <c r="X49" i="8"/>
  <c r="X48" i="8"/>
  <c r="X47" i="8"/>
  <c r="X46" i="8"/>
  <c r="X45" i="8"/>
  <c r="X44" i="8"/>
  <c r="Y28" i="8"/>
  <c r="Z28" i="8"/>
  <c r="AA28" i="8"/>
  <c r="AB28" i="8"/>
  <c r="AC28" i="8"/>
  <c r="AD28" i="8"/>
  <c r="AE28" i="8"/>
  <c r="AF28" i="8"/>
  <c r="AG28" i="8"/>
  <c r="Y29" i="8"/>
  <c r="Z29" i="8"/>
  <c r="AA29" i="8"/>
  <c r="AB29" i="8"/>
  <c r="AC29" i="8"/>
  <c r="AD29" i="8"/>
  <c r="AE29" i="8"/>
  <c r="AF29" i="8"/>
  <c r="AG29" i="8"/>
  <c r="Y30" i="8"/>
  <c r="Z30" i="8"/>
  <c r="AA30" i="8"/>
  <c r="AB30" i="8"/>
  <c r="AC30" i="8"/>
  <c r="AD30" i="8"/>
  <c r="AE30" i="8"/>
  <c r="AF30" i="8"/>
  <c r="AG30" i="8"/>
  <c r="Y31" i="8"/>
  <c r="Z31" i="8"/>
  <c r="AA31" i="8"/>
  <c r="AB31" i="8"/>
  <c r="AC31" i="8"/>
  <c r="AD31" i="8"/>
  <c r="AE31" i="8"/>
  <c r="AF31" i="8"/>
  <c r="AG31" i="8"/>
  <c r="Y32" i="8"/>
  <c r="Z32" i="8"/>
  <c r="AA32" i="8"/>
  <c r="AB32" i="8"/>
  <c r="AC32" i="8"/>
  <c r="AD32" i="8"/>
  <c r="AE32" i="8"/>
  <c r="AF32" i="8"/>
  <c r="AG32" i="8"/>
  <c r="Y33" i="8"/>
  <c r="Z33" i="8"/>
  <c r="AA33" i="8"/>
  <c r="AB33" i="8"/>
  <c r="AC33" i="8"/>
  <c r="AD33" i="8"/>
  <c r="AE33" i="8"/>
  <c r="AF33" i="8"/>
  <c r="AG33" i="8"/>
  <c r="Y34" i="8"/>
  <c r="Z34" i="8"/>
  <c r="AA34" i="8"/>
  <c r="AB34" i="8"/>
  <c r="AC34" i="8"/>
  <c r="AD34" i="8"/>
  <c r="AE34" i="8"/>
  <c r="AF34" i="8"/>
  <c r="AG34" i="8"/>
  <c r="Y35" i="8"/>
  <c r="Z35" i="8"/>
  <c r="AA35" i="8"/>
  <c r="AB35" i="8"/>
  <c r="AC35" i="8"/>
  <c r="AD35" i="8"/>
  <c r="AE35" i="8"/>
  <c r="AF35" i="8"/>
  <c r="AG35" i="8"/>
  <c r="Y36" i="8"/>
  <c r="Z36" i="8"/>
  <c r="AA36" i="8"/>
  <c r="AB36" i="8"/>
  <c r="AC36" i="8"/>
  <c r="AD36" i="8"/>
  <c r="AE36" i="8"/>
  <c r="AF36" i="8"/>
  <c r="AG36" i="8"/>
  <c r="Y37" i="8"/>
  <c r="Z37" i="8"/>
  <c r="AA37" i="8"/>
  <c r="AB37" i="8"/>
  <c r="AC37" i="8"/>
  <c r="AD37" i="8"/>
  <c r="AE37" i="8"/>
  <c r="AF37" i="8"/>
  <c r="AG37" i="8"/>
  <c r="Y38" i="8"/>
  <c r="Z38" i="8"/>
  <c r="AA38" i="8"/>
  <c r="AB38" i="8"/>
  <c r="AC38" i="8"/>
  <c r="AD38" i="8"/>
  <c r="AE38" i="8"/>
  <c r="AF38" i="8"/>
  <c r="AG38" i="8"/>
  <c r="Y39" i="8"/>
  <c r="Z39" i="8"/>
  <c r="AA39" i="8"/>
  <c r="AB39" i="8"/>
  <c r="AC39" i="8"/>
  <c r="AD39" i="8"/>
  <c r="AE39" i="8"/>
  <c r="AF39" i="8"/>
  <c r="AG39" i="8"/>
  <c r="X39" i="8"/>
  <c r="X38" i="8"/>
  <c r="X37" i="8"/>
  <c r="X36" i="8"/>
  <c r="X35" i="8"/>
  <c r="X29" i="8"/>
  <c r="X30" i="8"/>
  <c r="X31" i="8"/>
  <c r="X32" i="8"/>
  <c r="X34" i="8"/>
  <c r="X33" i="8"/>
  <c r="X28" i="8"/>
  <c r="C83" i="8"/>
  <c r="D83" i="8"/>
  <c r="E83" i="8"/>
  <c r="F83" i="8"/>
  <c r="G83" i="8"/>
  <c r="H83" i="8"/>
  <c r="I83" i="8"/>
  <c r="J83" i="8"/>
  <c r="K83" i="8"/>
  <c r="C69" i="8"/>
  <c r="D69" i="8"/>
  <c r="E69" i="8"/>
  <c r="F69" i="8"/>
  <c r="G69" i="8"/>
  <c r="H69" i="8"/>
  <c r="I69" i="8"/>
  <c r="J69" i="8"/>
  <c r="K69" i="8"/>
  <c r="C55" i="8"/>
  <c r="D55" i="8"/>
  <c r="E55" i="8"/>
  <c r="F55" i="8"/>
  <c r="G55" i="8"/>
  <c r="H55" i="8"/>
  <c r="I55" i="8"/>
  <c r="J55" i="8"/>
  <c r="K55" i="8"/>
  <c r="C39" i="8"/>
  <c r="D39" i="8"/>
  <c r="E39" i="8"/>
  <c r="F39" i="8"/>
  <c r="G39" i="8"/>
  <c r="H39" i="8"/>
  <c r="I39" i="8"/>
  <c r="J39" i="8"/>
  <c r="K39" i="8"/>
  <c r="B83" i="8"/>
  <c r="B69" i="8"/>
  <c r="B55" i="8"/>
  <c r="B39" i="8"/>
  <c r="C82" i="8"/>
  <c r="D82" i="8"/>
  <c r="E82" i="8"/>
  <c r="F82" i="8"/>
  <c r="G82" i="8"/>
  <c r="H82" i="8"/>
  <c r="I82" i="8"/>
  <c r="J82" i="8"/>
  <c r="K82" i="8"/>
  <c r="K68" i="8"/>
  <c r="C68" i="8"/>
  <c r="D68" i="8"/>
  <c r="E68" i="8"/>
  <c r="F68" i="8"/>
  <c r="G68" i="8"/>
  <c r="H68" i="8"/>
  <c r="I68" i="8"/>
  <c r="J68" i="8"/>
  <c r="C54" i="8"/>
  <c r="D54" i="8"/>
  <c r="E54" i="8"/>
  <c r="F54" i="8"/>
  <c r="G54" i="8"/>
  <c r="H54" i="8"/>
  <c r="I54" i="8"/>
  <c r="J54" i="8"/>
  <c r="K54" i="8"/>
  <c r="C38" i="8"/>
  <c r="D38" i="8"/>
  <c r="E38" i="8"/>
  <c r="F38" i="8"/>
  <c r="G38" i="8"/>
  <c r="H38" i="8"/>
  <c r="I38" i="8"/>
  <c r="J38" i="8"/>
  <c r="K38" i="8"/>
  <c r="B82" i="8"/>
  <c r="B68" i="8"/>
  <c r="B54" i="8"/>
  <c r="B38" i="8"/>
  <c r="C81" i="8"/>
  <c r="D81" i="8"/>
  <c r="E81" i="8"/>
  <c r="F81" i="8"/>
  <c r="G81" i="8"/>
  <c r="H81" i="8"/>
  <c r="I81" i="8"/>
  <c r="J81" i="8"/>
  <c r="K81" i="8"/>
  <c r="C67" i="8"/>
  <c r="D67" i="8"/>
  <c r="E67" i="8"/>
  <c r="F67" i="8"/>
  <c r="G67" i="8"/>
  <c r="H67" i="8"/>
  <c r="I67" i="8"/>
  <c r="J67" i="8"/>
  <c r="K67" i="8"/>
  <c r="C53" i="8"/>
  <c r="D53" i="8"/>
  <c r="E53" i="8"/>
  <c r="F53" i="8"/>
  <c r="G53" i="8"/>
  <c r="H53" i="8"/>
  <c r="I53" i="8"/>
  <c r="J53" i="8"/>
  <c r="K53" i="8"/>
  <c r="C37" i="8"/>
  <c r="D37" i="8"/>
  <c r="E37" i="8"/>
  <c r="F37" i="8"/>
  <c r="G37" i="8"/>
  <c r="H37" i="8"/>
  <c r="I37" i="8"/>
  <c r="J37" i="8"/>
  <c r="K37" i="8"/>
  <c r="B81" i="8"/>
  <c r="B67" i="8"/>
  <c r="B53" i="8"/>
  <c r="B37" i="8"/>
  <c r="C80" i="8"/>
  <c r="D80" i="8"/>
  <c r="E80" i="8"/>
  <c r="F80" i="8"/>
  <c r="G80" i="8"/>
  <c r="H80" i="8"/>
  <c r="I80" i="8"/>
  <c r="J80" i="8"/>
  <c r="K80" i="8"/>
  <c r="C66" i="8"/>
  <c r="D66" i="8"/>
  <c r="E66" i="8"/>
  <c r="F66" i="8"/>
  <c r="G66" i="8"/>
  <c r="H66" i="8"/>
  <c r="I66" i="8"/>
  <c r="J66" i="8"/>
  <c r="K66" i="8"/>
  <c r="C52" i="8"/>
  <c r="D52" i="8"/>
  <c r="E52" i="8"/>
  <c r="F52" i="8"/>
  <c r="G52" i="8"/>
  <c r="H52" i="8"/>
  <c r="I52" i="8"/>
  <c r="J52" i="8"/>
  <c r="K52" i="8"/>
  <c r="C36" i="8"/>
  <c r="D36" i="8"/>
  <c r="E36" i="8"/>
  <c r="F36" i="8"/>
  <c r="G36" i="8"/>
  <c r="H36" i="8"/>
  <c r="I36" i="8"/>
  <c r="J36" i="8"/>
  <c r="K36" i="8"/>
  <c r="B80" i="8"/>
  <c r="B66" i="8"/>
  <c r="B52" i="8"/>
  <c r="B36" i="8"/>
  <c r="M25" i="9"/>
  <c r="M26" i="9"/>
  <c r="M27" i="9"/>
  <c r="M28" i="9"/>
  <c r="M29" i="9"/>
  <c r="M30" i="9"/>
  <c r="M31" i="9"/>
  <c r="M32" i="9"/>
  <c r="M33" i="9"/>
  <c r="M34" i="9"/>
  <c r="M35" i="9"/>
  <c r="M36" i="9"/>
  <c r="M37" i="9"/>
  <c r="M38" i="9"/>
  <c r="M39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M24" i="9"/>
  <c r="K28" i="9"/>
  <c r="K29" i="9"/>
  <c r="K30" i="9"/>
  <c r="K31" i="9"/>
  <c r="K32" i="9"/>
  <c r="K33" i="9"/>
  <c r="K34" i="9"/>
  <c r="K35" i="9"/>
  <c r="K36" i="9"/>
  <c r="K37" i="9"/>
  <c r="K38" i="9"/>
  <c r="K39" i="9"/>
  <c r="J39" i="9"/>
  <c r="J38" i="9"/>
  <c r="J37" i="9"/>
  <c r="J36" i="9"/>
  <c r="J35" i="9"/>
  <c r="J34" i="9"/>
  <c r="J33" i="9"/>
  <c r="J32" i="9"/>
  <c r="J31" i="9"/>
  <c r="J30" i="9"/>
  <c r="J29" i="9"/>
  <c r="J27" i="9"/>
  <c r="K25" i="9"/>
  <c r="K26" i="9"/>
  <c r="K27" i="9"/>
  <c r="J28" i="9"/>
  <c r="C72" i="8"/>
  <c r="D72" i="8"/>
  <c r="E72" i="8"/>
  <c r="F72" i="8"/>
  <c r="G72" i="8"/>
  <c r="H72" i="8"/>
  <c r="I72" i="8"/>
  <c r="J72" i="8"/>
  <c r="K72" i="8"/>
  <c r="C73" i="8"/>
  <c r="D73" i="8"/>
  <c r="E73" i="8"/>
  <c r="F73" i="8"/>
  <c r="G73" i="8"/>
  <c r="H73" i="8"/>
  <c r="I73" i="8"/>
  <c r="J73" i="8"/>
  <c r="K73" i="8"/>
  <c r="C74" i="8"/>
  <c r="D74" i="8"/>
  <c r="E74" i="8"/>
  <c r="F74" i="8"/>
  <c r="G74" i="8"/>
  <c r="H74" i="8"/>
  <c r="I74" i="8"/>
  <c r="J74" i="8"/>
  <c r="K74" i="8"/>
  <c r="C75" i="8"/>
  <c r="D75" i="8"/>
  <c r="E75" i="8"/>
  <c r="F75" i="8"/>
  <c r="G75" i="8"/>
  <c r="H75" i="8"/>
  <c r="I75" i="8"/>
  <c r="J75" i="8"/>
  <c r="K75" i="8"/>
  <c r="C76" i="8"/>
  <c r="D76" i="8"/>
  <c r="E76" i="8"/>
  <c r="F76" i="8"/>
  <c r="G76" i="8"/>
  <c r="H76" i="8"/>
  <c r="I76" i="8"/>
  <c r="J76" i="8"/>
  <c r="K76" i="8"/>
  <c r="C77" i="8"/>
  <c r="D77" i="8"/>
  <c r="E77" i="8"/>
  <c r="F77" i="8"/>
  <c r="G77" i="8"/>
  <c r="H77" i="8"/>
  <c r="I77" i="8"/>
  <c r="J77" i="8"/>
  <c r="K77" i="8"/>
  <c r="C78" i="8"/>
  <c r="D78" i="8"/>
  <c r="E78" i="8"/>
  <c r="F78" i="8"/>
  <c r="G78" i="8"/>
  <c r="H78" i="8"/>
  <c r="I78" i="8"/>
  <c r="J78" i="8"/>
  <c r="K78" i="8"/>
  <c r="C79" i="8"/>
  <c r="D79" i="8"/>
  <c r="E79" i="8"/>
  <c r="F79" i="8"/>
  <c r="G79" i="8"/>
  <c r="H79" i="8"/>
  <c r="I79" i="8"/>
  <c r="J79" i="8"/>
  <c r="K79" i="8"/>
  <c r="B79" i="8"/>
  <c r="B78" i="8"/>
  <c r="B77" i="8"/>
  <c r="B76" i="8"/>
  <c r="B75" i="8"/>
  <c r="B74" i="8"/>
  <c r="B73" i="8"/>
  <c r="B72" i="8"/>
  <c r="C58" i="8"/>
  <c r="D58" i="8"/>
  <c r="E58" i="8"/>
  <c r="F58" i="8"/>
  <c r="G58" i="8"/>
  <c r="H58" i="8"/>
  <c r="I58" i="8"/>
  <c r="J58" i="8"/>
  <c r="K58" i="8"/>
  <c r="C59" i="8"/>
  <c r="D59" i="8"/>
  <c r="E59" i="8"/>
  <c r="F59" i="8"/>
  <c r="G59" i="8"/>
  <c r="H59" i="8"/>
  <c r="I59" i="8"/>
  <c r="J59" i="8"/>
  <c r="K59" i="8"/>
  <c r="C60" i="8"/>
  <c r="D60" i="8"/>
  <c r="E60" i="8"/>
  <c r="F60" i="8"/>
  <c r="G60" i="8"/>
  <c r="H60" i="8"/>
  <c r="I60" i="8"/>
  <c r="J60" i="8"/>
  <c r="K60" i="8"/>
  <c r="C61" i="8"/>
  <c r="D61" i="8"/>
  <c r="E61" i="8"/>
  <c r="F61" i="8"/>
  <c r="G61" i="8"/>
  <c r="H61" i="8"/>
  <c r="I61" i="8"/>
  <c r="J61" i="8"/>
  <c r="K61" i="8"/>
  <c r="C62" i="8"/>
  <c r="D62" i="8"/>
  <c r="E62" i="8"/>
  <c r="F62" i="8"/>
  <c r="G62" i="8"/>
  <c r="H62" i="8"/>
  <c r="I62" i="8"/>
  <c r="J62" i="8"/>
  <c r="K62" i="8"/>
  <c r="C63" i="8"/>
  <c r="D63" i="8"/>
  <c r="E63" i="8"/>
  <c r="F63" i="8"/>
  <c r="G63" i="8"/>
  <c r="H63" i="8"/>
  <c r="I63" i="8"/>
  <c r="J63" i="8"/>
  <c r="K63" i="8"/>
  <c r="C64" i="8"/>
  <c r="D64" i="8"/>
  <c r="E64" i="8"/>
  <c r="F64" i="8"/>
  <c r="G64" i="8"/>
  <c r="H64" i="8"/>
  <c r="I64" i="8"/>
  <c r="J64" i="8"/>
  <c r="K64" i="8"/>
  <c r="C65" i="8"/>
  <c r="D65" i="8"/>
  <c r="E65" i="8"/>
  <c r="F65" i="8"/>
  <c r="G65" i="8"/>
  <c r="H65" i="8"/>
  <c r="I65" i="8"/>
  <c r="J65" i="8"/>
  <c r="K65" i="8"/>
  <c r="B65" i="8"/>
  <c r="B64" i="8"/>
  <c r="B63" i="8"/>
  <c r="B62" i="8"/>
  <c r="B61" i="8"/>
  <c r="B60" i="8"/>
  <c r="B59" i="8"/>
  <c r="B58" i="8"/>
  <c r="C44" i="8"/>
  <c r="D44" i="8"/>
  <c r="E44" i="8"/>
  <c r="F44" i="8"/>
  <c r="G44" i="8"/>
  <c r="H44" i="8"/>
  <c r="I44" i="8"/>
  <c r="J44" i="8"/>
  <c r="K44" i="8"/>
  <c r="C45" i="8"/>
  <c r="D45" i="8"/>
  <c r="E45" i="8"/>
  <c r="F45" i="8"/>
  <c r="G45" i="8"/>
  <c r="H45" i="8"/>
  <c r="I45" i="8"/>
  <c r="J45" i="8"/>
  <c r="K45" i="8"/>
  <c r="C46" i="8"/>
  <c r="D46" i="8"/>
  <c r="E46" i="8"/>
  <c r="F46" i="8"/>
  <c r="G46" i="8"/>
  <c r="H46" i="8"/>
  <c r="I46" i="8"/>
  <c r="J46" i="8"/>
  <c r="K46" i="8"/>
  <c r="C47" i="8"/>
  <c r="D47" i="8"/>
  <c r="E47" i="8"/>
  <c r="F47" i="8"/>
  <c r="G47" i="8"/>
  <c r="H47" i="8"/>
  <c r="I47" i="8"/>
  <c r="J47" i="8"/>
  <c r="K47" i="8"/>
  <c r="C48" i="8"/>
  <c r="D48" i="8"/>
  <c r="E48" i="8"/>
  <c r="F48" i="8"/>
  <c r="G48" i="8"/>
  <c r="H48" i="8"/>
  <c r="I48" i="8"/>
  <c r="J48" i="8"/>
  <c r="K48" i="8"/>
  <c r="C49" i="8"/>
  <c r="D49" i="8"/>
  <c r="E49" i="8"/>
  <c r="F49" i="8"/>
  <c r="G49" i="8"/>
  <c r="H49" i="8"/>
  <c r="I49" i="8"/>
  <c r="J49" i="8"/>
  <c r="K49" i="8"/>
  <c r="C50" i="8"/>
  <c r="D50" i="8"/>
  <c r="E50" i="8"/>
  <c r="F50" i="8"/>
  <c r="G50" i="8"/>
  <c r="H50" i="8"/>
  <c r="I50" i="8"/>
  <c r="J50" i="8"/>
  <c r="K50" i="8"/>
  <c r="C51" i="8"/>
  <c r="D51" i="8"/>
  <c r="E51" i="8"/>
  <c r="F51" i="8"/>
  <c r="G51" i="8"/>
  <c r="H51" i="8"/>
  <c r="I51" i="8"/>
  <c r="J51" i="8"/>
  <c r="K51" i="8"/>
  <c r="C28" i="8"/>
  <c r="D28" i="8"/>
  <c r="E28" i="8"/>
  <c r="F28" i="8"/>
  <c r="G28" i="8"/>
  <c r="H28" i="8"/>
  <c r="I28" i="8"/>
  <c r="J28" i="8"/>
  <c r="K28" i="8"/>
  <c r="C29" i="8"/>
  <c r="D29" i="8"/>
  <c r="E29" i="8"/>
  <c r="F29" i="8"/>
  <c r="G29" i="8"/>
  <c r="H29" i="8"/>
  <c r="I29" i="8"/>
  <c r="J29" i="8"/>
  <c r="K29" i="8"/>
  <c r="C30" i="8"/>
  <c r="D30" i="8"/>
  <c r="E30" i="8"/>
  <c r="F30" i="8"/>
  <c r="G30" i="8"/>
  <c r="H30" i="8"/>
  <c r="I30" i="8"/>
  <c r="J30" i="8"/>
  <c r="K30" i="8"/>
  <c r="C31" i="8"/>
  <c r="D31" i="8"/>
  <c r="E31" i="8"/>
  <c r="F31" i="8"/>
  <c r="G31" i="8"/>
  <c r="H31" i="8"/>
  <c r="I31" i="8"/>
  <c r="J31" i="8"/>
  <c r="K31" i="8"/>
  <c r="C32" i="8"/>
  <c r="D32" i="8"/>
  <c r="E32" i="8"/>
  <c r="F32" i="8"/>
  <c r="G32" i="8"/>
  <c r="H32" i="8"/>
  <c r="I32" i="8"/>
  <c r="J32" i="8"/>
  <c r="K32" i="8"/>
  <c r="C33" i="8"/>
  <c r="D33" i="8"/>
  <c r="E33" i="8"/>
  <c r="F33" i="8"/>
  <c r="G33" i="8"/>
  <c r="H33" i="8"/>
  <c r="I33" i="8"/>
  <c r="J33" i="8"/>
  <c r="K33" i="8"/>
  <c r="C34" i="8"/>
  <c r="D34" i="8"/>
  <c r="E34" i="8"/>
  <c r="F34" i="8"/>
  <c r="G34" i="8"/>
  <c r="H34" i="8"/>
  <c r="I34" i="8"/>
  <c r="J34" i="8"/>
  <c r="K34" i="8"/>
  <c r="C35" i="8"/>
  <c r="D35" i="8"/>
  <c r="E35" i="8"/>
  <c r="F35" i="8"/>
  <c r="G35" i="8"/>
  <c r="H35" i="8"/>
  <c r="I35" i="8"/>
  <c r="J35" i="8"/>
  <c r="K35" i="8"/>
  <c r="B51" i="8"/>
  <c r="B50" i="8"/>
  <c r="B49" i="8"/>
  <c r="B48" i="8"/>
  <c r="B47" i="8"/>
  <c r="B46" i="8"/>
  <c r="B45" i="8"/>
  <c r="B44" i="8"/>
  <c r="B35" i="8"/>
  <c r="B34" i="8"/>
  <c r="B33" i="8"/>
  <c r="B32" i="8"/>
  <c r="B31" i="8"/>
  <c r="B30" i="8"/>
  <c r="B29" i="8"/>
  <c r="B28" i="8"/>
  <c r="AJ9" i="7"/>
  <c r="AA28" i="7" s="1"/>
  <c r="AI9" i="7"/>
  <c r="E28" i="7" s="1"/>
  <c r="AJ8" i="7"/>
  <c r="Z28" i="7" s="1"/>
  <c r="AI8" i="7"/>
  <c r="D28" i="7" s="1"/>
  <c r="AJ7" i="7"/>
  <c r="Y28" i="7" s="1"/>
  <c r="AI7" i="7"/>
  <c r="C28" i="7" s="1"/>
  <c r="AJ6" i="7"/>
  <c r="AI6" i="7"/>
  <c r="B28" i="7" s="1"/>
  <c r="AT24" i="5"/>
  <c r="AS24" i="5"/>
  <c r="AT21" i="5"/>
  <c r="AS21" i="5"/>
  <c r="AT18" i="5"/>
  <c r="AS18" i="5"/>
  <c r="AT15" i="5"/>
  <c r="AS15" i="5"/>
  <c r="AT12" i="5"/>
  <c r="AS12" i="5"/>
  <c r="AT9" i="5"/>
  <c r="AS9" i="5"/>
  <c r="AT6" i="5"/>
  <c r="AS6" i="5"/>
  <c r="AT3" i="5"/>
  <c r="AS3" i="5"/>
  <c r="AQ24" i="5"/>
  <c r="AP24" i="5"/>
  <c r="AQ21" i="5"/>
  <c r="AP21" i="5"/>
  <c r="AQ18" i="5"/>
  <c r="AP18" i="5"/>
  <c r="AQ15" i="5"/>
  <c r="AP15" i="5"/>
  <c r="AQ12" i="5"/>
  <c r="AP12" i="5"/>
  <c r="AQ9" i="5"/>
  <c r="AP9" i="5"/>
  <c r="AQ6" i="5"/>
  <c r="AP6" i="5"/>
  <c r="AQ3" i="5"/>
  <c r="AP3" i="5"/>
  <c r="AN24" i="5"/>
  <c r="AM24" i="5"/>
  <c r="AN21" i="5"/>
  <c r="AM21" i="5"/>
  <c r="AN18" i="5"/>
  <c r="AM18" i="5"/>
  <c r="AN15" i="5"/>
  <c r="AM15" i="5"/>
  <c r="AN12" i="5"/>
  <c r="AM12" i="5"/>
  <c r="AN9" i="5"/>
  <c r="AM9" i="5"/>
  <c r="AN6" i="5"/>
  <c r="AM6" i="5"/>
  <c r="AN3" i="5"/>
  <c r="AM3" i="5"/>
  <c r="J26" i="9"/>
  <c r="J25" i="9"/>
  <c r="J22" i="9"/>
  <c r="L4" i="9"/>
  <c r="J4" i="9"/>
  <c r="C9" i="7"/>
  <c r="AA17" i="7" s="1"/>
  <c r="B9" i="7"/>
  <c r="E17" i="7" s="1"/>
  <c r="C8" i="7"/>
  <c r="Z17" i="7" s="1"/>
  <c r="B8" i="7"/>
  <c r="D17" i="7" s="1"/>
  <c r="C7" i="7"/>
  <c r="Y17" i="7" s="1"/>
  <c r="B7" i="7"/>
  <c r="C17" i="7" s="1"/>
  <c r="C6" i="7"/>
  <c r="X17" i="7" s="1"/>
  <c r="B17" i="7"/>
  <c r="Q6" i="7"/>
  <c r="B22" i="7" s="1"/>
  <c r="AG9" i="7"/>
  <c r="AA27" i="7" s="1"/>
  <c r="AF9" i="7"/>
  <c r="E27" i="7" s="1"/>
  <c r="AG8" i="7"/>
  <c r="Z27" i="7" s="1"/>
  <c r="AF8" i="7"/>
  <c r="D27" i="7" s="1"/>
  <c r="AG7" i="7"/>
  <c r="Y27" i="7" s="1"/>
  <c r="AF7" i="7"/>
  <c r="C27" i="7" s="1"/>
  <c r="AG6" i="7"/>
  <c r="X27" i="7" s="1"/>
  <c r="AF6" i="7"/>
  <c r="B27" i="7" s="1"/>
  <c r="AD9" i="7"/>
  <c r="AA26" i="7" s="1"/>
  <c r="AC9" i="7"/>
  <c r="E26" i="7" s="1"/>
  <c r="AD8" i="7"/>
  <c r="Z26" i="7" s="1"/>
  <c r="AC8" i="7"/>
  <c r="D26" i="7" s="1"/>
  <c r="AD7" i="7"/>
  <c r="Y26" i="7" s="1"/>
  <c r="AC7" i="7"/>
  <c r="C26" i="7" s="1"/>
  <c r="AD6" i="7"/>
  <c r="X26" i="7" s="1"/>
  <c r="AC6" i="7"/>
  <c r="B26" i="7" s="1"/>
  <c r="AJ12" i="5"/>
  <c r="AK12" i="5"/>
  <c r="AJ15" i="5"/>
  <c r="AK15" i="5"/>
  <c r="AJ18" i="5"/>
  <c r="AK18" i="5"/>
  <c r="AJ21" i="5"/>
  <c r="AK21" i="5"/>
  <c r="AJ24" i="5"/>
  <c r="AK24" i="5"/>
  <c r="AD15" i="5"/>
  <c r="AD18" i="5"/>
  <c r="AD21" i="5"/>
  <c r="AE12" i="5"/>
  <c r="AE15" i="5"/>
  <c r="AE18" i="5"/>
  <c r="AE21" i="5"/>
  <c r="AD12" i="5"/>
  <c r="AA9" i="7"/>
  <c r="AA25" i="7" s="1"/>
  <c r="Z9" i="7"/>
  <c r="E25" i="7" s="1"/>
  <c r="AA8" i="7"/>
  <c r="Z25" i="7" s="1"/>
  <c r="Z8" i="7"/>
  <c r="D25" i="7" s="1"/>
  <c r="AA7" i="7"/>
  <c r="Y25" i="7" s="1"/>
  <c r="Z7" i="7"/>
  <c r="C25" i="7" s="1"/>
  <c r="AA6" i="7"/>
  <c r="X25" i="7" s="1"/>
  <c r="Z6" i="7"/>
  <c r="B25" i="7" s="1"/>
  <c r="X9" i="7"/>
  <c r="AA24" i="7" s="1"/>
  <c r="W9" i="7"/>
  <c r="E24" i="7" s="1"/>
  <c r="X8" i="7"/>
  <c r="Z24" i="7" s="1"/>
  <c r="W8" i="7"/>
  <c r="D24" i="7" s="1"/>
  <c r="X7" i="7"/>
  <c r="Y24" i="7" s="1"/>
  <c r="W7" i="7"/>
  <c r="C24" i="7" s="1"/>
  <c r="X6" i="7"/>
  <c r="X24" i="7" s="1"/>
  <c r="W6" i="7"/>
  <c r="B24" i="7" s="1"/>
  <c r="E22" i="7"/>
  <c r="U9" i="7"/>
  <c r="AA23" i="7" s="1"/>
  <c r="T9" i="7"/>
  <c r="E23" i="7" s="1"/>
  <c r="R9" i="7"/>
  <c r="AA22" i="7" s="1"/>
  <c r="Q9" i="7"/>
  <c r="O9" i="7"/>
  <c r="AA21" i="7" s="1"/>
  <c r="N9" i="7"/>
  <c r="E21" i="7" s="1"/>
  <c r="L9" i="7"/>
  <c r="AA20" i="7" s="1"/>
  <c r="K9" i="7"/>
  <c r="E20" i="7" s="1"/>
  <c r="I9" i="7"/>
  <c r="AA19" i="7" s="1"/>
  <c r="H9" i="7"/>
  <c r="E19" i="7" s="1"/>
  <c r="F9" i="7"/>
  <c r="AA18" i="7" s="1"/>
  <c r="E9" i="7"/>
  <c r="E18" i="7" s="1"/>
  <c r="U8" i="7"/>
  <c r="Z23" i="7" s="1"/>
  <c r="T8" i="7"/>
  <c r="D23" i="7" s="1"/>
  <c r="R8" i="7"/>
  <c r="Z22" i="7" s="1"/>
  <c r="Q8" i="7"/>
  <c r="D22" i="7" s="1"/>
  <c r="O8" i="7"/>
  <c r="Z21" i="7" s="1"/>
  <c r="N8" i="7"/>
  <c r="D21" i="7" s="1"/>
  <c r="L8" i="7"/>
  <c r="Z20" i="7" s="1"/>
  <c r="K8" i="7"/>
  <c r="D20" i="7" s="1"/>
  <c r="I8" i="7"/>
  <c r="Z19" i="7" s="1"/>
  <c r="H8" i="7"/>
  <c r="D19" i="7" s="1"/>
  <c r="F8" i="7"/>
  <c r="Z18" i="7" s="1"/>
  <c r="E8" i="7"/>
  <c r="D18" i="7" s="1"/>
  <c r="U7" i="7"/>
  <c r="Y23" i="7" s="1"/>
  <c r="T7" i="7"/>
  <c r="C23" i="7" s="1"/>
  <c r="R7" i="7"/>
  <c r="Y22" i="7" s="1"/>
  <c r="Q7" i="7"/>
  <c r="C22" i="7" s="1"/>
  <c r="O7" i="7"/>
  <c r="Y21" i="7" s="1"/>
  <c r="N7" i="7"/>
  <c r="C21" i="7" s="1"/>
  <c r="L7" i="7"/>
  <c r="Y20" i="7" s="1"/>
  <c r="K7" i="7"/>
  <c r="C20" i="7" s="1"/>
  <c r="I7" i="7"/>
  <c r="Y19" i="7" s="1"/>
  <c r="H7" i="7"/>
  <c r="C19" i="7" s="1"/>
  <c r="F7" i="7"/>
  <c r="Y18" i="7" s="1"/>
  <c r="E7" i="7"/>
  <c r="C18" i="7" s="1"/>
  <c r="U6" i="7"/>
  <c r="X23" i="7" s="1"/>
  <c r="T6" i="7"/>
  <c r="B23" i="7" s="1"/>
  <c r="R6" i="7"/>
  <c r="X22" i="7" s="1"/>
  <c r="O6" i="7"/>
  <c r="X21" i="7" s="1"/>
  <c r="N6" i="7"/>
  <c r="B21" i="7" s="1"/>
  <c r="L6" i="7"/>
  <c r="X20" i="7" s="1"/>
  <c r="K6" i="7"/>
  <c r="B20" i="7" s="1"/>
  <c r="I6" i="7"/>
  <c r="X19" i="7" s="1"/>
  <c r="H6" i="7"/>
  <c r="B19" i="7" s="1"/>
  <c r="F6" i="7"/>
  <c r="X18" i="7" s="1"/>
  <c r="E6" i="7"/>
  <c r="B18" i="7" s="1"/>
  <c r="AF33" i="5"/>
  <c r="AE33" i="5"/>
  <c r="AF32" i="5"/>
  <c r="AE32" i="5"/>
  <c r="AF31" i="5"/>
  <c r="AE31" i="5"/>
  <c r="AF30" i="5"/>
  <c r="AE30" i="5"/>
  <c r="AA12" i="5"/>
  <c r="AB12" i="5"/>
  <c r="AA15" i="5"/>
  <c r="AB15" i="5"/>
  <c r="AA18" i="5"/>
  <c r="AB18" i="5"/>
  <c r="X12" i="5"/>
  <c r="Y12" i="5"/>
  <c r="X15" i="5"/>
  <c r="Y15" i="5"/>
  <c r="X18" i="5"/>
  <c r="Y18" i="5"/>
  <c r="U12" i="5"/>
  <c r="V12" i="5"/>
  <c r="U15" i="5"/>
  <c r="V15" i="5"/>
  <c r="U18" i="5"/>
  <c r="V18" i="5"/>
  <c r="R12" i="5"/>
  <c r="S12" i="5"/>
  <c r="R15" i="5"/>
  <c r="S15" i="5"/>
  <c r="R18" i="5"/>
  <c r="S18" i="5"/>
  <c r="AJ9" i="5"/>
  <c r="AJ6" i="5"/>
  <c r="AJ3" i="5"/>
  <c r="AG9" i="5"/>
  <c r="AG6" i="5"/>
  <c r="AG3" i="5"/>
  <c r="AD9" i="5"/>
  <c r="AD6" i="5"/>
  <c r="AD3" i="5"/>
  <c r="Y9" i="5"/>
  <c r="X9" i="5"/>
  <c r="AA9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AK9" i="5"/>
  <c r="AK6" i="5"/>
  <c r="AK3" i="5"/>
  <c r="AH9" i="5"/>
  <c r="AH6" i="5"/>
  <c r="AH3" i="5"/>
  <c r="AE9" i="5"/>
  <c r="AE6" i="5"/>
  <c r="AE3" i="5"/>
  <c r="AB9" i="5"/>
  <c r="AB6" i="5"/>
  <c r="AA6" i="5"/>
  <c r="AB3" i="5"/>
  <c r="AA3" i="5"/>
  <c r="P15" i="5"/>
  <c r="P12" i="5"/>
  <c r="P18" i="5"/>
  <c r="O15" i="5"/>
  <c r="O18" i="5"/>
  <c r="M12" i="5"/>
  <c r="M15" i="5"/>
  <c r="M18" i="5"/>
  <c r="L15" i="5"/>
  <c r="L12" i="5"/>
  <c r="L18" i="5"/>
  <c r="C57" i="5"/>
  <c r="C56" i="5"/>
  <c r="C55" i="5"/>
  <c r="C41" i="5"/>
  <c r="M4" i="9"/>
  <c r="M5" i="9"/>
  <c r="M6" i="9"/>
  <c r="M7" i="9"/>
  <c r="M8" i="9"/>
  <c r="M9" i="9"/>
  <c r="M10" i="9"/>
  <c r="M11" i="9"/>
  <c r="M12" i="9"/>
  <c r="M13" i="9"/>
  <c r="M14" i="9"/>
  <c r="M15" i="9"/>
  <c r="M16" i="9"/>
  <c r="M17" i="9"/>
  <c r="M18" i="9"/>
  <c r="M19" i="9"/>
  <c r="M20" i="9"/>
  <c r="M21" i="9"/>
  <c r="M22" i="9"/>
  <c r="M23" i="9"/>
  <c r="L24" i="9"/>
  <c r="L23" i="9"/>
  <c r="L22" i="9"/>
  <c r="L21" i="9"/>
  <c r="L20" i="9"/>
  <c r="L19" i="9"/>
  <c r="L18" i="9"/>
  <c r="L17" i="9"/>
  <c r="L16" i="9"/>
  <c r="L15" i="9"/>
  <c r="L14" i="9"/>
  <c r="L13" i="9"/>
  <c r="L12" i="9"/>
  <c r="L11" i="9"/>
  <c r="L10" i="9"/>
  <c r="L9" i="9"/>
  <c r="L8" i="9"/>
  <c r="L7" i="9"/>
  <c r="L6" i="9"/>
  <c r="L5" i="9"/>
  <c r="K4" i="9"/>
  <c r="K5" i="9"/>
  <c r="K6" i="9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J24" i="9"/>
  <c r="J23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J8" i="9"/>
  <c r="J7" i="9"/>
  <c r="J6" i="9"/>
  <c r="J5" i="9"/>
  <c r="O12" i="5" l="1"/>
  <c r="Y3" i="5"/>
  <c r="X3" i="5"/>
  <c r="S6" i="5"/>
  <c r="Y6" i="5"/>
  <c r="S9" i="5"/>
  <c r="V9" i="5"/>
  <c r="V6" i="5"/>
  <c r="V3" i="5"/>
  <c r="R9" i="5"/>
  <c r="R6" i="5"/>
  <c r="S3" i="5"/>
  <c r="R3" i="5"/>
  <c r="P9" i="5"/>
  <c r="O9" i="5"/>
  <c r="P6" i="5"/>
  <c r="O6" i="5"/>
  <c r="P3" i="5"/>
  <c r="O3" i="5"/>
  <c r="M6" i="5"/>
  <c r="M9" i="5"/>
  <c r="M3" i="5"/>
  <c r="X6" i="5"/>
  <c r="U9" i="5"/>
  <c r="U6" i="5"/>
  <c r="U3" i="5"/>
  <c r="L6" i="5"/>
  <c r="L9" i="5"/>
  <c r="L3" i="5"/>
  <c r="C1" i="2" l="1"/>
</calcChain>
</file>

<file path=xl/sharedStrings.xml><?xml version="1.0" encoding="utf-8"?>
<sst xmlns="http://schemas.openxmlformats.org/spreadsheetml/2006/main" count="1815" uniqueCount="510">
  <si>
    <t>Experiment</t>
  </si>
  <si>
    <t>Inoculation list</t>
  </si>
  <si>
    <t>Strain number</t>
  </si>
  <si>
    <t>Strain description</t>
  </si>
  <si>
    <t>Antibiotic resistance</t>
  </si>
  <si>
    <r>
      <rPr>
        <b/>
        <sz val="11"/>
        <color theme="1"/>
        <rFont val="Calibri"/>
        <family val="2"/>
        <scheme val="minor"/>
      </rPr>
      <t>Stock used for inoculation kept at (</t>
    </r>
    <r>
      <rPr>
        <b/>
        <sz val="11"/>
        <color theme="1"/>
        <rFont val="Calibri"/>
        <family val="2"/>
      </rPr>
      <t>°C)</t>
    </r>
  </si>
  <si>
    <t>Strains were inoculated on MB+antibiotic plates on</t>
  </si>
  <si>
    <t>Incubation at 37°C from</t>
  </si>
  <si>
    <t>Kn10</t>
  </si>
  <si>
    <t>VPIŠI VSE SEVE, strain descripton iz seznama sevov</t>
  </si>
  <si>
    <t>inoculation on plates directly from plates</t>
  </si>
  <si>
    <t>Plate inoculation</t>
  </si>
  <si>
    <t>Date of inoculation</t>
  </si>
  <si>
    <t>Growth medium (solid)</t>
  </si>
  <si>
    <t>Plate incubation conditions</t>
  </si>
  <si>
    <t>Time of incubation</t>
  </si>
  <si>
    <t>Seed inoculation</t>
  </si>
  <si>
    <t>Date and time of seed inoculation</t>
  </si>
  <si>
    <t>Microtiter plates/Falcon tubes/Erlenmeyer flasks</t>
  </si>
  <si>
    <t>Growth medium and volume</t>
  </si>
  <si>
    <t>Inoculum size</t>
  </si>
  <si>
    <t>Conditions for seed</t>
  </si>
  <si>
    <t>Shaker used</t>
  </si>
  <si>
    <t>Production inoculation</t>
  </si>
  <si>
    <t>Date and time of production inoculation</t>
  </si>
  <si>
    <t>Conditions for production</t>
  </si>
  <si>
    <t>Comment</t>
  </si>
  <si>
    <t>Inoculation list of strains</t>
  </si>
  <si>
    <t>OD 600</t>
  </si>
  <si>
    <t>Location</t>
  </si>
  <si>
    <t>Seed</t>
  </si>
  <si>
    <t>Growth medium</t>
  </si>
  <si>
    <t>Antibiotic</t>
  </si>
  <si>
    <t>Time of growth (h)</t>
  </si>
  <si>
    <t>t1</t>
  </si>
  <si>
    <t>avg</t>
  </si>
  <si>
    <t>stdev</t>
  </si>
  <si>
    <t>t2</t>
  </si>
  <si>
    <t>t3</t>
  </si>
  <si>
    <t>t0</t>
  </si>
  <si>
    <t>Seed OD</t>
  </si>
  <si>
    <t>t4</t>
  </si>
  <si>
    <t>Brewing wort</t>
  </si>
  <si>
    <t>Wort</t>
  </si>
  <si>
    <t>to OD 0.2</t>
  </si>
  <si>
    <t>Aerobic (microanaerobic)</t>
  </si>
  <si>
    <t>S. pastorianus 1483 + Bv-ALD-CO</t>
  </si>
  <si>
    <t>/</t>
  </si>
  <si>
    <t>CBS 1483 wt</t>
  </si>
  <si>
    <t>CBS 1483</t>
  </si>
  <si>
    <t>S. pastorianus 1483 + Ll-ALD-CO</t>
  </si>
  <si>
    <t>IMI483</t>
  </si>
  <si>
    <t>IMI485</t>
  </si>
  <si>
    <t>Sample number</t>
  </si>
  <si>
    <t>12 C</t>
  </si>
  <si>
    <t>160 RPM</t>
  </si>
  <si>
    <t>100 mL septum bottles</t>
  </si>
  <si>
    <t>t5</t>
  </si>
  <si>
    <t>t6</t>
  </si>
  <si>
    <t>t7</t>
  </si>
  <si>
    <t>T1</t>
  </si>
  <si>
    <t>T2</t>
  </si>
  <si>
    <t>T3</t>
  </si>
  <si>
    <t>T4</t>
  </si>
  <si>
    <t>T5</t>
  </si>
  <si>
    <t>T6</t>
  </si>
  <si>
    <t>T7</t>
  </si>
  <si>
    <t>IMI483 (Bv-ald-CO)</t>
  </si>
  <si>
    <t>IMI485 (Ll-ald-CO)</t>
  </si>
  <si>
    <t>CBS 1483 (wt)</t>
  </si>
  <si>
    <t>t0-1</t>
  </si>
  <si>
    <t>t0-2</t>
  </si>
  <si>
    <t>t0-3</t>
  </si>
  <si>
    <t>t0-4</t>
  </si>
  <si>
    <t>t0-5</t>
  </si>
  <si>
    <t>t0-6</t>
  </si>
  <si>
    <t>t0-7</t>
  </si>
  <si>
    <t>t0-8</t>
  </si>
  <si>
    <t>t0-9</t>
  </si>
  <si>
    <t>t1-1</t>
  </si>
  <si>
    <t>t1-2</t>
  </si>
  <si>
    <t>t1-3</t>
  </si>
  <si>
    <t>t1-4</t>
  </si>
  <si>
    <t>t1-5</t>
  </si>
  <si>
    <t>t1-6</t>
  </si>
  <si>
    <t>t1-7</t>
  </si>
  <si>
    <t>t1-8</t>
  </si>
  <si>
    <t>t1-9</t>
  </si>
  <si>
    <t>t2-1</t>
  </si>
  <si>
    <t>t2-2</t>
  </si>
  <si>
    <t>t2-3</t>
  </si>
  <si>
    <t>t2-4</t>
  </si>
  <si>
    <t>t2-5</t>
  </si>
  <si>
    <t>t2-6</t>
  </si>
  <si>
    <t>t2-7</t>
  </si>
  <si>
    <t>t2-8</t>
  </si>
  <si>
    <t>t2-9</t>
  </si>
  <si>
    <t>t3-1</t>
  </si>
  <si>
    <t>t3-2</t>
  </si>
  <si>
    <t>t3-3</t>
  </si>
  <si>
    <t>t3-4</t>
  </si>
  <si>
    <t>t3-5</t>
  </si>
  <si>
    <t>t3-6</t>
  </si>
  <si>
    <t>t3-7</t>
  </si>
  <si>
    <t>t3-8</t>
  </si>
  <si>
    <t>t3-9</t>
  </si>
  <si>
    <t>t4-1</t>
  </si>
  <si>
    <t>t4-2</t>
  </si>
  <si>
    <t>t4-3</t>
  </si>
  <si>
    <t>t4-4</t>
  </si>
  <si>
    <t>t4-5</t>
  </si>
  <si>
    <t>t4-6</t>
  </si>
  <si>
    <t>t4-7</t>
  </si>
  <si>
    <t>t4-8</t>
  </si>
  <si>
    <t>t4-9</t>
  </si>
  <si>
    <t>t6-1</t>
  </si>
  <si>
    <t>t5-1</t>
  </si>
  <si>
    <t>t5-2</t>
  </si>
  <si>
    <t>t5-3</t>
  </si>
  <si>
    <t>t5-4</t>
  </si>
  <si>
    <t>t5-5</t>
  </si>
  <si>
    <t>t5-6</t>
  </si>
  <si>
    <t>t5-7</t>
  </si>
  <si>
    <t>t5-8</t>
  </si>
  <si>
    <t>t5-9</t>
  </si>
  <si>
    <t>t6-2</t>
  </si>
  <si>
    <t>t6-3</t>
  </si>
  <si>
    <t>t6-4</t>
  </si>
  <si>
    <t>t6-5</t>
  </si>
  <si>
    <t>t6-6</t>
  </si>
  <si>
    <t>t6-7</t>
  </si>
  <si>
    <t>t6-8</t>
  </si>
  <si>
    <t>t6-9</t>
  </si>
  <si>
    <t>Signal Type</t>
  </si>
  <si>
    <t>RID1</t>
  </si>
  <si>
    <t>Maltoheptao
se</t>
  </si>
  <si>
    <t>Maltohexaose</t>
  </si>
  <si>
    <t>Maltopentao
se</t>
  </si>
  <si>
    <t>Maltotetraose</t>
  </si>
  <si>
    <t>Maltotriose</t>
  </si>
  <si>
    <t>Maltose</t>
  </si>
  <si>
    <t>Glucose</t>
  </si>
  <si>
    <t>Fructose</t>
  </si>
  <si>
    <t>Glycerol</t>
  </si>
  <si>
    <t>Ethanol</t>
  </si>
  <si>
    <t>Concentration</t>
  </si>
  <si>
    <t>5</t>
  </si>
  <si>
    <t>1</t>
  </si>
  <si>
    <t>CBS1483</t>
  </si>
  <si>
    <t>Time</t>
  </si>
  <si>
    <t>ECD2</t>
  </si>
  <si>
    <t>2,3-diacetyl</t>
  </si>
  <si>
    <t>2,3-
pentadione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</si>
  <si>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</si>
  <si>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</si>
  <si>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</si>
  <si>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</si>
  <si>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</si>
  <si>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</si>
  <si>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</si>
  <si>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</si>
  <si>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</si>
  <si>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</si>
  <si>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</si>
  <si>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</si>
  <si>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</si>
  <si>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</si>
  <si>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</si>
  <si>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</si>
  <si>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</si>
  <si>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</si>
  <si>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</si>
  <si>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</si>
  <si>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</si>
  <si>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</si>
  <si>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</si>
  <si>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</si>
  <si>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</si>
  <si>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</si>
  <si>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</si>
  <si>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</si>
  <si>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</si>
  <si>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</si>
  <si>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</si>
  <si>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</si>
  <si>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</si>
  <si>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</si>
  <si>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</si>
  <si>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</si>
  <si>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</si>
  <si>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</si>
  <si>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</si>
  <si>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</si>
  <si>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</si>
  <si>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</si>
  <si>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</si>
  <si>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</si>
  <si>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</si>
  <si>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</si>
  <si>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</si>
  <si>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</si>
  <si>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</si>
  <si>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</si>
  <si>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</si>
  <si>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</si>
  <si>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</si>
  <si>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</si>
  <si>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</si>
  <si>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</si>
  <si>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</si>
  <si>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</si>
  <si>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</si>
  <si>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</si>
  <si>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</si>
  <si>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</si>
  <si>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Average</t>
  </si>
  <si>
    <t>Stdev</t>
  </si>
  <si>
    <t>231</t>
  </si>
  <si>
    <t>232</t>
  </si>
  <si>
    <t>301</t>
  </si>
  <si>
    <t>302</t>
  </si>
  <si>
    <t>303</t>
  </si>
  <si>
    <t>304</t>
  </si>
  <si>
    <t>305</t>
  </si>
  <si>
    <t>306</t>
  </si>
  <si>
    <t>IMI483 (Bv-ald)</t>
  </si>
  <si>
    <t>IMI485 (Ll-ald)</t>
  </si>
  <si>
    <t>IMI487</t>
  </si>
  <si>
    <t>S. pastorianus 1483 + ValS</t>
  </si>
  <si>
    <t>Wort + 1 mM FA</t>
  </si>
  <si>
    <t>IMI486</t>
  </si>
  <si>
    <t>S. pastorianus 1483 + VpVAN</t>
  </si>
  <si>
    <t>12 C, 200 RPM</t>
  </si>
  <si>
    <t>t0-10</t>
  </si>
  <si>
    <t>t0-11</t>
  </si>
  <si>
    <t>t0-12</t>
  </si>
  <si>
    <t>t0-13</t>
  </si>
  <si>
    <t>t0-14</t>
  </si>
  <si>
    <t>t0-15</t>
  </si>
  <si>
    <t>t0-16</t>
  </si>
  <si>
    <t>t0-17</t>
  </si>
  <si>
    <t>t0-18</t>
  </si>
  <si>
    <t>t1-10</t>
  </si>
  <si>
    <t>t1-11</t>
  </si>
  <si>
    <t>t1-12</t>
  </si>
  <si>
    <t>t1-13</t>
  </si>
  <si>
    <t>t1-14</t>
  </si>
  <si>
    <t>t1-15</t>
  </si>
  <si>
    <t>t1-16</t>
  </si>
  <si>
    <t>t1-17</t>
  </si>
  <si>
    <t>t1-18</t>
  </si>
  <si>
    <t>t2-10</t>
  </si>
  <si>
    <t>t2-11</t>
  </si>
  <si>
    <t>t2-12</t>
  </si>
  <si>
    <t>t2-13</t>
  </si>
  <si>
    <t>t2-14</t>
  </si>
  <si>
    <t>t2-15</t>
  </si>
  <si>
    <t>t2-16</t>
  </si>
  <si>
    <t>t2-17</t>
  </si>
  <si>
    <t>t2-18</t>
  </si>
  <si>
    <t>t3-10</t>
  </si>
  <si>
    <t>t3-11</t>
  </si>
  <si>
    <t>t3-12</t>
  </si>
  <si>
    <t>t3-13</t>
  </si>
  <si>
    <t>t3-14</t>
  </si>
  <si>
    <t>t3-15</t>
  </si>
  <si>
    <t>t3-16</t>
  </si>
  <si>
    <t>t3-17</t>
  </si>
  <si>
    <t>t3-18</t>
  </si>
  <si>
    <t>t4-10</t>
  </si>
  <si>
    <t>t4-11</t>
  </si>
  <si>
    <t>t4-12</t>
  </si>
  <si>
    <t>t4-13</t>
  </si>
  <si>
    <t>t4-14</t>
  </si>
  <si>
    <t>t4-15</t>
  </si>
  <si>
    <t>t4-16</t>
  </si>
  <si>
    <t>t4-17</t>
  </si>
  <si>
    <t>t4-18</t>
  </si>
  <si>
    <t>t5-10</t>
  </si>
  <si>
    <t>t5-11</t>
  </si>
  <si>
    <t>t5-12</t>
  </si>
  <si>
    <t>t6-10</t>
  </si>
  <si>
    <t>t6-11</t>
  </si>
  <si>
    <t>t6-12</t>
  </si>
  <si>
    <t>t6-13</t>
  </si>
  <si>
    <t>t6-14</t>
  </si>
  <si>
    <t>t6-15</t>
  </si>
  <si>
    <t>t6-16</t>
  </si>
  <si>
    <t>t6-17</t>
  </si>
  <si>
    <t>t6-18</t>
  </si>
  <si>
    <t>T8</t>
  </si>
  <si>
    <t>t8</t>
  </si>
  <si>
    <t>IMI487 (ValS)</t>
  </si>
  <si>
    <t>T9</t>
  </si>
  <si>
    <t>T10</t>
  </si>
  <si>
    <t>t7-1</t>
  </si>
  <si>
    <t>t7-2</t>
  </si>
  <si>
    <t>t7-3</t>
  </si>
  <si>
    <t>t7-4</t>
  </si>
  <si>
    <t>t7-5</t>
  </si>
  <si>
    <t>t7-6</t>
  </si>
  <si>
    <t>t7-7</t>
  </si>
  <si>
    <t>t9</t>
  </si>
  <si>
    <t>t10</t>
  </si>
  <si>
    <t>t11</t>
  </si>
  <si>
    <t>T11</t>
  </si>
  <si>
    <t>D1B-A1</t>
  </si>
  <si>
    <t>D1B-A2</t>
  </si>
  <si>
    <t>D1B-A3</t>
  </si>
  <si>
    <t>D1B-A4</t>
  </si>
  <si>
    <t>D1B-A5</t>
  </si>
  <si>
    <t>D1B-A6</t>
  </si>
  <si>
    <t>D1B-A7</t>
  </si>
  <si>
    <t>D1B-A8</t>
  </si>
  <si>
    <t>D1B-A9</t>
  </si>
  <si>
    <t>D1B-A10</t>
  </si>
  <si>
    <t>D1B-A11</t>
  </si>
  <si>
    <t>D1B-A12</t>
  </si>
  <si>
    <t>D1B-B1</t>
  </si>
  <si>
    <t>D1B-B2</t>
  </si>
  <si>
    <t>D1B-B3</t>
  </si>
  <si>
    <t>D1B-B4</t>
  </si>
  <si>
    <t>D1B-B5</t>
  </si>
  <si>
    <t>D1B-B6</t>
  </si>
  <si>
    <t>D1B-B7</t>
  </si>
  <si>
    <t>D1B-B8</t>
  </si>
  <si>
    <t>D1B-B9</t>
  </si>
  <si>
    <t>D1B-B10</t>
  </si>
  <si>
    <t>D1B-B11</t>
  </si>
  <si>
    <t>D1B-B12</t>
  </si>
  <si>
    <t>D1B-C1</t>
  </si>
  <si>
    <t>D1B-C2</t>
  </si>
  <si>
    <t>D1B-C3</t>
  </si>
  <si>
    <t>D1B-C4</t>
  </si>
  <si>
    <t>D1B-C5</t>
  </si>
  <si>
    <t>D1B-C6</t>
  </si>
  <si>
    <t>D1B-C7</t>
  </si>
  <si>
    <t>D1B-C8</t>
  </si>
  <si>
    <t>D1B-C9</t>
  </si>
  <si>
    <t>D1B-C10</t>
  </si>
  <si>
    <t>D1B-C11</t>
  </si>
  <si>
    <t>D1B-C12</t>
  </si>
  <si>
    <t>D1B-D1</t>
  </si>
  <si>
    <t>D1B-D2</t>
  </si>
  <si>
    <t>D1B-D3</t>
  </si>
  <si>
    <t>D1B-D4</t>
  </si>
  <si>
    <t>D1B-D5</t>
  </si>
  <si>
    <t>D1B-D6</t>
  </si>
  <si>
    <t>D1B-D7</t>
  </si>
  <si>
    <t>D1B-D8</t>
  </si>
  <si>
    <t>D1B-D9</t>
  </si>
  <si>
    <t>D1B-D10</t>
  </si>
  <si>
    <t>D1B-D11</t>
  </si>
  <si>
    <t>D1B-D12</t>
  </si>
  <si>
    <t>D1B-E1</t>
  </si>
  <si>
    <t>D1B-E2</t>
  </si>
  <si>
    <t>D1B-E3</t>
  </si>
  <si>
    <t>D1B-E4</t>
  </si>
  <si>
    <t>D1B-E5</t>
  </si>
  <si>
    <t>D1B-E6</t>
  </si>
  <si>
    <t>D1B-E7</t>
  </si>
  <si>
    <t>D1B-E8</t>
  </si>
  <si>
    <t>D1B-E9</t>
  </si>
  <si>
    <t>D1B-E10</t>
  </si>
  <si>
    <t>D1B-E11</t>
  </si>
  <si>
    <t>D1B-E12</t>
  </si>
  <si>
    <t>D1B-F1</t>
  </si>
  <si>
    <t>D1B-F2</t>
  </si>
  <si>
    <t>D1B-F3</t>
  </si>
  <si>
    <t>D1B-F4</t>
  </si>
  <si>
    <t>D1B-F5</t>
  </si>
  <si>
    <t>D1B-F6</t>
  </si>
  <si>
    <t>D1B-F7</t>
  </si>
  <si>
    <t>D1B-F8</t>
  </si>
  <si>
    <t>D1B-F9</t>
  </si>
  <si>
    <t>D1B-F10</t>
  </si>
  <si>
    <t>D1B-F11</t>
  </si>
  <si>
    <t>D1B-F12</t>
  </si>
  <si>
    <t>D1B-G1</t>
  </si>
  <si>
    <t>D1B-G2</t>
  </si>
  <si>
    <t>D1B-G3</t>
  </si>
  <si>
    <t>D1B-G4</t>
  </si>
  <si>
    <t>D1B-G5</t>
  </si>
  <si>
    <t>D1B-G6</t>
  </si>
  <si>
    <t>D1B-G7</t>
  </si>
  <si>
    <t>D1B-G8</t>
  </si>
  <si>
    <t>D1B-G9</t>
  </si>
  <si>
    <t>D1B-G10</t>
  </si>
  <si>
    <t>D1B-G11</t>
  </si>
  <si>
    <t>D1B-G12</t>
  </si>
  <si>
    <t>D1B-H1</t>
  </si>
  <si>
    <t>D1B-H2</t>
  </si>
  <si>
    <t>D1B-H3</t>
  </si>
  <si>
    <t>D1B-H4</t>
  </si>
  <si>
    <t>D1B-H5</t>
  </si>
  <si>
    <t>D1B-H6</t>
  </si>
  <si>
    <t>D1B-H7</t>
  </si>
  <si>
    <t>D1B-H8</t>
  </si>
  <si>
    <t>D1B-H9</t>
  </si>
  <si>
    <t>D1B-H10</t>
  </si>
  <si>
    <t>D1B-H11</t>
  </si>
  <si>
    <t>D1B-H12</t>
  </si>
  <si>
    <t>D2B-A1</t>
  </si>
  <si>
    <t>D2B-A2</t>
  </si>
  <si>
    <t>D2B-A3</t>
  </si>
  <si>
    <t>D2B-A4</t>
  </si>
  <si>
    <t>D2B-A5</t>
  </si>
  <si>
    <t>D2B-A6</t>
  </si>
  <si>
    <t>D2B-B1</t>
  </si>
  <si>
    <t>D2B-B2</t>
  </si>
  <si>
    <t>D2B-B3</t>
  </si>
  <si>
    <t>D2B-B4</t>
  </si>
  <si>
    <t>D2B-B5</t>
  </si>
  <si>
    <t>D2B-B6</t>
  </si>
  <si>
    <t>D2B-B7</t>
  </si>
  <si>
    <t>D2B-B8</t>
  </si>
  <si>
    <t>D2B-B9</t>
  </si>
  <si>
    <t>D2B-B10</t>
  </si>
  <si>
    <t>D2B-B11</t>
  </si>
  <si>
    <t>D2B-B12</t>
  </si>
  <si>
    <t>D2B-C1</t>
  </si>
  <si>
    <t>D2B-C2</t>
  </si>
  <si>
    <t>D2B-C3</t>
  </si>
  <si>
    <t>D2B-C4</t>
  </si>
  <si>
    <t>D2B-C5</t>
  </si>
  <si>
    <t>D2B-C6</t>
  </si>
  <si>
    <t>D2B-C7</t>
  </si>
  <si>
    <t>2</t>
  </si>
  <si>
    <t>D2B-C8</t>
  </si>
  <si>
    <t>3</t>
  </si>
  <si>
    <t>D2B-C9</t>
  </si>
  <si>
    <t>4</t>
  </si>
  <si>
    <t>D2B-C10</t>
  </si>
  <si>
    <t>D2B-C11</t>
  </si>
  <si>
    <t>6</t>
  </si>
  <si>
    <t>D2B-C12</t>
  </si>
  <si>
    <t>7</t>
  </si>
  <si>
    <t>D2B-D1</t>
  </si>
  <si>
    <t>8</t>
  </si>
  <si>
    <t>D2B-D2</t>
  </si>
  <si>
    <t>9</t>
  </si>
  <si>
    <t>D2B-D3</t>
  </si>
  <si>
    <t>10</t>
  </si>
  <si>
    <t>D2B-D4</t>
  </si>
  <si>
    <t>11</t>
  </si>
  <si>
    <t>D2B-D5</t>
  </si>
  <si>
    <t>12</t>
  </si>
  <si>
    <t>D2B-D6</t>
  </si>
  <si>
    <t>t8-1</t>
  </si>
  <si>
    <t>t8-2</t>
  </si>
  <si>
    <t>t8-3</t>
  </si>
  <si>
    <t>t8-4</t>
  </si>
  <si>
    <t>t8-5</t>
  </si>
  <si>
    <t>t8-6</t>
  </si>
  <si>
    <t>t8-7</t>
  </si>
  <si>
    <t>t8-8</t>
  </si>
  <si>
    <t>t8-9</t>
  </si>
  <si>
    <t>t9-1</t>
  </si>
  <si>
    <t>t9-2</t>
  </si>
  <si>
    <t>t9-3</t>
  </si>
  <si>
    <t>t9-4</t>
  </si>
  <si>
    <t>t9-5</t>
  </si>
  <si>
    <t>t9-6</t>
  </si>
  <si>
    <t>t9-7</t>
  </si>
  <si>
    <t>t9-8</t>
  </si>
  <si>
    <t>t9-9</t>
  </si>
  <si>
    <t>t10-1</t>
  </si>
  <si>
    <t>t10-2</t>
  </si>
  <si>
    <t>t10-3</t>
  </si>
  <si>
    <t>t10-4</t>
  </si>
  <si>
    <t>t10-5</t>
  </si>
  <si>
    <t>t10-6</t>
  </si>
  <si>
    <t>t10-7</t>
  </si>
  <si>
    <t>t10-8</t>
  </si>
  <si>
    <t>t10-9</t>
  </si>
  <si>
    <t>t11-1</t>
  </si>
  <si>
    <t>t11-2</t>
  </si>
  <si>
    <t>t11-3</t>
  </si>
  <si>
    <t>t11-4</t>
  </si>
  <si>
    <t>t11-5</t>
  </si>
  <si>
    <t>t11-6</t>
  </si>
  <si>
    <t>t11-7</t>
  </si>
  <si>
    <t>t11-8</t>
  </si>
  <si>
    <t>t11-9</t>
  </si>
  <si>
    <t>t8-10</t>
  </si>
  <si>
    <t>t8-11</t>
  </si>
  <si>
    <t>t8-12</t>
  </si>
  <si>
    <t>t9-10</t>
  </si>
  <si>
    <t>t9-11</t>
  </si>
  <si>
    <t>t9-12</t>
  </si>
  <si>
    <t>t10-10</t>
  </si>
  <si>
    <t>t10-11</t>
  </si>
  <si>
    <t>t10-12</t>
  </si>
  <si>
    <t>t11-10</t>
  </si>
  <si>
    <t>t11-11</t>
  </si>
  <si>
    <t>t11-12</t>
  </si>
  <si>
    <t>t12</t>
  </si>
  <si>
    <t>Taste treshold</t>
  </si>
  <si>
    <t>strain</t>
  </si>
  <si>
    <t>od</t>
  </si>
  <si>
    <t>time</t>
  </si>
  <si>
    <t>maltose</t>
  </si>
  <si>
    <t>glucose</t>
  </si>
  <si>
    <t>fructose</t>
  </si>
  <si>
    <t>maltotriose</t>
  </si>
  <si>
    <t>ethanol</t>
  </si>
  <si>
    <t>glycerol</t>
  </si>
  <si>
    <t>diacetyl</t>
  </si>
  <si>
    <t>pentadione</t>
  </si>
  <si>
    <t>T0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</si>
</sst>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9]d/m/yy\ h:mm\ AM/PM;@"/>
    <numFmt numFmtId="165" formatCode="0.000"/>
  </numFmts>
  <fonts count="40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charset val="238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9" fillId="0" borderId="0"/>
    <xf numFmtId="9" fontId="29" fillId="0" borderId="0" applyBorder="0" applyProtection="0"/>
  </cellStyleXfs>
  <cellXfs count="166">
    <xf numFmtId="0" fontId="0" fillId="0" borderId="0" xfId="0"/>
    <xf numFmtId="0" fontId="21" fillId="0" borderId="1" xfId="0" applyFont="1" applyBorder="1" applyAlignment="1">
      <alignment horizontal="center" vertical="center" wrapText="1"/>
    </xf>
    <xf numFmtId="0" fontId="21" fillId="0" borderId="0" xfId="0" applyFont="1"/>
    <xf numFmtId="0" fontId="0" fillId="0" borderId="1" xfId="0" applyBorder="1"/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/>
    <xf numFmtId="1" fontId="22" fillId="0" borderId="0" xfId="0" applyNumberFormat="1" applyFont="1" applyAlignment="1">
      <alignment horizontal="center"/>
    </xf>
    <xf numFmtId="0" fontId="0" fillId="0" borderId="0" xfId="0" applyAlignment="1">
      <alignment vertical="center"/>
    </xf>
    <xf numFmtId="0" fontId="0" fillId="2" borderId="0" xfId="0" applyFill="1"/>
    <xf numFmtId="0" fontId="21" fillId="0" borderId="1" xfId="0" applyFont="1" applyBorder="1" applyAlignment="1">
      <alignment wrapText="1"/>
    </xf>
    <xf numFmtId="0" fontId="0" fillId="0" borderId="0" xfId="0" applyAlignment="1">
      <alignment horizontal="center"/>
    </xf>
    <xf numFmtId="0" fontId="20" fillId="0" borderId="0" xfId="0" applyFont="1"/>
    <xf numFmtId="0" fontId="21" fillId="0" borderId="0" xfId="0" applyFont="1" applyAlignment="1">
      <alignment wrapText="1"/>
    </xf>
    <xf numFmtId="14" fontId="0" fillId="0" borderId="1" xfId="0" applyNumberFormat="1" applyBorder="1"/>
    <xf numFmtId="0" fontId="0" fillId="0" borderId="2" xfId="0" applyBorder="1" applyAlignment="1">
      <alignment horizontal="center"/>
    </xf>
    <xf numFmtId="0" fontId="0" fillId="0" borderId="2" xfId="0" applyBorder="1"/>
    <xf numFmtId="14" fontId="0" fillId="0" borderId="0" xfId="0" applyNumberFormat="1"/>
    <xf numFmtId="0" fontId="27" fillId="0" borderId="0" xfId="0" applyFont="1"/>
    <xf numFmtId="0" fontId="25" fillId="0" borderId="0" xfId="0" applyFont="1" applyAlignment="1">
      <alignment horizontal="left"/>
    </xf>
    <xf numFmtId="0" fontId="28" fillId="0" borderId="1" xfId="0" applyFont="1" applyBorder="1"/>
    <xf numFmtId="0" fontId="26" fillId="0" borderId="1" xfId="0" applyFont="1" applyBorder="1"/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top"/>
    </xf>
    <xf numFmtId="0" fontId="30" fillId="0" borderId="0" xfId="0" applyFont="1" applyFill="1" applyBorder="1" applyAlignment="1">
      <alignment horizontal="center"/>
    </xf>
    <xf numFmtId="0" fontId="24" fillId="0" borderId="1" xfId="0" applyFont="1" applyBorder="1"/>
    <xf numFmtId="0" fontId="0" fillId="0" borderId="0" xfId="0" applyBorder="1"/>
    <xf numFmtId="2" fontId="22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" fontId="22" fillId="0" borderId="0" xfId="0" applyNumberFormat="1" applyFont="1" applyBorder="1" applyAlignment="1">
      <alignment horizontal="center"/>
    </xf>
    <xf numFmtId="1" fontId="0" fillId="0" borderId="0" xfId="0" applyNumberFormat="1" applyBorder="1" applyAlignment="1">
      <alignment horizontal="right"/>
    </xf>
    <xf numFmtId="1" fontId="0" fillId="0" borderId="0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/>
    </xf>
    <xf numFmtId="1" fontId="0" fillId="0" borderId="0" xfId="0" applyNumberFormat="1" applyBorder="1"/>
    <xf numFmtId="2" fontId="0" fillId="0" borderId="0" xfId="0" applyNumberFormat="1" applyBorder="1"/>
    <xf numFmtId="0" fontId="33" fillId="0" borderId="1" xfId="0" applyFont="1" applyBorder="1" applyAlignment="1">
      <alignment horizontal="left"/>
    </xf>
    <xf numFmtId="0" fontId="19" fillId="0" borderId="1" xfId="0" applyFont="1" applyFill="1" applyBorder="1" applyAlignment="1">
      <alignment vertical="center"/>
    </xf>
    <xf numFmtId="164" fontId="24" fillId="0" borderId="1" xfId="0" applyNumberFormat="1" applyFont="1" applyBorder="1"/>
    <xf numFmtId="0" fontId="24" fillId="0" borderId="4" xfId="0" applyFont="1" applyBorder="1"/>
    <xf numFmtId="0" fontId="24" fillId="0" borderId="1" xfId="0" applyFont="1" applyBorder="1" applyAlignment="1">
      <alignment wrapText="1"/>
    </xf>
    <xf numFmtId="0" fontId="21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7" fillId="0" borderId="1" xfId="0" applyFont="1" applyBorder="1" applyAlignment="1">
      <alignment horizontal="left"/>
    </xf>
    <xf numFmtId="0" fontId="17" fillId="0" borderId="1" xfId="0" applyFont="1" applyBorder="1"/>
    <xf numFmtId="0" fontId="2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9" fillId="0" borderId="3" xfId="0" applyFont="1" applyFill="1" applyBorder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25" fillId="0" borderId="0" xfId="0" applyFont="1" applyBorder="1" applyAlignment="1"/>
    <xf numFmtId="0" fontId="20" fillId="0" borderId="0" xfId="0" applyFont="1" applyBorder="1"/>
    <xf numFmtId="2" fontId="0" fillId="0" borderId="0" xfId="0" applyNumberFormat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0" fontId="14" fillId="0" borderId="0" xfId="0" applyFont="1"/>
    <xf numFmtId="20" fontId="0" fillId="0" borderId="0" xfId="0" applyNumberFormat="1"/>
    <xf numFmtId="0" fontId="19" fillId="0" borderId="4" xfId="0" applyFont="1" applyFill="1" applyBorder="1" applyAlignment="1">
      <alignment vertical="center"/>
    </xf>
    <xf numFmtId="0" fontId="16" fillId="0" borderId="2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35" fillId="0" borderId="0" xfId="0" applyFont="1" applyAlignment="1">
      <alignment vertical="top" wrapText="1"/>
    </xf>
    <xf numFmtId="0" fontId="36" fillId="0" borderId="0" xfId="0" applyFont="1" applyAlignment="1">
      <alignment horizontal="left" vertical="top" wrapText="1"/>
    </xf>
    <xf numFmtId="0" fontId="37" fillId="0" borderId="0" xfId="0" applyFont="1" applyAlignment="1">
      <alignment horizontal="left" vertical="top" wrapText="1"/>
    </xf>
    <xf numFmtId="0" fontId="37" fillId="0" borderId="0" xfId="0" applyFont="1" applyAlignment="1">
      <alignment horizontal="left" vertical="top"/>
    </xf>
    <xf numFmtId="0" fontId="0" fillId="0" borderId="0" xfId="0" applyAlignment="1"/>
    <xf numFmtId="0" fontId="36" fillId="0" borderId="0" xfId="0" applyFont="1" applyAlignment="1">
      <alignment horizontal="left" vertical="top"/>
    </xf>
    <xf numFmtId="0" fontId="12" fillId="0" borderId="0" xfId="0" applyFont="1" applyAlignment="1"/>
    <xf numFmtId="0" fontId="36" fillId="0" borderId="7" xfId="0" applyFont="1" applyBorder="1" applyAlignment="1">
      <alignment horizontal="left" vertical="top" wrapText="1"/>
    </xf>
    <xf numFmtId="0" fontId="36" fillId="0" borderId="5" xfId="0" applyFont="1" applyBorder="1" applyAlignment="1">
      <alignment horizontal="left" vertical="top" wrapText="1"/>
    </xf>
    <xf numFmtId="0" fontId="0" fillId="0" borderId="5" xfId="0" applyBorder="1"/>
    <xf numFmtId="0" fontId="0" fillId="0" borderId="11" xfId="0" applyBorder="1"/>
    <xf numFmtId="0" fontId="0" fillId="0" borderId="12" xfId="0" applyBorder="1"/>
    <xf numFmtId="0" fontId="11" fillId="0" borderId="0" xfId="0" applyFont="1" applyAlignment="1"/>
    <xf numFmtId="1" fontId="14" fillId="0" borderId="0" xfId="0" applyNumberFormat="1" applyFont="1" applyBorder="1" applyAlignment="1">
      <alignment horizontal="center" vertical="center"/>
    </xf>
    <xf numFmtId="0" fontId="0" fillId="0" borderId="0" xfId="0"/>
    <xf numFmtId="0" fontId="0" fillId="0" borderId="0" xfId="0" applyBorder="1"/>
    <xf numFmtId="16" fontId="24" fillId="0" borderId="1" xfId="0" applyNumberFormat="1" applyFont="1" applyBorder="1" applyAlignment="1">
      <alignment horizontal="left"/>
    </xf>
    <xf numFmtId="16" fontId="24" fillId="0" borderId="1" xfId="0" applyNumberFormat="1" applyFont="1" applyBorder="1"/>
    <xf numFmtId="0" fontId="14" fillId="0" borderId="0" xfId="0" applyFont="1" applyAlignment="1"/>
    <xf numFmtId="16" fontId="0" fillId="0" borderId="0" xfId="0" applyNumberFormat="1"/>
    <xf numFmtId="0" fontId="36" fillId="0" borderId="0" xfId="0" applyFont="1" applyAlignment="1">
      <alignment horizontal="left" vertical="top" wrapText="1"/>
    </xf>
    <xf numFmtId="0" fontId="0" fillId="0" borderId="0" xfId="0" applyBorder="1"/>
    <xf numFmtId="0" fontId="9" fillId="0" borderId="3" xfId="0" applyFont="1" applyBorder="1" applyAlignment="1">
      <alignment vertical="center" wrapText="1"/>
    </xf>
    <xf numFmtId="1" fontId="14" fillId="0" borderId="0" xfId="0" applyNumberFormat="1" applyFont="1" applyBorder="1" applyAlignment="1">
      <alignment vertical="center"/>
    </xf>
    <xf numFmtId="1" fontId="14" fillId="0" borderId="9" xfId="0" applyNumberFormat="1" applyFont="1" applyBorder="1" applyAlignment="1">
      <alignment vertical="center"/>
    </xf>
    <xf numFmtId="0" fontId="0" fillId="0" borderId="6" xfId="0" applyBorder="1"/>
    <xf numFmtId="165" fontId="0" fillId="0" borderId="7" xfId="0" applyNumberForma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1" fontId="9" fillId="0" borderId="8" xfId="0" applyNumberFormat="1" applyFont="1" applyBorder="1" applyAlignment="1">
      <alignment vertical="center"/>
    </xf>
    <xf numFmtId="1" fontId="14" fillId="0" borderId="13" xfId="0" applyNumberFormat="1" applyFont="1" applyBorder="1" applyAlignment="1">
      <alignment vertical="center"/>
    </xf>
    <xf numFmtId="1" fontId="14" fillId="0" borderId="14" xfId="0" applyNumberFormat="1" applyFont="1" applyBorder="1" applyAlignment="1">
      <alignment vertical="center"/>
    </xf>
    <xf numFmtId="0" fontId="0" fillId="0" borderId="15" xfId="0" applyBorder="1"/>
    <xf numFmtId="0" fontId="21" fillId="0" borderId="16" xfId="0" applyFont="1" applyBorder="1" applyAlignment="1">
      <alignment horizontal="center" vertical="center" wrapText="1"/>
    </xf>
    <xf numFmtId="0" fontId="0" fillId="0" borderId="17" xfId="0" applyBorder="1"/>
    <xf numFmtId="165" fontId="0" fillId="0" borderId="18" xfId="0" applyNumberFormat="1" applyBorder="1" applyAlignment="1">
      <alignment horizontal="center" vertical="center"/>
    </xf>
    <xf numFmtId="165" fontId="0" fillId="0" borderId="19" xfId="0" applyNumberFormat="1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0" fontId="0" fillId="0" borderId="21" xfId="0" applyBorder="1"/>
    <xf numFmtId="165" fontId="0" fillId="0" borderId="0" xfId="0" applyNumberFormat="1"/>
    <xf numFmtId="1" fontId="9" fillId="0" borderId="13" xfId="0" applyNumberFormat="1" applyFont="1" applyBorder="1" applyAlignment="1">
      <alignment vertical="center"/>
    </xf>
    <xf numFmtId="0" fontId="16" fillId="0" borderId="0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9" fillId="0" borderId="0" xfId="0" applyFont="1" applyBorder="1" applyAlignment="1">
      <alignment wrapText="1"/>
    </xf>
    <xf numFmtId="165" fontId="0" fillId="0" borderId="0" xfId="0" applyNumberFormat="1" applyBorder="1"/>
    <xf numFmtId="165" fontId="0" fillId="0" borderId="0" xfId="0" applyNumberFormat="1" applyBorder="1" applyAlignment="1">
      <alignment vertical="center" wrapText="1"/>
    </xf>
    <xf numFmtId="0" fontId="9" fillId="0" borderId="22" xfId="0" applyFont="1" applyBorder="1"/>
    <xf numFmtId="0" fontId="13" fillId="0" borderId="22" xfId="0" applyFont="1" applyBorder="1" applyAlignment="1">
      <alignment vertical="center" wrapText="1"/>
    </xf>
    <xf numFmtId="0" fontId="9" fillId="0" borderId="22" xfId="0" applyFont="1" applyBorder="1" applyAlignment="1">
      <alignment wrapText="1"/>
    </xf>
    <xf numFmtId="0" fontId="8" fillId="0" borderId="0" xfId="0" applyFont="1" applyFill="1" applyBorder="1" applyAlignment="1"/>
    <xf numFmtId="0" fontId="0" fillId="0" borderId="0" xfId="0"/>
    <xf numFmtId="0" fontId="36" fillId="0" borderId="0" xfId="0" applyFont="1" applyAlignment="1">
      <alignment horizontal="left" vertical="top" wrapText="1"/>
    </xf>
    <xf numFmtId="165" fontId="7" fillId="0" borderId="0" xfId="0" applyNumberFormat="1" applyFont="1" applyBorder="1" applyAlignment="1">
      <alignment horizontal="center" vertical="center"/>
    </xf>
    <xf numFmtId="165" fontId="0" fillId="0" borderId="0" xfId="0" applyNumberFormat="1" applyFill="1" applyBorder="1" applyAlignment="1">
      <alignment horizontal="center" vertical="center"/>
    </xf>
    <xf numFmtId="0" fontId="36" fillId="0" borderId="0" xfId="0" applyFont="1" applyAlignment="1">
      <alignment horizontal="left" vertical="top" wrapText="1"/>
    </xf>
    <xf numFmtId="1" fontId="6" fillId="0" borderId="13" xfId="0" applyNumberFormat="1" applyFont="1" applyBorder="1" applyAlignment="1">
      <alignment vertical="center"/>
    </xf>
    <xf numFmtId="0" fontId="6" fillId="0" borderId="0" xfId="0" applyFont="1" applyAlignment="1"/>
    <xf numFmtId="0" fontId="36" fillId="0" borderId="0" xfId="0" applyFont="1" applyAlignment="1">
      <alignment horizontal="left" vertical="top" wrapText="1"/>
    </xf>
    <xf numFmtId="0" fontId="0" fillId="0" borderId="0" xfId="0"/>
    <xf numFmtId="0" fontId="38" fillId="0" borderId="0" xfId="0" applyFont="1" applyAlignment="1">
      <alignment horizontal="left" vertical="top" wrapText="1"/>
    </xf>
    <xf numFmtId="0" fontId="39" fillId="0" borderId="0" xfId="0" applyFont="1" applyAlignment="1">
      <alignment horizontal="left" vertical="top" wrapText="1"/>
    </xf>
    <xf numFmtId="2" fontId="0" fillId="0" borderId="0" xfId="0" applyNumberFormat="1"/>
    <xf numFmtId="0" fontId="38" fillId="0" borderId="0" xfId="0" applyFont="1" applyAlignment="1">
      <alignment horizontal="left" vertical="top" wrapText="1"/>
    </xf>
    <xf numFmtId="0" fontId="0" fillId="0" borderId="0" xfId="0"/>
    <xf numFmtId="0" fontId="36" fillId="0" borderId="0" xfId="0" applyFont="1" applyAlignment="1">
      <alignment horizontal="left" vertical="top" wrapText="1"/>
    </xf>
    <xf numFmtId="0" fontId="0" fillId="0" borderId="0" xfId="0"/>
    <xf numFmtId="0" fontId="36" fillId="0" borderId="0" xfId="0" applyFont="1" applyAlignment="1">
      <alignment horizontal="left" vertical="top" wrapText="1"/>
    </xf>
    <xf numFmtId="0" fontId="3" fillId="0" borderId="0" xfId="0" applyFont="1"/>
    <xf numFmtId="0" fontId="2" fillId="0" borderId="0" xfId="0" applyFont="1"/>
    <xf numFmtId="165" fontId="0" fillId="0" borderId="3" xfId="0" applyNumberFormat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165" fontId="0" fillId="0" borderId="1" xfId="0" applyNumberForma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2" xfId="0" applyFont="1" applyBorder="1" applyAlignment="1">
      <alignment horizontal="left"/>
    </xf>
    <xf numFmtId="0" fontId="24" fillId="0" borderId="4" xfId="0" applyFont="1" applyBorder="1" applyAlignment="1">
      <alignment horizontal="left"/>
    </xf>
    <xf numFmtId="0" fontId="24" fillId="0" borderId="3" xfId="0" applyFont="1" applyBorder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36" fillId="0" borderId="0" xfId="0" applyFont="1" applyAlignment="1">
      <alignment horizontal="left" vertical="top" wrapText="1"/>
    </xf>
    <xf numFmtId="0" fontId="0" fillId="0" borderId="0" xfId="0"/>
    <xf numFmtId="0" fontId="4" fillId="0" borderId="0" xfId="0" applyFont="1"/>
    <xf numFmtId="0" fontId="38" fillId="0" borderId="0" xfId="0" applyFont="1" applyAlignment="1">
      <alignment horizontal="left" vertical="top" wrapText="1"/>
    </xf>
    <xf numFmtId="0" fontId="5" fillId="0" borderId="0" xfId="0" applyFont="1"/>
    <xf numFmtId="0" fontId="6" fillId="0" borderId="0" xfId="0" applyFont="1"/>
    <xf numFmtId="0" fontId="35" fillId="0" borderId="0" xfId="0" applyFont="1" applyAlignment="1">
      <alignment horizontal="left" vertical="top" wrapText="1"/>
    </xf>
    <xf numFmtId="0" fontId="12" fillId="0" borderId="8" xfId="0" applyFont="1" applyBorder="1" applyAlignment="1">
      <alignment horizontal="center"/>
    </xf>
    <xf numFmtId="0" fontId="0" fillId="0" borderId="6" xfId="0" applyBorder="1" applyAlignment="1">
      <alignment horizontal="center"/>
    </xf>
    <xf numFmtId="1" fontId="1" fillId="0" borderId="13" xfId="0" applyNumberFormat="1" applyFont="1" applyBorder="1" applyAlignment="1">
      <alignment vertical="center"/>
    </xf>
  </cellXfs>
  <cellStyles count="3">
    <cellStyle name="Navadno 2" xfId="1"/>
    <cellStyle name="Normal" xfId="0" builtinId="0"/>
    <cellStyle name="Odstotek 2" xfId="2"/>
  </cellStyles>
  <dxfs count="0"/>
  <tableStyles count="0" defaultTableStyle="TableStyleMedium2" defaultPivotStyle="PivotStyleLight16"/>
  <colors>
    <mruColors>
      <color rgb="FFE5D3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9115220045923644E-2"/>
          <c:y val="2.9383816149159737E-2"/>
          <c:w val="0.87432398306135539"/>
          <c:h val="0.85589825744779346"/>
        </c:manualLayout>
      </c:layout>
      <c:scatterChart>
        <c:scatterStyle val="lineMarker"/>
        <c:varyColors val="0"/>
        <c:ser>
          <c:idx val="0"/>
          <c:order val="0"/>
          <c:tx>
            <c:strRef>
              <c:f>OD!$B$16</c:f>
              <c:strCache>
                <c:ptCount val="1"/>
                <c:pt idx="0">
                  <c:v>CBS 1483 (wt)</c:v>
                </c:pt>
              </c:strCache>
            </c:strRef>
          </c:tx>
          <c:spPr>
            <a:ln w="25400" cap="rnd">
              <a:solidFill>
                <a:srgbClr val="4472C4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OD!$X$17:$X$28</c:f>
                <c:numCache>
                  <c:formatCode>General</c:formatCode>
                  <c:ptCount val="12"/>
                  <c:pt idx="0">
                    <c:v>1.8502252115170544E-2</c:v>
                  </c:pt>
                  <c:pt idx="1">
                    <c:v>1.9697715603592215E-2</c:v>
                  </c:pt>
                  <c:pt idx="2">
                    <c:v>4.9999999999999989E-2</c:v>
                  </c:pt>
                  <c:pt idx="3">
                    <c:v>2.5166114784235857E-2</c:v>
                  </c:pt>
                  <c:pt idx="4">
                    <c:v>0.21385353243127253</c:v>
                  </c:pt>
                  <c:pt idx="5">
                    <c:v>0.15000000000000036</c:v>
                  </c:pt>
                  <c:pt idx="6">
                    <c:v>0.65064070986477163</c:v>
                  </c:pt>
                  <c:pt idx="7">
                    <c:v>0.58594652770823252</c:v>
                  </c:pt>
                  <c:pt idx="8">
                    <c:v>1.5</c:v>
                  </c:pt>
                  <c:pt idx="9">
                    <c:v>3.7363083384538802</c:v>
                  </c:pt>
                  <c:pt idx="10">
                    <c:v>2.3579652245103202</c:v>
                  </c:pt>
                  <c:pt idx="11">
                    <c:v>0.72111025509280213</c:v>
                  </c:pt>
                </c:numCache>
              </c:numRef>
            </c:plus>
            <c:minus>
              <c:numRef>
                <c:f>OD!$X$17:$X$28</c:f>
                <c:numCache>
                  <c:formatCode>General</c:formatCode>
                  <c:ptCount val="12"/>
                  <c:pt idx="0">
                    <c:v>1.8502252115170544E-2</c:v>
                  </c:pt>
                  <c:pt idx="1">
                    <c:v>1.9697715603592215E-2</c:v>
                  </c:pt>
                  <c:pt idx="2">
                    <c:v>4.9999999999999989E-2</c:v>
                  </c:pt>
                  <c:pt idx="3">
                    <c:v>2.5166114784235857E-2</c:v>
                  </c:pt>
                  <c:pt idx="4">
                    <c:v>0.21385353243127253</c:v>
                  </c:pt>
                  <c:pt idx="5">
                    <c:v>0.15000000000000036</c:v>
                  </c:pt>
                  <c:pt idx="6">
                    <c:v>0.65064070986477163</c:v>
                  </c:pt>
                  <c:pt idx="7">
                    <c:v>0.58594652770823252</c:v>
                  </c:pt>
                  <c:pt idx="8">
                    <c:v>1.5</c:v>
                  </c:pt>
                  <c:pt idx="9">
                    <c:v>3.7363083384538802</c:v>
                  </c:pt>
                  <c:pt idx="10">
                    <c:v>2.3579652245103202</c:v>
                  </c:pt>
                  <c:pt idx="11">
                    <c:v>0.72111025509280213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OD!$A$17:$A$28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OD!$B$17:$B$28</c:f>
              <c:numCache>
                <c:formatCode>0.000</c:formatCode>
                <c:ptCount val="12"/>
                <c:pt idx="0">
                  <c:v>0.21833333333333335</c:v>
                </c:pt>
                <c:pt idx="1">
                  <c:v>0.24199999999999999</c:v>
                </c:pt>
                <c:pt idx="2">
                  <c:v>0.79999999999999993</c:v>
                </c:pt>
                <c:pt idx="3">
                  <c:v>1.4966666666666668</c:v>
                </c:pt>
                <c:pt idx="4">
                  <c:v>4.5066666666666668</c:v>
                </c:pt>
                <c:pt idx="5" formatCode="0">
                  <c:v>6.8000000000000007</c:v>
                </c:pt>
                <c:pt idx="6" formatCode="0.00">
                  <c:v>21.066666666666666</c:v>
                </c:pt>
                <c:pt idx="7" formatCode="0.00">
                  <c:v>25.066666666666666</c:v>
                </c:pt>
                <c:pt idx="8">
                  <c:v>29.2</c:v>
                </c:pt>
                <c:pt idx="9">
                  <c:v>50.20000000000001</c:v>
                </c:pt>
                <c:pt idx="10">
                  <c:v>59.199999999999996</c:v>
                </c:pt>
                <c:pt idx="11">
                  <c:v>73.2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76-4003-BD5C-84598E65AA3C}"/>
            </c:ext>
          </c:extLst>
        </c:ser>
        <c:ser>
          <c:idx val="1"/>
          <c:order val="1"/>
          <c:tx>
            <c:strRef>
              <c:f>OD!$C$16</c:f>
              <c:strCache>
                <c:ptCount val="1"/>
                <c:pt idx="0">
                  <c:v>IMI483 (Bv-ald-CO)</c:v>
                </c:pt>
              </c:strCache>
            </c:strRef>
          </c:tx>
          <c:spPr>
            <a:ln w="19050" cap="rnd">
              <a:solidFill>
                <a:srgbClr val="70AD47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AD47"/>
              </a:solidFill>
              <a:ln w="9525">
                <a:solidFill>
                  <a:srgbClr val="70AD47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OD!$Y$17:$Y$28</c:f>
                <c:numCache>
                  <c:formatCode>General</c:formatCode>
                  <c:ptCount val="12"/>
                  <c:pt idx="0">
                    <c:v>4.8497422611928638E-2</c:v>
                  </c:pt>
                  <c:pt idx="1">
                    <c:v>5.4601587278515412E-2</c:v>
                  </c:pt>
                  <c:pt idx="2">
                    <c:v>5.1961524227066368E-2</c:v>
                  </c:pt>
                  <c:pt idx="3">
                    <c:v>0.18230011885167086</c:v>
                  </c:pt>
                  <c:pt idx="4">
                    <c:v>1.0147577707676545</c:v>
                  </c:pt>
                  <c:pt idx="5">
                    <c:v>0.43684474740270501</c:v>
                  </c:pt>
                  <c:pt idx="6">
                    <c:v>2.343786110832927</c:v>
                  </c:pt>
                  <c:pt idx="7">
                    <c:v>2.9194748386196636</c:v>
                  </c:pt>
                  <c:pt idx="8">
                    <c:v>3.8734136537856947</c:v>
                  </c:pt>
                  <c:pt idx="9">
                    <c:v>3.1432467291003436</c:v>
                  </c:pt>
                  <c:pt idx="10">
                    <c:v>6.8711959172573147</c:v>
                  </c:pt>
                  <c:pt idx="11">
                    <c:v>2.9955522584881278</c:v>
                  </c:pt>
                </c:numCache>
              </c:numRef>
            </c:plus>
            <c:minus>
              <c:numRef>
                <c:f>OD!$Y$17:$Y$28</c:f>
                <c:numCache>
                  <c:formatCode>General</c:formatCode>
                  <c:ptCount val="12"/>
                  <c:pt idx="0">
                    <c:v>4.8497422611928638E-2</c:v>
                  </c:pt>
                  <c:pt idx="1">
                    <c:v>5.4601587278515412E-2</c:v>
                  </c:pt>
                  <c:pt idx="2">
                    <c:v>5.1961524227066368E-2</c:v>
                  </c:pt>
                  <c:pt idx="3">
                    <c:v>0.18230011885167086</c:v>
                  </c:pt>
                  <c:pt idx="4">
                    <c:v>1.0147577707676545</c:v>
                  </c:pt>
                  <c:pt idx="5">
                    <c:v>0.43684474740270501</c:v>
                  </c:pt>
                  <c:pt idx="6">
                    <c:v>2.343786110832927</c:v>
                  </c:pt>
                  <c:pt idx="7">
                    <c:v>2.9194748386196636</c:v>
                  </c:pt>
                  <c:pt idx="8">
                    <c:v>3.8734136537856947</c:v>
                  </c:pt>
                  <c:pt idx="9">
                    <c:v>3.1432467291003436</c:v>
                  </c:pt>
                  <c:pt idx="10">
                    <c:v>6.8711959172573147</c:v>
                  </c:pt>
                  <c:pt idx="11">
                    <c:v>2.9955522584881278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OD!$A$17:$A$28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OD!$C$17:$C$28</c:f>
              <c:numCache>
                <c:formatCode>0.000</c:formatCode>
                <c:ptCount val="12"/>
                <c:pt idx="0">
                  <c:v>0.27300000000000002</c:v>
                </c:pt>
                <c:pt idx="1">
                  <c:v>0.33466666666666667</c:v>
                </c:pt>
                <c:pt idx="2">
                  <c:v>1.4799999999999998</c:v>
                </c:pt>
                <c:pt idx="3">
                  <c:v>2.3833333333333333</c:v>
                </c:pt>
                <c:pt idx="4">
                  <c:v>7.6333333333333329</c:v>
                </c:pt>
                <c:pt idx="5" formatCode="0">
                  <c:v>9.2666666666666657</c:v>
                </c:pt>
                <c:pt idx="6" formatCode="0.00">
                  <c:v>20.566666666666666</c:v>
                </c:pt>
                <c:pt idx="7" formatCode="0.00">
                  <c:v>21.966666666666669</c:v>
                </c:pt>
                <c:pt idx="8">
                  <c:v>25.366666666666664</c:v>
                </c:pt>
                <c:pt idx="9">
                  <c:v>37.6</c:v>
                </c:pt>
                <c:pt idx="10">
                  <c:v>43.533333333333331</c:v>
                </c:pt>
                <c:pt idx="11">
                  <c:v>58.133333333333333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CE76-4003-BD5C-84598E65AA3C}"/>
            </c:ext>
          </c:extLst>
        </c:ser>
        <c:ser>
          <c:idx val="2"/>
          <c:order val="2"/>
          <c:tx>
            <c:strRef>
              <c:f>OD!$D$16</c:f>
              <c:strCache>
                <c:ptCount val="1"/>
                <c:pt idx="0">
                  <c:v>IMI485 (Ll-ald-CO)</c:v>
                </c:pt>
              </c:strCache>
            </c:strRef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OD!$Z$17:$Z$28</c:f>
                <c:numCache>
                  <c:formatCode>General</c:formatCode>
                  <c:ptCount val="12"/>
                  <c:pt idx="0">
                    <c:v>1.5885003409925155E-2</c:v>
                  </c:pt>
                  <c:pt idx="1">
                    <c:v>4.7159304490206277E-2</c:v>
                  </c:pt>
                  <c:pt idx="2">
                    <c:v>2.6457513110645901E-2</c:v>
                  </c:pt>
                  <c:pt idx="3">
                    <c:v>0.1154700538379248</c:v>
                  </c:pt>
                  <c:pt idx="4">
                    <c:v>7.2111025509279794E-2</c:v>
                  </c:pt>
                  <c:pt idx="5">
                    <c:v>5.5075705472861072E-2</c:v>
                  </c:pt>
                  <c:pt idx="6">
                    <c:v>0.34210134950527932</c:v>
                  </c:pt>
                  <c:pt idx="7">
                    <c:v>0.25026652459594617</c:v>
                  </c:pt>
                  <c:pt idx="8">
                    <c:v>0.3785938897200179</c:v>
                  </c:pt>
                  <c:pt idx="9">
                    <c:v>1.6563010998406462</c:v>
                  </c:pt>
                  <c:pt idx="10">
                    <c:v>2.4331050121192903</c:v>
                  </c:pt>
                  <c:pt idx="11">
                    <c:v>0.52915026221291761</c:v>
                  </c:pt>
                </c:numCache>
              </c:numRef>
            </c:plus>
            <c:minus>
              <c:numRef>
                <c:f>OD!$Z$17:$Z$28</c:f>
                <c:numCache>
                  <c:formatCode>General</c:formatCode>
                  <c:ptCount val="12"/>
                  <c:pt idx="0">
                    <c:v>1.5885003409925155E-2</c:v>
                  </c:pt>
                  <c:pt idx="1">
                    <c:v>4.7159304490206277E-2</c:v>
                  </c:pt>
                  <c:pt idx="2">
                    <c:v>2.6457513110645901E-2</c:v>
                  </c:pt>
                  <c:pt idx="3">
                    <c:v>0.1154700538379248</c:v>
                  </c:pt>
                  <c:pt idx="4">
                    <c:v>7.2111025509279794E-2</c:v>
                  </c:pt>
                  <c:pt idx="5">
                    <c:v>5.5075705472861072E-2</c:v>
                  </c:pt>
                  <c:pt idx="6">
                    <c:v>0.34210134950527932</c:v>
                  </c:pt>
                  <c:pt idx="7">
                    <c:v>0.25026652459594617</c:v>
                  </c:pt>
                  <c:pt idx="8">
                    <c:v>0.3785938897200179</c:v>
                  </c:pt>
                  <c:pt idx="9">
                    <c:v>1.6563010998406462</c:v>
                  </c:pt>
                  <c:pt idx="10">
                    <c:v>2.4331050121192903</c:v>
                  </c:pt>
                  <c:pt idx="11">
                    <c:v>0.52915026221291761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OD!$A$17:$A$28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OD!$D$17:$D$28</c:f>
              <c:numCache>
                <c:formatCode>0.000</c:formatCode>
                <c:ptCount val="12"/>
                <c:pt idx="0">
                  <c:v>0.21566666666666667</c:v>
                </c:pt>
                <c:pt idx="1">
                  <c:v>0.16800000000000001</c:v>
                </c:pt>
                <c:pt idx="2">
                  <c:v>0.38000000000000006</c:v>
                </c:pt>
                <c:pt idx="3" formatCode="0">
                  <c:v>0.54666666666666675</c:v>
                </c:pt>
                <c:pt idx="4">
                  <c:v>0.82</c:v>
                </c:pt>
                <c:pt idx="5" formatCode="0">
                  <c:v>1.0633333333333335</c:v>
                </c:pt>
                <c:pt idx="6" formatCode="0.00">
                  <c:v>3.5733333333333328</c:v>
                </c:pt>
                <c:pt idx="7" formatCode="0.00">
                  <c:v>4.9933333333333332</c:v>
                </c:pt>
                <c:pt idx="8">
                  <c:v>6.833333333333333</c:v>
                </c:pt>
                <c:pt idx="9">
                  <c:v>18.233333333333334</c:v>
                </c:pt>
                <c:pt idx="10">
                  <c:v>25</c:v>
                </c:pt>
                <c:pt idx="11">
                  <c:v>63.800000000000004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76-4003-BD5C-84598E65AA3C}"/>
            </c:ext>
          </c:extLst>
        </c:ser>
        <c:ser>
          <c:idx val="3"/>
          <c:order val="3"/>
          <c:tx>
            <c:strRef>
              <c:f>OD!$E$16</c:f>
              <c:strCache>
                <c:ptCount val="1"/>
                <c:pt idx="0">
                  <c:v>IMI487 (ValS)</c:v>
                </c:pt>
              </c:strCache>
            </c:strRef>
          </c:tx>
          <c:spPr>
            <a:ln w="25400" cap="rnd">
              <a:solidFill>
                <a:srgbClr val="FFC000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OD!$AA$17:$AA$28</c:f>
                <c:numCache>
                  <c:formatCode>General</c:formatCode>
                  <c:ptCount val="12"/>
                  <c:pt idx="0">
                    <c:v>1.6772994167212164E-2</c:v>
                  </c:pt>
                  <c:pt idx="1">
                    <c:v>1.0583005244258356E-2</c:v>
                  </c:pt>
                  <c:pt idx="2">
                    <c:v>0.17243356208503433</c:v>
                  </c:pt>
                  <c:pt idx="3">
                    <c:v>0.15011106998930271</c:v>
                  </c:pt>
                  <c:pt idx="4">
                    <c:v>0.43096790290383979</c:v>
                  </c:pt>
                  <c:pt idx="5">
                    <c:v>0.52678268764263692</c:v>
                  </c:pt>
                  <c:pt idx="6">
                    <c:v>1.3892443989449796</c:v>
                  </c:pt>
                  <c:pt idx="7">
                    <c:v>2.2649503305812253</c:v>
                  </c:pt>
                  <c:pt idx="8">
                    <c:v>0.80829037686547522</c:v>
                  </c:pt>
                  <c:pt idx="9">
                    <c:v>13.857849761056004</c:v>
                  </c:pt>
                  <c:pt idx="10">
                    <c:v>2.1385353243127234</c:v>
                  </c:pt>
                  <c:pt idx="11">
                    <c:v>1.665332799572907</c:v>
                  </c:pt>
                </c:numCache>
              </c:numRef>
            </c:plus>
            <c:minus>
              <c:numRef>
                <c:f>OD!$AA$17:$AA$28</c:f>
                <c:numCache>
                  <c:formatCode>General</c:formatCode>
                  <c:ptCount val="12"/>
                  <c:pt idx="0">
                    <c:v>1.6772994167212164E-2</c:v>
                  </c:pt>
                  <c:pt idx="1">
                    <c:v>1.0583005244258356E-2</c:v>
                  </c:pt>
                  <c:pt idx="2">
                    <c:v>0.17243356208503433</c:v>
                  </c:pt>
                  <c:pt idx="3">
                    <c:v>0.15011106998930271</c:v>
                  </c:pt>
                  <c:pt idx="4">
                    <c:v>0.43096790290383979</c:v>
                  </c:pt>
                  <c:pt idx="5">
                    <c:v>0.52678268764263692</c:v>
                  </c:pt>
                  <c:pt idx="6">
                    <c:v>1.3892443989449796</c:v>
                  </c:pt>
                  <c:pt idx="7">
                    <c:v>2.2649503305812253</c:v>
                  </c:pt>
                  <c:pt idx="8">
                    <c:v>0.80829037686547522</c:v>
                  </c:pt>
                  <c:pt idx="9">
                    <c:v>13.857849761056004</c:v>
                  </c:pt>
                  <c:pt idx="10">
                    <c:v>2.1385353243127234</c:v>
                  </c:pt>
                  <c:pt idx="11">
                    <c:v>1.665332799572907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OD!$A$17:$A$28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OD!$E$17:$E$28</c:f>
              <c:numCache>
                <c:formatCode>0.000</c:formatCode>
                <c:ptCount val="12"/>
                <c:pt idx="0">
                  <c:v>0.23566666666666666</c:v>
                </c:pt>
                <c:pt idx="1">
                  <c:v>0.23599999999999999</c:v>
                </c:pt>
                <c:pt idx="2" formatCode="0.00">
                  <c:v>0.98666666666666669</c:v>
                </c:pt>
                <c:pt idx="3" formatCode="0.00">
                  <c:v>1.5666666666666667</c:v>
                </c:pt>
                <c:pt idx="4">
                  <c:v>4.3266666666666671</c:v>
                </c:pt>
                <c:pt idx="5" formatCode="0.00">
                  <c:v>5.7</c:v>
                </c:pt>
                <c:pt idx="6" formatCode="0.00">
                  <c:v>15.5</c:v>
                </c:pt>
                <c:pt idx="7" formatCode="0.00">
                  <c:v>18.599999999999998</c:v>
                </c:pt>
                <c:pt idx="8">
                  <c:v>20.466666666666665</c:v>
                </c:pt>
                <c:pt idx="9">
                  <c:v>37.800000000000004</c:v>
                </c:pt>
                <c:pt idx="10">
                  <c:v>47.466666666666669</c:v>
                </c:pt>
                <c:pt idx="11">
                  <c:v>54.666666666666664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E76-4003-BD5C-84598E65AA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5140864"/>
        <c:axId val="1271905936"/>
        <c:extLst/>
      </c:scatterChart>
      <c:valAx>
        <c:axId val="1285140864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1905936"/>
        <c:crosses val="autoZero"/>
        <c:crossBetween val="midCat"/>
      </c:valAx>
      <c:valAx>
        <c:axId val="12719059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OD660 (a.u.)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514086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248325903362995"/>
          <c:y val="6.4309761528691292E-2"/>
          <c:w val="0.16447403016003162"/>
          <c:h val="0.160926177404452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IMI 485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HPLC_sugars_raw!$F$27</c:f>
              <c:strCache>
                <c:ptCount val="1"/>
                <c:pt idx="0">
                  <c:v>Maltotriose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HPLC_sugars_raw!$AB$58:$AB$69</c:f>
                <c:numCache>
                  <c:formatCode>General</c:formatCode>
                  <c:ptCount val="12"/>
                  <c:pt idx="0">
                    <c:v>6.6583281184792953E-2</c:v>
                  </c:pt>
                  <c:pt idx="1">
                    <c:v>0.13650396819628813</c:v>
                  </c:pt>
                  <c:pt idx="2">
                    <c:v>3.7859388972001647E-2</c:v>
                  </c:pt>
                  <c:pt idx="3">
                    <c:v>7.571877794400407E-2</c:v>
                  </c:pt>
                  <c:pt idx="4">
                    <c:v>0.14106735979665949</c:v>
                  </c:pt>
                  <c:pt idx="5">
                    <c:v>4.1633319989321765E-2</c:v>
                  </c:pt>
                  <c:pt idx="6">
                    <c:v>4.1633319989321765E-2</c:v>
                  </c:pt>
                  <c:pt idx="7">
                    <c:v>2.081665999466259E-2</c:v>
                  </c:pt>
                  <c:pt idx="8">
                    <c:v>0.27682726262659435</c:v>
                  </c:pt>
                  <c:pt idx="9">
                    <c:v>1.5275252316519916E-2</c:v>
                  </c:pt>
                  <c:pt idx="10">
                    <c:v>3.2145502536644152E-2</c:v>
                  </c:pt>
                  <c:pt idx="11">
                    <c:v>4.5825756949558198E-2</c:v>
                  </c:pt>
                </c:numCache>
              </c:numRef>
            </c:plus>
            <c:minus>
              <c:numRef>
                <c:f>HPLC_sugars_raw!$AB$58:$AB$69</c:f>
                <c:numCache>
                  <c:formatCode>General</c:formatCode>
                  <c:ptCount val="12"/>
                  <c:pt idx="0">
                    <c:v>6.6583281184792953E-2</c:v>
                  </c:pt>
                  <c:pt idx="1">
                    <c:v>0.13650396819628813</c:v>
                  </c:pt>
                  <c:pt idx="2">
                    <c:v>3.7859388972001647E-2</c:v>
                  </c:pt>
                  <c:pt idx="3">
                    <c:v>7.571877794400407E-2</c:v>
                  </c:pt>
                  <c:pt idx="4">
                    <c:v>0.14106735979665949</c:v>
                  </c:pt>
                  <c:pt idx="5">
                    <c:v>4.1633319989321765E-2</c:v>
                  </c:pt>
                  <c:pt idx="6">
                    <c:v>4.1633319989321765E-2</c:v>
                  </c:pt>
                  <c:pt idx="7">
                    <c:v>2.081665999466259E-2</c:v>
                  </c:pt>
                  <c:pt idx="8">
                    <c:v>0.27682726262659435</c:v>
                  </c:pt>
                  <c:pt idx="9">
                    <c:v>1.5275252316519916E-2</c:v>
                  </c:pt>
                  <c:pt idx="10">
                    <c:v>3.2145502536644152E-2</c:v>
                  </c:pt>
                  <c:pt idx="11">
                    <c:v>4.5825756949558198E-2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HPLC_sugars_raw!$A$58:$A$69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HPLC_sugars_raw!$F$58:$F$69</c:f>
              <c:numCache>
                <c:formatCode>General</c:formatCode>
                <c:ptCount val="12"/>
                <c:pt idx="0">
                  <c:v>23.483333333333334</c:v>
                </c:pt>
                <c:pt idx="1">
                  <c:v>23.696666666666669</c:v>
                </c:pt>
                <c:pt idx="2">
                  <c:v>23.933333333333334</c:v>
                </c:pt>
                <c:pt idx="3">
                  <c:v>23.833333333333332</c:v>
                </c:pt>
                <c:pt idx="4">
                  <c:v>23.669999999999998</c:v>
                </c:pt>
                <c:pt idx="5">
                  <c:v>23.766666666666666</c:v>
                </c:pt>
                <c:pt idx="6">
                  <c:v>23.596666666666664</c:v>
                </c:pt>
                <c:pt idx="7">
                  <c:v>23.416666666666668</c:v>
                </c:pt>
                <c:pt idx="8">
                  <c:v>23.093333333333334</c:v>
                </c:pt>
                <c:pt idx="9">
                  <c:v>23.376666666666665</c:v>
                </c:pt>
                <c:pt idx="10">
                  <c:v>23.416666666666668</c:v>
                </c:pt>
                <c:pt idx="11">
                  <c:v>24.17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59-418E-8EF8-A209B757CFB0}"/>
            </c:ext>
          </c:extLst>
        </c:ser>
        <c:ser>
          <c:idx val="1"/>
          <c:order val="1"/>
          <c:tx>
            <c:strRef>
              <c:f>HPLC_sugars_raw!$G$27</c:f>
              <c:strCache>
                <c:ptCount val="1"/>
                <c:pt idx="0">
                  <c:v>Maltose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HPLC_sugars_raw!$AC$58:$AC$69</c:f>
                <c:numCache>
                  <c:formatCode>General</c:formatCode>
                  <c:ptCount val="12"/>
                  <c:pt idx="0">
                    <c:v>0.21079215671682863</c:v>
                  </c:pt>
                  <c:pt idx="1">
                    <c:v>5.5075705472860816E-2</c:v>
                  </c:pt>
                  <c:pt idx="2">
                    <c:v>0.28919428302325856</c:v>
                  </c:pt>
                  <c:pt idx="3">
                    <c:v>0.17473789896108283</c:v>
                  </c:pt>
                  <c:pt idx="4">
                    <c:v>0.13576941236277101</c:v>
                  </c:pt>
                  <c:pt idx="5">
                    <c:v>0.12583057392117955</c:v>
                  </c:pt>
                  <c:pt idx="6">
                    <c:v>0.12583057392117955</c:v>
                  </c:pt>
                  <c:pt idx="7">
                    <c:v>8.5440037453175785E-2</c:v>
                  </c:pt>
                  <c:pt idx="8">
                    <c:v>0.90702811422800023</c:v>
                  </c:pt>
                  <c:pt idx="9">
                    <c:v>0.11239810200058262</c:v>
                  </c:pt>
                  <c:pt idx="10">
                    <c:v>1.3323287882501045</c:v>
                  </c:pt>
                  <c:pt idx="11">
                    <c:v>0.45346811721810709</c:v>
                  </c:pt>
                </c:numCache>
              </c:numRef>
            </c:plus>
            <c:minus>
              <c:numRef>
                <c:f>HPLC_sugars_raw!$AC$58:$AC$69</c:f>
                <c:numCache>
                  <c:formatCode>General</c:formatCode>
                  <c:ptCount val="12"/>
                  <c:pt idx="0">
                    <c:v>0.21079215671682863</c:v>
                  </c:pt>
                  <c:pt idx="1">
                    <c:v>5.5075705472860816E-2</c:v>
                  </c:pt>
                  <c:pt idx="2">
                    <c:v>0.28919428302325856</c:v>
                  </c:pt>
                  <c:pt idx="3">
                    <c:v>0.17473789896108283</c:v>
                  </c:pt>
                  <c:pt idx="4">
                    <c:v>0.13576941236277101</c:v>
                  </c:pt>
                  <c:pt idx="5">
                    <c:v>0.12583057392117955</c:v>
                  </c:pt>
                  <c:pt idx="6">
                    <c:v>0.12583057392117955</c:v>
                  </c:pt>
                  <c:pt idx="7">
                    <c:v>8.5440037453175785E-2</c:v>
                  </c:pt>
                  <c:pt idx="8">
                    <c:v>0.90702811422800023</c:v>
                  </c:pt>
                  <c:pt idx="9">
                    <c:v>0.11239810200058262</c:v>
                  </c:pt>
                  <c:pt idx="10">
                    <c:v>1.3323287882501045</c:v>
                  </c:pt>
                  <c:pt idx="11">
                    <c:v>0.45346811721810709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HPLC_sugars_raw!$A$44:$A$55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HPLC_sugars_raw!$G$58:$G$69</c:f>
              <c:numCache>
                <c:formatCode>General</c:formatCode>
                <c:ptCount val="12"/>
                <c:pt idx="0">
                  <c:v>73.24666666666667</c:v>
                </c:pt>
                <c:pt idx="1">
                  <c:v>73.526666666666657</c:v>
                </c:pt>
                <c:pt idx="2">
                  <c:v>73.183333333333337</c:v>
                </c:pt>
                <c:pt idx="3">
                  <c:v>73.413333333333327</c:v>
                </c:pt>
                <c:pt idx="4">
                  <c:v>73.24666666666667</c:v>
                </c:pt>
                <c:pt idx="5">
                  <c:v>73.790000000000006</c:v>
                </c:pt>
                <c:pt idx="6">
                  <c:v>74.203333333333333</c:v>
                </c:pt>
                <c:pt idx="7">
                  <c:v>73.649999999999991</c:v>
                </c:pt>
                <c:pt idx="8">
                  <c:v>72.680000000000007</c:v>
                </c:pt>
                <c:pt idx="9">
                  <c:v>73.826666666666668</c:v>
                </c:pt>
                <c:pt idx="10">
                  <c:v>72.240000000000009</c:v>
                </c:pt>
                <c:pt idx="11">
                  <c:v>2.7966666666666664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859-418E-8EF8-A209B757CFB0}"/>
            </c:ext>
          </c:extLst>
        </c:ser>
        <c:ser>
          <c:idx val="2"/>
          <c:order val="2"/>
          <c:tx>
            <c:strRef>
              <c:f>HPLC_sugars_raw!$H$27</c:f>
              <c:strCache>
                <c:ptCount val="1"/>
                <c:pt idx="0">
                  <c:v>Glucose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HPLC_sugars_raw!$AD$58:$AD$69</c:f>
                <c:numCache>
                  <c:formatCode>General</c:formatCode>
                  <c:ptCount val="12"/>
                  <c:pt idx="0">
                    <c:v>0.10148891565092213</c:v>
                  </c:pt>
                  <c:pt idx="1">
                    <c:v>6.1101009266078116E-2</c:v>
                  </c:pt>
                  <c:pt idx="2">
                    <c:v>3.9999999999999147E-2</c:v>
                  </c:pt>
                  <c:pt idx="3">
                    <c:v>5.6862407030772784E-2</c:v>
                  </c:pt>
                  <c:pt idx="4">
                    <c:v>0.14571661996263049</c:v>
                  </c:pt>
                  <c:pt idx="5">
                    <c:v>0.31973947728319857</c:v>
                  </c:pt>
                  <c:pt idx="6">
                    <c:v>0.31973947728319857</c:v>
                  </c:pt>
                  <c:pt idx="7">
                    <c:v>0.40265783654777287</c:v>
                  </c:pt>
                  <c:pt idx="8">
                    <c:v>0.49426713425029611</c:v>
                  </c:pt>
                  <c:pt idx="9">
                    <c:v>1.1376730637577739</c:v>
                  </c:pt>
                  <c:pt idx="10">
                    <c:v>0.4330127018922193</c:v>
                  </c:pt>
                  <c:pt idx="11">
                    <c:v>0</c:v>
                  </c:pt>
                </c:numCache>
              </c:numRef>
            </c:plus>
            <c:minus>
              <c:numRef>
                <c:f>HPLC_sugars_raw!$AD$58:$AD$69</c:f>
                <c:numCache>
                  <c:formatCode>General</c:formatCode>
                  <c:ptCount val="12"/>
                  <c:pt idx="0">
                    <c:v>0.10148891565092213</c:v>
                  </c:pt>
                  <c:pt idx="1">
                    <c:v>6.1101009266078116E-2</c:v>
                  </c:pt>
                  <c:pt idx="2">
                    <c:v>3.9999999999999147E-2</c:v>
                  </c:pt>
                  <c:pt idx="3">
                    <c:v>5.6862407030772784E-2</c:v>
                  </c:pt>
                  <c:pt idx="4">
                    <c:v>0.14571661996263049</c:v>
                  </c:pt>
                  <c:pt idx="5">
                    <c:v>0.31973947728319857</c:v>
                  </c:pt>
                  <c:pt idx="6">
                    <c:v>0.31973947728319857</c:v>
                  </c:pt>
                  <c:pt idx="7">
                    <c:v>0.40265783654777287</c:v>
                  </c:pt>
                  <c:pt idx="8">
                    <c:v>0.49426713425029611</c:v>
                  </c:pt>
                  <c:pt idx="9">
                    <c:v>1.1376730637577739</c:v>
                  </c:pt>
                  <c:pt idx="10">
                    <c:v>0.4330127018922193</c:v>
                  </c:pt>
                  <c:pt idx="11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HPLC_sugars_raw!$A$44:$A$55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HPLC_sugars_raw!$H$58:$H$69</c:f>
              <c:numCache>
                <c:formatCode>General</c:formatCode>
                <c:ptCount val="12"/>
                <c:pt idx="0">
                  <c:v>20.149999999999999</c:v>
                </c:pt>
                <c:pt idx="1">
                  <c:v>20.133333333333333</c:v>
                </c:pt>
                <c:pt idx="2">
                  <c:v>20.21</c:v>
                </c:pt>
                <c:pt idx="3">
                  <c:v>20.086666666666666</c:v>
                </c:pt>
                <c:pt idx="4">
                  <c:v>19.593333333333334</c:v>
                </c:pt>
                <c:pt idx="5">
                  <c:v>19.489999999999998</c:v>
                </c:pt>
                <c:pt idx="6">
                  <c:v>17.203333333333333</c:v>
                </c:pt>
                <c:pt idx="7">
                  <c:v>16.113333333333333</c:v>
                </c:pt>
                <c:pt idx="8">
                  <c:v>14.83</c:v>
                </c:pt>
                <c:pt idx="9">
                  <c:v>3.24</c:v>
                </c:pt>
                <c:pt idx="10">
                  <c:v>0.25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859-418E-8EF8-A209B757CFB0}"/>
            </c:ext>
          </c:extLst>
        </c:ser>
        <c:ser>
          <c:idx val="3"/>
          <c:order val="3"/>
          <c:tx>
            <c:strRef>
              <c:f>HPLC_sugars_raw!$I$27</c:f>
              <c:strCache>
                <c:ptCount val="1"/>
                <c:pt idx="0">
                  <c:v>Fructose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HPLC_sugars_raw!$AE$58:$AE$69</c:f>
                <c:numCache>
                  <c:formatCode>General</c:formatCode>
                  <c:ptCount val="12"/>
                  <c:pt idx="0">
                    <c:v>3.6055512754640105E-2</c:v>
                  </c:pt>
                  <c:pt idx="1">
                    <c:v>0.13000000000000031</c:v>
                  </c:pt>
                  <c:pt idx="2">
                    <c:v>2.8867513459481187E-2</c:v>
                  </c:pt>
                  <c:pt idx="3">
                    <c:v>6.6583281184793536E-2</c:v>
                  </c:pt>
                  <c:pt idx="4">
                    <c:v>7.6376261582597457E-2</c:v>
                  </c:pt>
                  <c:pt idx="5">
                    <c:v>0.22233608194203072</c:v>
                  </c:pt>
                  <c:pt idx="6">
                    <c:v>0.22233608194203072</c:v>
                  </c:pt>
                  <c:pt idx="7">
                    <c:v>5.0332229568471949E-2</c:v>
                  </c:pt>
                  <c:pt idx="8">
                    <c:v>9.2915732431775561E-2</c:v>
                  </c:pt>
                  <c:pt idx="9">
                    <c:v>0.56127830292407799</c:v>
                  </c:pt>
                  <c:pt idx="10">
                    <c:v>0.61272614872660014</c:v>
                  </c:pt>
                  <c:pt idx="11">
                    <c:v>0</c:v>
                  </c:pt>
                </c:numCache>
              </c:numRef>
            </c:plus>
            <c:minus>
              <c:numRef>
                <c:f>HPLC_sugars_raw!$AE$58:$AE$69</c:f>
                <c:numCache>
                  <c:formatCode>General</c:formatCode>
                  <c:ptCount val="12"/>
                  <c:pt idx="0">
                    <c:v>3.6055512754640105E-2</c:v>
                  </c:pt>
                  <c:pt idx="1">
                    <c:v>0.13000000000000031</c:v>
                  </c:pt>
                  <c:pt idx="2">
                    <c:v>2.8867513459481187E-2</c:v>
                  </c:pt>
                  <c:pt idx="3">
                    <c:v>6.6583281184793536E-2</c:v>
                  </c:pt>
                  <c:pt idx="4">
                    <c:v>7.6376261582597457E-2</c:v>
                  </c:pt>
                  <c:pt idx="5">
                    <c:v>0.22233608194203072</c:v>
                  </c:pt>
                  <c:pt idx="6">
                    <c:v>0.22233608194203072</c:v>
                  </c:pt>
                  <c:pt idx="7">
                    <c:v>5.0332229568471949E-2</c:v>
                  </c:pt>
                  <c:pt idx="8">
                    <c:v>9.2915732431775561E-2</c:v>
                  </c:pt>
                  <c:pt idx="9">
                    <c:v>0.56127830292407799</c:v>
                  </c:pt>
                  <c:pt idx="10">
                    <c:v>0.61272614872660014</c:v>
                  </c:pt>
                  <c:pt idx="11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HPLC_sugars_raw!$A$44:$A$55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HPLC_sugars_raw!$I$58:$I$69</c:f>
              <c:numCache>
                <c:formatCode>General</c:formatCode>
                <c:ptCount val="12"/>
                <c:pt idx="0">
                  <c:v>8.2799999999999994</c:v>
                </c:pt>
                <c:pt idx="1">
                  <c:v>8.1599999999999984</c:v>
                </c:pt>
                <c:pt idx="2">
                  <c:v>7.7566666666666677</c:v>
                </c:pt>
                <c:pt idx="3">
                  <c:v>8.0566666666666666</c:v>
                </c:pt>
                <c:pt idx="4">
                  <c:v>8.0833333333333339</c:v>
                </c:pt>
                <c:pt idx="5">
                  <c:v>8.15</c:v>
                </c:pt>
                <c:pt idx="6">
                  <c:v>8.0633333333333344</c:v>
                </c:pt>
                <c:pt idx="7">
                  <c:v>7.8233333333333333</c:v>
                </c:pt>
                <c:pt idx="8">
                  <c:v>7.6333333333333337</c:v>
                </c:pt>
                <c:pt idx="9">
                  <c:v>4.9633333333333338</c:v>
                </c:pt>
                <c:pt idx="10">
                  <c:v>2.7733333333333334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859-418E-8EF8-A209B757CFB0}"/>
            </c:ext>
          </c:extLst>
        </c:ser>
        <c:ser>
          <c:idx val="4"/>
          <c:order val="4"/>
          <c:tx>
            <c:strRef>
              <c:f>HPLC_sugars_raw!$K$27</c:f>
              <c:strCache>
                <c:ptCount val="1"/>
                <c:pt idx="0">
                  <c:v>Ethanol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HPLC_sugars_raw!$AG$58:$AG$69</c:f>
                <c:numCache>
                  <c:formatCode>General</c:formatCode>
                  <c:ptCount val="12"/>
                  <c:pt idx="0">
                    <c:v>1.5275252316519463E-2</c:v>
                  </c:pt>
                  <c:pt idx="1">
                    <c:v>5.773502691896258E-3</c:v>
                  </c:pt>
                  <c:pt idx="2">
                    <c:v>5.7735026918962467E-3</c:v>
                  </c:pt>
                  <c:pt idx="3">
                    <c:v>4.0414518843273808E-2</c:v>
                  </c:pt>
                  <c:pt idx="4">
                    <c:v>3.2145502536643181E-2</c:v>
                  </c:pt>
                  <c:pt idx="5">
                    <c:v>0.10969655114602887</c:v>
                  </c:pt>
                  <c:pt idx="6">
                    <c:v>0.10969655114602887</c:v>
                  </c:pt>
                  <c:pt idx="7">
                    <c:v>0.22068076490713931</c:v>
                  </c:pt>
                  <c:pt idx="8">
                    <c:v>0.28290163190291651</c:v>
                  </c:pt>
                  <c:pt idx="9">
                    <c:v>0.77590807015608099</c:v>
                  </c:pt>
                  <c:pt idx="10">
                    <c:v>1.0855566928232414</c:v>
                  </c:pt>
                  <c:pt idx="11">
                    <c:v>0.14977761292440522</c:v>
                  </c:pt>
                </c:numCache>
              </c:numRef>
            </c:plus>
            <c:minus>
              <c:numRef>
                <c:f>HPLC_sugars_raw!$AG$58:$AG$69</c:f>
                <c:numCache>
                  <c:formatCode>General</c:formatCode>
                  <c:ptCount val="12"/>
                  <c:pt idx="0">
                    <c:v>1.5275252316519463E-2</c:v>
                  </c:pt>
                  <c:pt idx="1">
                    <c:v>5.773502691896258E-3</c:v>
                  </c:pt>
                  <c:pt idx="2">
                    <c:v>5.7735026918962467E-3</c:v>
                  </c:pt>
                  <c:pt idx="3">
                    <c:v>4.0414518843273808E-2</c:v>
                  </c:pt>
                  <c:pt idx="4">
                    <c:v>3.2145502536643181E-2</c:v>
                  </c:pt>
                  <c:pt idx="5">
                    <c:v>0.10969655114602887</c:v>
                  </c:pt>
                  <c:pt idx="6">
                    <c:v>0.10969655114602887</c:v>
                  </c:pt>
                  <c:pt idx="7">
                    <c:v>0.22068076490713931</c:v>
                  </c:pt>
                  <c:pt idx="8">
                    <c:v>0.28290163190291651</c:v>
                  </c:pt>
                  <c:pt idx="9">
                    <c:v>0.77590807015608099</c:v>
                  </c:pt>
                  <c:pt idx="10">
                    <c:v>1.0855566928232414</c:v>
                  </c:pt>
                  <c:pt idx="11">
                    <c:v>0.14977761292440522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HPLC_sugars_raw!$A$44:$A$55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HPLC_sugars_raw!$K$58:$K$69</c:f>
              <c:numCache>
                <c:formatCode>General</c:formatCode>
                <c:ptCount val="12"/>
                <c:pt idx="0">
                  <c:v>1.6666666666666666E-2</c:v>
                </c:pt>
                <c:pt idx="1">
                  <c:v>3.3333333333333333E-2</c:v>
                </c:pt>
                <c:pt idx="2">
                  <c:v>0.14333333333333334</c:v>
                </c:pt>
                <c:pt idx="3">
                  <c:v>0.21333333333333335</c:v>
                </c:pt>
                <c:pt idx="4">
                  <c:v>0.47666666666666663</c:v>
                </c:pt>
                <c:pt idx="5">
                  <c:v>0.6</c:v>
                </c:pt>
                <c:pt idx="6">
                  <c:v>1.8666666666666665</c:v>
                </c:pt>
                <c:pt idx="7">
                  <c:v>2.2799999999999998</c:v>
                </c:pt>
                <c:pt idx="8">
                  <c:v>2.7366666666666668</c:v>
                </c:pt>
                <c:pt idx="9">
                  <c:v>9.4433333333333334</c:v>
                </c:pt>
                <c:pt idx="10">
                  <c:v>12.876666666666665</c:v>
                </c:pt>
                <c:pt idx="11">
                  <c:v>50.133333333333333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859-418E-8EF8-A209B757CF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6286608"/>
        <c:axId val="886286192"/>
      </c:scatterChart>
      <c:valAx>
        <c:axId val="8862866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286192"/>
        <c:crosses val="autoZero"/>
        <c:crossBetween val="midCat"/>
      </c:valAx>
      <c:valAx>
        <c:axId val="8862861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Concentration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28660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163532880017263"/>
          <c:y val="4.70655299066573E-2"/>
          <c:w val="0.83769694668749906"/>
          <c:h val="0.75920237234527821"/>
        </c:manualLayout>
      </c:layout>
      <c:scatterChart>
        <c:scatterStyle val="lineMarker"/>
        <c:varyColors val="0"/>
        <c:ser>
          <c:idx val="0"/>
          <c:order val="0"/>
          <c:tx>
            <c:strRef>
              <c:f>HPLC_sugars_raw!$A$27</c:f>
              <c:strCache>
                <c:ptCount val="1"/>
                <c:pt idx="0">
                  <c:v>CBS1483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HPLC_sugars_raw!$AC$28:$AC$39</c:f>
                <c:numCache>
                  <c:formatCode>General</c:formatCode>
                  <c:ptCount val="12"/>
                  <c:pt idx="0">
                    <c:v>0.4355456348076554</c:v>
                  </c:pt>
                  <c:pt idx="1">
                    <c:v>0.27646579052991582</c:v>
                  </c:pt>
                  <c:pt idx="2">
                    <c:v>0.14106735979665949</c:v>
                  </c:pt>
                  <c:pt idx="3">
                    <c:v>0.23895606290697013</c:v>
                  </c:pt>
                  <c:pt idx="4">
                    <c:v>3.2145502536646366E-2</c:v>
                  </c:pt>
                  <c:pt idx="5">
                    <c:v>1.5275252316519529E-2</c:v>
                  </c:pt>
                  <c:pt idx="6">
                    <c:v>1.5275252316519529E-2</c:v>
                  </c:pt>
                  <c:pt idx="7">
                    <c:v>0.36295086903509638</c:v>
                  </c:pt>
                  <c:pt idx="8">
                    <c:v>0.44799553569204315</c:v>
                  </c:pt>
                  <c:pt idx="9">
                    <c:v>0.50520622851795327</c:v>
                  </c:pt>
                  <c:pt idx="10">
                    <c:v>0.44305755833751403</c:v>
                  </c:pt>
                  <c:pt idx="11">
                    <c:v>1.0000000000000009E-2</c:v>
                  </c:pt>
                </c:numCache>
              </c:numRef>
            </c:plus>
            <c:minus>
              <c:numRef>
                <c:f>HPLC_sugars_raw!$AC$28:$AC$39</c:f>
                <c:numCache>
                  <c:formatCode>General</c:formatCode>
                  <c:ptCount val="12"/>
                  <c:pt idx="0">
                    <c:v>0.4355456348076554</c:v>
                  </c:pt>
                  <c:pt idx="1">
                    <c:v>0.27646579052991582</c:v>
                  </c:pt>
                  <c:pt idx="2">
                    <c:v>0.14106735979665949</c:v>
                  </c:pt>
                  <c:pt idx="3">
                    <c:v>0.23895606290697013</c:v>
                  </c:pt>
                  <c:pt idx="4">
                    <c:v>3.2145502536646366E-2</c:v>
                  </c:pt>
                  <c:pt idx="5">
                    <c:v>1.5275252316519529E-2</c:v>
                  </c:pt>
                  <c:pt idx="6">
                    <c:v>1.5275252316519529E-2</c:v>
                  </c:pt>
                  <c:pt idx="7">
                    <c:v>0.36295086903509638</c:v>
                  </c:pt>
                  <c:pt idx="8">
                    <c:v>0.44799553569204315</c:v>
                  </c:pt>
                  <c:pt idx="9">
                    <c:v>0.50520622851795327</c:v>
                  </c:pt>
                  <c:pt idx="10">
                    <c:v>0.44305755833751403</c:v>
                  </c:pt>
                  <c:pt idx="11">
                    <c:v>1.0000000000000009E-2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HPLC_sugars_raw!$A$28:$A$39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HPLC_sugars_raw!$G$28:$G$39</c:f>
              <c:numCache>
                <c:formatCode>General</c:formatCode>
                <c:ptCount val="12"/>
                <c:pt idx="0">
                  <c:v>73.220000000000013</c:v>
                </c:pt>
                <c:pt idx="1">
                  <c:v>72.936666666666667</c:v>
                </c:pt>
                <c:pt idx="2">
                  <c:v>73.23</c:v>
                </c:pt>
                <c:pt idx="3">
                  <c:v>73.320000000000007</c:v>
                </c:pt>
                <c:pt idx="4">
                  <c:v>73.49666666666667</c:v>
                </c:pt>
                <c:pt idx="5">
                  <c:v>73.776666666666671</c:v>
                </c:pt>
                <c:pt idx="6">
                  <c:v>74.473333333333343</c:v>
                </c:pt>
                <c:pt idx="7">
                  <c:v>70.393333333333331</c:v>
                </c:pt>
                <c:pt idx="8">
                  <c:v>65.510000000000005</c:v>
                </c:pt>
                <c:pt idx="9">
                  <c:v>31.616666666666671</c:v>
                </c:pt>
                <c:pt idx="10">
                  <c:v>22.040000000000003</c:v>
                </c:pt>
                <c:pt idx="11">
                  <c:v>1.84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2D-4C2C-A98B-99C74D0781B9}"/>
            </c:ext>
          </c:extLst>
        </c:ser>
        <c:ser>
          <c:idx val="1"/>
          <c:order val="1"/>
          <c:tx>
            <c:strRef>
              <c:f>HPLC_sugars_raw!$A$43</c:f>
              <c:strCache>
                <c:ptCount val="1"/>
                <c:pt idx="0">
                  <c:v>IMI483</c:v>
                </c:pt>
              </c:strCache>
            </c:strRef>
          </c:tx>
          <c:spPr>
            <a:ln w="19050" cap="rnd">
              <a:solidFill>
                <a:srgbClr val="70AD47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AD47"/>
              </a:solidFill>
              <a:ln w="9525">
                <a:solidFill>
                  <a:srgbClr val="70AD47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HPLC_sugars_raw!$AC$44:$AC$55</c:f>
                <c:numCache>
                  <c:formatCode>General</c:formatCode>
                  <c:ptCount val="12"/>
                  <c:pt idx="0">
                    <c:v>8.7368949480542371E-2</c:v>
                  </c:pt>
                  <c:pt idx="1">
                    <c:v>0.61441028637222284</c:v>
                  </c:pt>
                  <c:pt idx="2">
                    <c:v>0.19139836293274462</c:v>
                  </c:pt>
                  <c:pt idx="3">
                    <c:v>0.22678918257565725</c:v>
                  </c:pt>
                  <c:pt idx="4">
                    <c:v>0.22590558499810062</c:v>
                  </c:pt>
                  <c:pt idx="5">
                    <c:v>1.6164879626317472</c:v>
                  </c:pt>
                  <c:pt idx="6">
                    <c:v>1.6164879626317472</c:v>
                  </c:pt>
                  <c:pt idx="7">
                    <c:v>3.0973752328920914</c:v>
                  </c:pt>
                  <c:pt idx="8">
                    <c:v>3.3728771101242296</c:v>
                  </c:pt>
                  <c:pt idx="9">
                    <c:v>4.0274185280400134</c:v>
                  </c:pt>
                  <c:pt idx="10">
                    <c:v>4.4774881351043021</c:v>
                  </c:pt>
                  <c:pt idx="11">
                    <c:v>2.0816659994661257E-2</c:v>
                  </c:pt>
                </c:numCache>
              </c:numRef>
            </c:plus>
            <c:minus>
              <c:numRef>
                <c:f>HPLC_sugars_raw!$AC$44:$AC$55</c:f>
                <c:numCache>
                  <c:formatCode>General</c:formatCode>
                  <c:ptCount val="12"/>
                  <c:pt idx="0">
                    <c:v>8.7368949480542371E-2</c:v>
                  </c:pt>
                  <c:pt idx="1">
                    <c:v>0.61441028637222284</c:v>
                  </c:pt>
                  <c:pt idx="2">
                    <c:v>0.19139836293274462</c:v>
                  </c:pt>
                  <c:pt idx="3">
                    <c:v>0.22678918257565725</c:v>
                  </c:pt>
                  <c:pt idx="4">
                    <c:v>0.22590558499810062</c:v>
                  </c:pt>
                  <c:pt idx="5">
                    <c:v>1.6164879626317472</c:v>
                  </c:pt>
                  <c:pt idx="6">
                    <c:v>1.6164879626317472</c:v>
                  </c:pt>
                  <c:pt idx="7">
                    <c:v>3.0973752328920914</c:v>
                  </c:pt>
                  <c:pt idx="8">
                    <c:v>3.3728771101242296</c:v>
                  </c:pt>
                  <c:pt idx="9">
                    <c:v>4.0274185280400134</c:v>
                  </c:pt>
                  <c:pt idx="10">
                    <c:v>4.4774881351043021</c:v>
                  </c:pt>
                  <c:pt idx="11">
                    <c:v>2.0816659994661257E-2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HPLC_sugars_raw!$A$28:$A$39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HPLC_sugars_raw!$G$44:$G$55</c:f>
              <c:numCache>
                <c:formatCode>General</c:formatCode>
                <c:ptCount val="12"/>
                <c:pt idx="0">
                  <c:v>73.293333333333337</c:v>
                </c:pt>
                <c:pt idx="1">
                  <c:v>73.350000000000009</c:v>
                </c:pt>
                <c:pt idx="2">
                  <c:v>73.376666666666665</c:v>
                </c:pt>
                <c:pt idx="3">
                  <c:v>73.383333333333326</c:v>
                </c:pt>
                <c:pt idx="4">
                  <c:v>73.433333333333323</c:v>
                </c:pt>
                <c:pt idx="5">
                  <c:v>73.61999999999999</c:v>
                </c:pt>
                <c:pt idx="6">
                  <c:v>69.476666666666674</c:v>
                </c:pt>
                <c:pt idx="7">
                  <c:v>64.853333333333339</c:v>
                </c:pt>
                <c:pt idx="8">
                  <c:v>61.71</c:v>
                </c:pt>
                <c:pt idx="9">
                  <c:v>35.93</c:v>
                </c:pt>
                <c:pt idx="10">
                  <c:v>27.66</c:v>
                </c:pt>
                <c:pt idx="11">
                  <c:v>1.8866666666666667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2D-4C2C-A98B-99C74D0781B9}"/>
            </c:ext>
          </c:extLst>
        </c:ser>
        <c:ser>
          <c:idx val="2"/>
          <c:order val="2"/>
          <c:tx>
            <c:strRef>
              <c:f>HPLC_sugars_raw!$A$57</c:f>
              <c:strCache>
                <c:ptCount val="1"/>
                <c:pt idx="0">
                  <c:v>IMI485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HPLC_sugars_raw!$AC$58:$AC$69</c:f>
                <c:numCache>
                  <c:formatCode>General</c:formatCode>
                  <c:ptCount val="12"/>
                  <c:pt idx="0">
                    <c:v>0.21079215671682863</c:v>
                  </c:pt>
                  <c:pt idx="1">
                    <c:v>5.5075705472860816E-2</c:v>
                  </c:pt>
                  <c:pt idx="2">
                    <c:v>0.28919428302325856</c:v>
                  </c:pt>
                  <c:pt idx="3">
                    <c:v>0.17473789896108283</c:v>
                  </c:pt>
                  <c:pt idx="4">
                    <c:v>0.13576941236277101</c:v>
                  </c:pt>
                  <c:pt idx="5">
                    <c:v>0.12583057392117955</c:v>
                  </c:pt>
                  <c:pt idx="6">
                    <c:v>0.12583057392117955</c:v>
                  </c:pt>
                  <c:pt idx="7">
                    <c:v>8.5440037453175785E-2</c:v>
                  </c:pt>
                  <c:pt idx="8">
                    <c:v>0.90702811422800023</c:v>
                  </c:pt>
                  <c:pt idx="9">
                    <c:v>0.11239810200058262</c:v>
                  </c:pt>
                  <c:pt idx="10">
                    <c:v>1.3323287882501045</c:v>
                  </c:pt>
                  <c:pt idx="11">
                    <c:v>0.45346811721810709</c:v>
                  </c:pt>
                </c:numCache>
              </c:numRef>
            </c:plus>
            <c:minus>
              <c:numRef>
                <c:f>HPLC_sugars_raw!$AC$58:$AC$69</c:f>
                <c:numCache>
                  <c:formatCode>General</c:formatCode>
                  <c:ptCount val="12"/>
                  <c:pt idx="0">
                    <c:v>0.21079215671682863</c:v>
                  </c:pt>
                  <c:pt idx="1">
                    <c:v>5.5075705472860816E-2</c:v>
                  </c:pt>
                  <c:pt idx="2">
                    <c:v>0.28919428302325856</c:v>
                  </c:pt>
                  <c:pt idx="3">
                    <c:v>0.17473789896108283</c:v>
                  </c:pt>
                  <c:pt idx="4">
                    <c:v>0.13576941236277101</c:v>
                  </c:pt>
                  <c:pt idx="5">
                    <c:v>0.12583057392117955</c:v>
                  </c:pt>
                  <c:pt idx="6">
                    <c:v>0.12583057392117955</c:v>
                  </c:pt>
                  <c:pt idx="7">
                    <c:v>8.5440037453175785E-2</c:v>
                  </c:pt>
                  <c:pt idx="8">
                    <c:v>0.90702811422800023</c:v>
                  </c:pt>
                  <c:pt idx="9">
                    <c:v>0.11239810200058262</c:v>
                  </c:pt>
                  <c:pt idx="10">
                    <c:v>1.3323287882501045</c:v>
                  </c:pt>
                  <c:pt idx="11">
                    <c:v>0.45346811721810709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HPLC_sugars_raw!$A$28:$A$39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HPLC_sugars_raw!$G$58:$G$69</c:f>
              <c:numCache>
                <c:formatCode>General</c:formatCode>
                <c:ptCount val="12"/>
                <c:pt idx="0">
                  <c:v>73.24666666666667</c:v>
                </c:pt>
                <c:pt idx="1">
                  <c:v>73.526666666666657</c:v>
                </c:pt>
                <c:pt idx="2">
                  <c:v>73.183333333333337</c:v>
                </c:pt>
                <c:pt idx="3">
                  <c:v>73.413333333333327</c:v>
                </c:pt>
                <c:pt idx="4">
                  <c:v>73.24666666666667</c:v>
                </c:pt>
                <c:pt idx="5">
                  <c:v>73.790000000000006</c:v>
                </c:pt>
                <c:pt idx="6">
                  <c:v>74.203333333333333</c:v>
                </c:pt>
                <c:pt idx="7">
                  <c:v>73.649999999999991</c:v>
                </c:pt>
                <c:pt idx="8">
                  <c:v>72.680000000000007</c:v>
                </c:pt>
                <c:pt idx="9">
                  <c:v>73.826666666666668</c:v>
                </c:pt>
                <c:pt idx="10">
                  <c:v>72.240000000000009</c:v>
                </c:pt>
                <c:pt idx="11">
                  <c:v>2.7966666666666664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A2D-4C2C-A98B-99C74D0781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6286608"/>
        <c:axId val="886286192"/>
      </c:scatterChart>
      <c:valAx>
        <c:axId val="8862866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(h)</a:t>
                </a:r>
              </a:p>
            </c:rich>
          </c:tx>
          <c:layout>
            <c:manualLayout>
              <c:xMode val="edge"/>
              <c:yMode val="edge"/>
              <c:x val="0.484061940757398"/>
              <c:y val="0.86273912624545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286192"/>
        <c:crosses val="autoZero"/>
        <c:crossBetween val="midCat"/>
      </c:valAx>
      <c:valAx>
        <c:axId val="8862861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Maltose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28660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163532880017263"/>
          <c:y val="4.70655299066573E-2"/>
          <c:w val="0.7694000843224732"/>
          <c:h val="0.75920237234527821"/>
        </c:manualLayout>
      </c:layout>
      <c:scatterChart>
        <c:scatterStyle val="lineMarker"/>
        <c:varyColors val="0"/>
        <c:ser>
          <c:idx val="0"/>
          <c:order val="3"/>
          <c:tx>
            <c:strRef>
              <c:f>HPLC_sugars_raw!$A$27</c:f>
              <c:strCache>
                <c:ptCount val="1"/>
                <c:pt idx="0">
                  <c:v>CBS1483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HPLC_sugars_raw!$AC$28:$AC$39</c:f>
                <c:numCache>
                  <c:formatCode>General</c:formatCode>
                  <c:ptCount val="12"/>
                  <c:pt idx="0">
                    <c:v>0.4355456348076554</c:v>
                  </c:pt>
                  <c:pt idx="1">
                    <c:v>0.27646579052991582</c:v>
                  </c:pt>
                  <c:pt idx="2">
                    <c:v>0.14106735979665949</c:v>
                  </c:pt>
                  <c:pt idx="3">
                    <c:v>0.23895606290697013</c:v>
                  </c:pt>
                  <c:pt idx="4">
                    <c:v>3.2145502536646366E-2</c:v>
                  </c:pt>
                  <c:pt idx="5">
                    <c:v>1.5275252316519529E-2</c:v>
                  </c:pt>
                  <c:pt idx="6">
                    <c:v>1.5275252316519529E-2</c:v>
                  </c:pt>
                  <c:pt idx="7">
                    <c:v>0.36295086903509638</c:v>
                  </c:pt>
                  <c:pt idx="8">
                    <c:v>0.44799553569204315</c:v>
                  </c:pt>
                  <c:pt idx="9">
                    <c:v>0.50520622851795327</c:v>
                  </c:pt>
                  <c:pt idx="10">
                    <c:v>0.44305755833751403</c:v>
                  </c:pt>
                  <c:pt idx="11">
                    <c:v>1.0000000000000009E-2</c:v>
                  </c:pt>
                </c:numCache>
              </c:numRef>
            </c:plus>
            <c:minus>
              <c:numRef>
                <c:f>HPLC_sugars_raw!$AC$28:$AC$39</c:f>
                <c:numCache>
                  <c:formatCode>General</c:formatCode>
                  <c:ptCount val="12"/>
                  <c:pt idx="0">
                    <c:v>0.4355456348076554</c:v>
                  </c:pt>
                  <c:pt idx="1">
                    <c:v>0.27646579052991582</c:v>
                  </c:pt>
                  <c:pt idx="2">
                    <c:v>0.14106735979665949</c:v>
                  </c:pt>
                  <c:pt idx="3">
                    <c:v>0.23895606290697013</c:v>
                  </c:pt>
                  <c:pt idx="4">
                    <c:v>3.2145502536646366E-2</c:v>
                  </c:pt>
                  <c:pt idx="5">
                    <c:v>1.5275252316519529E-2</c:v>
                  </c:pt>
                  <c:pt idx="6">
                    <c:v>1.5275252316519529E-2</c:v>
                  </c:pt>
                  <c:pt idx="7">
                    <c:v>0.36295086903509638</c:v>
                  </c:pt>
                  <c:pt idx="8">
                    <c:v>0.44799553569204315</c:v>
                  </c:pt>
                  <c:pt idx="9">
                    <c:v>0.50520622851795327</c:v>
                  </c:pt>
                  <c:pt idx="10">
                    <c:v>0.44305755833751403</c:v>
                  </c:pt>
                  <c:pt idx="11">
                    <c:v>1.0000000000000009E-2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HPLC_sugars_raw!$A$28:$A$39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HPLC_sugars_raw!$G$28:$G$39</c:f>
              <c:numCache>
                <c:formatCode>General</c:formatCode>
                <c:ptCount val="12"/>
                <c:pt idx="0">
                  <c:v>73.220000000000013</c:v>
                </c:pt>
                <c:pt idx="1">
                  <c:v>72.936666666666667</c:v>
                </c:pt>
                <c:pt idx="2">
                  <c:v>73.23</c:v>
                </c:pt>
                <c:pt idx="3">
                  <c:v>73.320000000000007</c:v>
                </c:pt>
                <c:pt idx="4">
                  <c:v>73.49666666666667</c:v>
                </c:pt>
                <c:pt idx="5">
                  <c:v>73.776666666666671</c:v>
                </c:pt>
                <c:pt idx="6">
                  <c:v>74.473333333333343</c:v>
                </c:pt>
                <c:pt idx="7">
                  <c:v>70.393333333333331</c:v>
                </c:pt>
                <c:pt idx="8">
                  <c:v>65.510000000000005</c:v>
                </c:pt>
                <c:pt idx="9">
                  <c:v>31.616666666666671</c:v>
                </c:pt>
                <c:pt idx="10">
                  <c:v>22.040000000000003</c:v>
                </c:pt>
                <c:pt idx="11">
                  <c:v>1.84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74F-4663-BB64-1EF9829A539B}"/>
            </c:ext>
          </c:extLst>
        </c:ser>
        <c:ser>
          <c:idx val="1"/>
          <c:order val="4"/>
          <c:tx>
            <c:strRef>
              <c:f>HPLC_sugars_raw!$A$43</c:f>
              <c:strCache>
                <c:ptCount val="1"/>
                <c:pt idx="0">
                  <c:v>IMI483</c:v>
                </c:pt>
              </c:strCache>
            </c:strRef>
          </c:tx>
          <c:spPr>
            <a:ln w="19050" cap="rnd">
              <a:solidFill>
                <a:srgbClr val="70AD47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AD47"/>
              </a:solidFill>
              <a:ln w="9525">
                <a:solidFill>
                  <a:srgbClr val="70AD47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HPLC_sugars_raw!$AC$44:$AC$55</c:f>
                <c:numCache>
                  <c:formatCode>General</c:formatCode>
                  <c:ptCount val="12"/>
                  <c:pt idx="0">
                    <c:v>8.7368949480542371E-2</c:v>
                  </c:pt>
                  <c:pt idx="1">
                    <c:v>0.61441028637222284</c:v>
                  </c:pt>
                  <c:pt idx="2">
                    <c:v>0.19139836293274462</c:v>
                  </c:pt>
                  <c:pt idx="3">
                    <c:v>0.22678918257565725</c:v>
                  </c:pt>
                  <c:pt idx="4">
                    <c:v>0.22590558499810062</c:v>
                  </c:pt>
                  <c:pt idx="5">
                    <c:v>1.6164879626317472</c:v>
                  </c:pt>
                  <c:pt idx="6">
                    <c:v>1.6164879626317472</c:v>
                  </c:pt>
                  <c:pt idx="7">
                    <c:v>3.0973752328920914</c:v>
                  </c:pt>
                  <c:pt idx="8">
                    <c:v>3.3728771101242296</c:v>
                  </c:pt>
                  <c:pt idx="9">
                    <c:v>4.0274185280400134</c:v>
                  </c:pt>
                  <c:pt idx="10">
                    <c:v>4.4774881351043021</c:v>
                  </c:pt>
                  <c:pt idx="11">
                    <c:v>2.0816659994661257E-2</c:v>
                  </c:pt>
                </c:numCache>
              </c:numRef>
            </c:plus>
            <c:minus>
              <c:numRef>
                <c:f>HPLC_sugars_raw!$AC$44:$AC$55</c:f>
                <c:numCache>
                  <c:formatCode>General</c:formatCode>
                  <c:ptCount val="12"/>
                  <c:pt idx="0">
                    <c:v>8.7368949480542371E-2</c:v>
                  </c:pt>
                  <c:pt idx="1">
                    <c:v>0.61441028637222284</c:v>
                  </c:pt>
                  <c:pt idx="2">
                    <c:v>0.19139836293274462</c:v>
                  </c:pt>
                  <c:pt idx="3">
                    <c:v>0.22678918257565725</c:v>
                  </c:pt>
                  <c:pt idx="4">
                    <c:v>0.22590558499810062</c:v>
                  </c:pt>
                  <c:pt idx="5">
                    <c:v>1.6164879626317472</c:v>
                  </c:pt>
                  <c:pt idx="6">
                    <c:v>1.6164879626317472</c:v>
                  </c:pt>
                  <c:pt idx="7">
                    <c:v>3.0973752328920914</c:v>
                  </c:pt>
                  <c:pt idx="8">
                    <c:v>3.3728771101242296</c:v>
                  </c:pt>
                  <c:pt idx="9">
                    <c:v>4.0274185280400134</c:v>
                  </c:pt>
                  <c:pt idx="10">
                    <c:v>4.4774881351043021</c:v>
                  </c:pt>
                  <c:pt idx="11">
                    <c:v>2.0816659994661257E-2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HPLC_sugars_raw!$A$28:$A$39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HPLC_sugars_raw!$G$44:$G$55</c:f>
              <c:numCache>
                <c:formatCode>General</c:formatCode>
                <c:ptCount val="12"/>
                <c:pt idx="0">
                  <c:v>73.293333333333337</c:v>
                </c:pt>
                <c:pt idx="1">
                  <c:v>73.350000000000009</c:v>
                </c:pt>
                <c:pt idx="2">
                  <c:v>73.376666666666665</c:v>
                </c:pt>
                <c:pt idx="3">
                  <c:v>73.383333333333326</c:v>
                </c:pt>
                <c:pt idx="4">
                  <c:v>73.433333333333323</c:v>
                </c:pt>
                <c:pt idx="5">
                  <c:v>73.61999999999999</c:v>
                </c:pt>
                <c:pt idx="6">
                  <c:v>69.476666666666674</c:v>
                </c:pt>
                <c:pt idx="7">
                  <c:v>64.853333333333339</c:v>
                </c:pt>
                <c:pt idx="8">
                  <c:v>61.71</c:v>
                </c:pt>
                <c:pt idx="9">
                  <c:v>35.93</c:v>
                </c:pt>
                <c:pt idx="10">
                  <c:v>27.66</c:v>
                </c:pt>
                <c:pt idx="11">
                  <c:v>1.8866666666666667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74F-4663-BB64-1EF9829A539B}"/>
            </c:ext>
          </c:extLst>
        </c:ser>
        <c:ser>
          <c:idx val="2"/>
          <c:order val="5"/>
          <c:tx>
            <c:strRef>
              <c:f>HPLC_sugars_raw!$A$57</c:f>
              <c:strCache>
                <c:ptCount val="1"/>
                <c:pt idx="0">
                  <c:v>IMI485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HPLC_sugars_raw!$AC$58:$AC$69</c:f>
                <c:numCache>
                  <c:formatCode>General</c:formatCode>
                  <c:ptCount val="12"/>
                  <c:pt idx="0">
                    <c:v>0.21079215671682863</c:v>
                  </c:pt>
                  <c:pt idx="1">
                    <c:v>5.5075705472860816E-2</c:v>
                  </c:pt>
                  <c:pt idx="2">
                    <c:v>0.28919428302325856</c:v>
                  </c:pt>
                  <c:pt idx="3">
                    <c:v>0.17473789896108283</c:v>
                  </c:pt>
                  <c:pt idx="4">
                    <c:v>0.13576941236277101</c:v>
                  </c:pt>
                  <c:pt idx="5">
                    <c:v>0.12583057392117955</c:v>
                  </c:pt>
                  <c:pt idx="6">
                    <c:v>0.12583057392117955</c:v>
                  </c:pt>
                  <c:pt idx="7">
                    <c:v>8.5440037453175785E-2</c:v>
                  </c:pt>
                  <c:pt idx="8">
                    <c:v>0.90702811422800023</c:v>
                  </c:pt>
                  <c:pt idx="9">
                    <c:v>0.11239810200058262</c:v>
                  </c:pt>
                  <c:pt idx="10">
                    <c:v>1.3323287882501045</c:v>
                  </c:pt>
                  <c:pt idx="11">
                    <c:v>0.45346811721810709</c:v>
                  </c:pt>
                </c:numCache>
              </c:numRef>
            </c:plus>
            <c:minus>
              <c:numRef>
                <c:f>HPLC_sugars_raw!$AC$58:$AC$69</c:f>
                <c:numCache>
                  <c:formatCode>General</c:formatCode>
                  <c:ptCount val="12"/>
                  <c:pt idx="0">
                    <c:v>0.21079215671682863</c:v>
                  </c:pt>
                  <c:pt idx="1">
                    <c:v>5.5075705472860816E-2</c:v>
                  </c:pt>
                  <c:pt idx="2">
                    <c:v>0.28919428302325856</c:v>
                  </c:pt>
                  <c:pt idx="3">
                    <c:v>0.17473789896108283</c:v>
                  </c:pt>
                  <c:pt idx="4">
                    <c:v>0.13576941236277101</c:v>
                  </c:pt>
                  <c:pt idx="5">
                    <c:v>0.12583057392117955</c:v>
                  </c:pt>
                  <c:pt idx="6">
                    <c:v>0.12583057392117955</c:v>
                  </c:pt>
                  <c:pt idx="7">
                    <c:v>8.5440037453175785E-2</c:v>
                  </c:pt>
                  <c:pt idx="8">
                    <c:v>0.90702811422800023</c:v>
                  </c:pt>
                  <c:pt idx="9">
                    <c:v>0.11239810200058262</c:v>
                  </c:pt>
                  <c:pt idx="10">
                    <c:v>1.3323287882501045</c:v>
                  </c:pt>
                  <c:pt idx="11">
                    <c:v>0.45346811721810709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HPLC_sugars_raw!$A$28:$A$39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HPLC_sugars_raw!$G$58:$G$69</c:f>
              <c:numCache>
                <c:formatCode>General</c:formatCode>
                <c:ptCount val="12"/>
                <c:pt idx="0">
                  <c:v>73.24666666666667</c:v>
                </c:pt>
                <c:pt idx="1">
                  <c:v>73.526666666666657</c:v>
                </c:pt>
                <c:pt idx="2">
                  <c:v>73.183333333333337</c:v>
                </c:pt>
                <c:pt idx="3">
                  <c:v>73.413333333333327</c:v>
                </c:pt>
                <c:pt idx="4">
                  <c:v>73.24666666666667</c:v>
                </c:pt>
                <c:pt idx="5">
                  <c:v>73.790000000000006</c:v>
                </c:pt>
                <c:pt idx="6">
                  <c:v>74.203333333333333</c:v>
                </c:pt>
                <c:pt idx="7">
                  <c:v>73.649999999999991</c:v>
                </c:pt>
                <c:pt idx="8">
                  <c:v>72.680000000000007</c:v>
                </c:pt>
                <c:pt idx="9">
                  <c:v>73.826666666666668</c:v>
                </c:pt>
                <c:pt idx="10">
                  <c:v>72.240000000000009</c:v>
                </c:pt>
                <c:pt idx="11">
                  <c:v>2.7966666666666664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74F-4663-BB64-1EF9829A5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6286608"/>
        <c:axId val="886286192"/>
      </c:scatterChart>
      <c:scatterChart>
        <c:scatterStyle val="lineMarker"/>
        <c:varyColors val="0"/>
        <c:ser>
          <c:idx val="3"/>
          <c:order val="0"/>
          <c:tx>
            <c:strRef>
              <c:f>GC_ketones!$H$4</c:f>
              <c:strCache>
                <c:ptCount val="1"/>
                <c:pt idx="0">
                  <c:v>CBS1483</c:v>
                </c:pt>
              </c:strCache>
            </c:strRef>
          </c:tx>
          <c:spPr>
            <a:ln>
              <a:solidFill>
                <a:srgbClr val="5B9BD5"/>
              </a:solidFill>
              <a:prstDash val="dash"/>
            </a:ln>
          </c:spPr>
          <c:marker>
            <c:spPr>
              <a:solidFill>
                <a:srgbClr val="5B9BD5"/>
              </a:solidFill>
              <a:ln>
                <a:solidFill>
                  <a:srgbClr val="5B9BD5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(GC_ketones!$L$4,GC_ketones!$L$7,GC_ketones!$L$10,GC_ketones!$L$13,GC_ketones!$L$16,GC_ketones!$L$19,GC_ketones!$L$22,GC_ketones!$L$25,GC_ketones!$L$28,GC_ketones!$L$31,GC_ketones!$L$34,GC_ketones!$L$37)</c:f>
                <c:numCache>
                  <c:formatCode>General</c:formatCode>
                  <c:ptCount val="12"/>
                  <c:pt idx="0">
                    <c:v>12.890290919913433</c:v>
                  </c:pt>
                  <c:pt idx="1">
                    <c:v>5.1817789738016939</c:v>
                  </c:pt>
                  <c:pt idx="2">
                    <c:v>0.42508822613664526</c:v>
                  </c:pt>
                  <c:pt idx="3">
                    <c:v>0.6829592471980529</c:v>
                  </c:pt>
                  <c:pt idx="4">
                    <c:v>3.0494644338528207</c:v>
                  </c:pt>
                  <c:pt idx="5">
                    <c:v>4.7734718322551606</c:v>
                  </c:pt>
                  <c:pt idx="6">
                    <c:v>13.851679801862781</c:v>
                  </c:pt>
                  <c:pt idx="7">
                    <c:v>12.366822550679705</c:v>
                  </c:pt>
                  <c:pt idx="8">
                    <c:v>46.445117073810906</c:v>
                  </c:pt>
                  <c:pt idx="9">
                    <c:v>27.704476774220694</c:v>
                  </c:pt>
                  <c:pt idx="10">
                    <c:v>14.898469720075267</c:v>
                  </c:pt>
                  <c:pt idx="11">
                    <c:v>5.0876713730350165</c:v>
                  </c:pt>
                </c:numCache>
              </c:numRef>
            </c:plus>
            <c:minus>
              <c:numRef>
                <c:f>(GC_ketones!$L$4,GC_ketones!$L$7,GC_ketones!$L$10,GC_ketones!$L$13,GC_ketones!$L$16,GC_ketones!$L$19,GC_ketones!$L$22,GC_ketones!$L$25,GC_ketones!$L$28,GC_ketones!$L$31,GC_ketones!$L$34,GC_ketones!$L$37)</c:f>
                <c:numCache>
                  <c:formatCode>General</c:formatCode>
                  <c:ptCount val="12"/>
                  <c:pt idx="0">
                    <c:v>12.890290919913433</c:v>
                  </c:pt>
                  <c:pt idx="1">
                    <c:v>5.1817789738016939</c:v>
                  </c:pt>
                  <c:pt idx="2">
                    <c:v>0.42508822613664526</c:v>
                  </c:pt>
                  <c:pt idx="3">
                    <c:v>0.6829592471980529</c:v>
                  </c:pt>
                  <c:pt idx="4">
                    <c:v>3.0494644338528207</c:v>
                  </c:pt>
                  <c:pt idx="5">
                    <c:v>4.7734718322551606</c:v>
                  </c:pt>
                  <c:pt idx="6">
                    <c:v>13.851679801862781</c:v>
                  </c:pt>
                  <c:pt idx="7">
                    <c:v>12.366822550679705</c:v>
                  </c:pt>
                  <c:pt idx="8">
                    <c:v>46.445117073810906</c:v>
                  </c:pt>
                  <c:pt idx="9">
                    <c:v>27.704476774220694</c:v>
                  </c:pt>
                  <c:pt idx="10">
                    <c:v>14.898469720075267</c:v>
                  </c:pt>
                  <c:pt idx="11">
                    <c:v>5.0876713730350165</c:v>
                  </c:pt>
                </c:numCache>
              </c:numRef>
            </c:minus>
          </c:errBars>
          <c:xVal>
            <c:numRef>
              <c:f>(GC_ketones!$I$4,GC_ketones!$I$7,GC_ketones!$I$10,GC_ketones!$I$13,GC_ketones!$I$16,GC_ketones!$I$19,GC_ketones!$I$22,GC_ketones!$I$25,GC_ketones!$I$28,GC_ketones!$I$31,GC_ketones!$I$34,GC_ketones!$I$37)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(GC_ketones!$J$4,GC_ketones!$J$7,GC_ketones!$J$10,GC_ketones!$J$13,GC_ketones!$J$16,GC_ketones!$J$19,GC_ketones!$J$22,GC_ketones!$J$25,GC_ketones!$J$28,GC_ketones!$J$31,GC_ketones!$J$34,GC_ketones!$J$37)</c:f>
              <c:numCache>
                <c:formatCode>General</c:formatCode>
                <c:ptCount val="12"/>
                <c:pt idx="0">
                  <c:v>103.69</c:v>
                </c:pt>
                <c:pt idx="1">
                  <c:v>88.15666666666668</c:v>
                </c:pt>
                <c:pt idx="2">
                  <c:v>39.800000000000004</c:v>
                </c:pt>
                <c:pt idx="3">
                  <c:v>34.616666666666667</c:v>
                </c:pt>
                <c:pt idx="4">
                  <c:v>85.75333333333333</c:v>
                </c:pt>
                <c:pt idx="5">
                  <c:v>138.49333333333334</c:v>
                </c:pt>
                <c:pt idx="6">
                  <c:v>432.33666666666664</c:v>
                </c:pt>
                <c:pt idx="7">
                  <c:v>408.06</c:v>
                </c:pt>
                <c:pt idx="8">
                  <c:v>453.96000000000004</c:v>
                </c:pt>
                <c:pt idx="9">
                  <c:v>825.81333333333339</c:v>
                </c:pt>
                <c:pt idx="10">
                  <c:v>1462.83</c:v>
                </c:pt>
                <c:pt idx="11">
                  <c:v>138.16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74F-4663-BB64-1EF9829A539B}"/>
            </c:ext>
          </c:extLst>
        </c:ser>
        <c:ser>
          <c:idx val="4"/>
          <c:order val="1"/>
          <c:tx>
            <c:strRef>
              <c:f>GC_ketones!$H$5</c:f>
              <c:strCache>
                <c:ptCount val="1"/>
                <c:pt idx="0">
                  <c:v>IMI483 (Bv-ald)</c:v>
                </c:pt>
              </c:strCache>
            </c:strRef>
          </c:tx>
          <c:spPr>
            <a:ln>
              <a:solidFill>
                <a:srgbClr val="70AD47"/>
              </a:solidFill>
              <a:prstDash val="dash"/>
            </a:ln>
          </c:spPr>
          <c:marker>
            <c:spPr>
              <a:solidFill>
                <a:srgbClr val="70AD47"/>
              </a:solidFill>
              <a:ln>
                <a:solidFill>
                  <a:srgbClr val="70AD47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(GC_ketones!$L$5,GC_ketones!$L$8,GC_ketones!$L$11,GC_ketones!$L$14,GC_ketones!$L$17,GC_ketones!$L$20,GC_ketones!$L$23,GC_ketones!$L$26,GC_ketones!$L$29,GC_ketones!$L$32,GC_ketones!$L$35,GC_ketones!$L$38)</c:f>
                <c:numCache>
                  <c:formatCode>General</c:formatCode>
                  <c:ptCount val="12"/>
                  <c:pt idx="0">
                    <c:v>2.2954084603834692</c:v>
                  </c:pt>
                  <c:pt idx="1">
                    <c:v>1.3766747376680264</c:v>
                  </c:pt>
                  <c:pt idx="2">
                    <c:v>5.6487520745736628</c:v>
                  </c:pt>
                  <c:pt idx="3">
                    <c:v>1.658794743179516</c:v>
                  </c:pt>
                  <c:pt idx="4">
                    <c:v>0.51247764178872579</c:v>
                  </c:pt>
                  <c:pt idx="5">
                    <c:v>0.61538605769061727</c:v>
                  </c:pt>
                  <c:pt idx="6">
                    <c:v>0.49903239707791797</c:v>
                  </c:pt>
                  <c:pt idx="7">
                    <c:v>1.0721162872251002</c:v>
                  </c:pt>
                  <c:pt idx="8">
                    <c:v>1.0873975047485311</c:v>
                  </c:pt>
                  <c:pt idx="9">
                    <c:v>1.0157263410978374</c:v>
                  </c:pt>
                  <c:pt idx="10">
                    <c:v>4.7041506495151166</c:v>
                  </c:pt>
                  <c:pt idx="11">
                    <c:v>0.41137979208188319</c:v>
                  </c:pt>
                </c:numCache>
              </c:numRef>
            </c:plus>
            <c:minus>
              <c:numRef>
                <c:f>(GC_ketones!$L$5,GC_ketones!$L$8,GC_ketones!$L$11,GC_ketones!$L$14,GC_ketones!$L$17,GC_ketones!$L$20,GC_ketones!$L$23,GC_ketones!$L$26,GC_ketones!$L$29,GC_ketones!$L$32,GC_ketones!$L$35,GC_ketones!$L$38)</c:f>
                <c:numCache>
                  <c:formatCode>General</c:formatCode>
                  <c:ptCount val="12"/>
                  <c:pt idx="0">
                    <c:v>2.2954084603834692</c:v>
                  </c:pt>
                  <c:pt idx="1">
                    <c:v>1.3766747376680264</c:v>
                  </c:pt>
                  <c:pt idx="2">
                    <c:v>5.6487520745736628</c:v>
                  </c:pt>
                  <c:pt idx="3">
                    <c:v>1.658794743179516</c:v>
                  </c:pt>
                  <c:pt idx="4">
                    <c:v>0.51247764178872579</c:v>
                  </c:pt>
                  <c:pt idx="5">
                    <c:v>0.61538605769061727</c:v>
                  </c:pt>
                  <c:pt idx="6">
                    <c:v>0.49903239707791797</c:v>
                  </c:pt>
                  <c:pt idx="7">
                    <c:v>1.0721162872251002</c:v>
                  </c:pt>
                  <c:pt idx="8">
                    <c:v>1.0873975047485311</c:v>
                  </c:pt>
                  <c:pt idx="9">
                    <c:v>1.0157263410978374</c:v>
                  </c:pt>
                  <c:pt idx="10">
                    <c:v>4.7041506495151166</c:v>
                  </c:pt>
                  <c:pt idx="11">
                    <c:v>0.41137979208188319</c:v>
                  </c:pt>
                </c:numCache>
              </c:numRef>
            </c:minus>
          </c:errBars>
          <c:xVal>
            <c:numRef>
              <c:f>(GC_ketones!$I$4,GC_ketones!$I$7,GC_ketones!$I$10,GC_ketones!$I$13,GC_ketones!$I$16,GC_ketones!$I$19,GC_ketones!$I$22,GC_ketones!$I$25,GC_ketones!$I$28,GC_ketones!$I$31,GC_ketones!$I$34,GC_ketones!$I$37)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(GC_ketones!$J$5,GC_ketones!$J$8,GC_ketones!$J$11,GC_ketones!$J$14,GC_ketones!$J$17,GC_ketones!$J$20,GC_ketones!$J$23,GC_ketones!$J$26,GC_ketones!$J$29,GC_ketones!$J$32,GC_ketones!$J$35,GC_ketones!$J$38)</c:f>
              <c:numCache>
                <c:formatCode>General</c:formatCode>
                <c:ptCount val="12"/>
                <c:pt idx="0">
                  <c:v>83.470000000000013</c:v>
                </c:pt>
                <c:pt idx="1">
                  <c:v>71.603333333333339</c:v>
                </c:pt>
                <c:pt idx="2">
                  <c:v>31.97</c:v>
                </c:pt>
                <c:pt idx="3">
                  <c:v>28.25</c:v>
                </c:pt>
                <c:pt idx="4">
                  <c:v>23.303333333333331</c:v>
                </c:pt>
                <c:pt idx="5">
                  <c:v>22.05</c:v>
                </c:pt>
                <c:pt idx="6">
                  <c:v>17.953333333333333</c:v>
                </c:pt>
                <c:pt idx="7">
                  <c:v>17.206666666666667</c:v>
                </c:pt>
                <c:pt idx="8">
                  <c:v>18.72666666666667</c:v>
                </c:pt>
                <c:pt idx="9">
                  <c:v>13.4</c:v>
                </c:pt>
                <c:pt idx="10">
                  <c:v>18.746666666666666</c:v>
                </c:pt>
                <c:pt idx="11">
                  <c:v>9.7233333333333345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74F-4663-BB64-1EF9829A539B}"/>
            </c:ext>
          </c:extLst>
        </c:ser>
        <c:ser>
          <c:idx val="5"/>
          <c:order val="2"/>
          <c:tx>
            <c:strRef>
              <c:f>GC_ketones!$H$6</c:f>
              <c:strCache>
                <c:ptCount val="1"/>
                <c:pt idx="0">
                  <c:v>IMI485 (Ll-ald)</c:v>
                </c:pt>
              </c:strCache>
            </c:strRef>
          </c:tx>
          <c:spPr>
            <a:ln>
              <a:solidFill>
                <a:srgbClr val="C00000"/>
              </a:solidFill>
              <a:prstDash val="dash"/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(GC_ketones!$L$6,GC_ketones!$L$9,GC_ketones!$L$12,GC_ketones!$L$15,GC_ketones!$L$18,GC_ketones!$L$21,GC_ketones!$L$24,GC_ketones!$L$27,GC_ketones!$L$30,GC_ketones!$L$33,GC_ketones!$L$36,GC_ketones!$L$39)</c:f>
                <c:numCache>
                  <c:formatCode>General</c:formatCode>
                  <c:ptCount val="12"/>
                  <c:pt idx="0">
                    <c:v>8.22595283234714</c:v>
                  </c:pt>
                  <c:pt idx="1">
                    <c:v>6.0341555609159858</c:v>
                  </c:pt>
                  <c:pt idx="2">
                    <c:v>3.21771658167714</c:v>
                  </c:pt>
                  <c:pt idx="3">
                    <c:v>0.66090846567433581</c:v>
                  </c:pt>
                  <c:pt idx="4">
                    <c:v>7.196645051689063</c:v>
                  </c:pt>
                  <c:pt idx="5">
                    <c:v>2.0711671427804492</c:v>
                  </c:pt>
                  <c:pt idx="6">
                    <c:v>1.2733027919548434</c:v>
                  </c:pt>
                  <c:pt idx="7">
                    <c:v>0</c:v>
                  </c:pt>
                  <c:pt idx="8">
                    <c:v>0.97503846077988088</c:v>
                  </c:pt>
                  <c:pt idx="9">
                    <c:v>6.2474554820342858</c:v>
                  </c:pt>
                  <c:pt idx="10">
                    <c:v>0.80556398463023027</c:v>
                  </c:pt>
                  <c:pt idx="11">
                    <c:v>0.10214368964029694</c:v>
                  </c:pt>
                </c:numCache>
              </c:numRef>
            </c:plus>
            <c:minus>
              <c:numRef>
                <c:f>(GC_ketones!$L$6,GC_ketones!$L$9,GC_ketones!$L$12,GC_ketones!$L$15,GC_ketones!$L$18,GC_ketones!$L$21,GC_ketones!$L$24,GC_ketones!$L$27,GC_ketones!$L$30,GC_ketones!$L$33,GC_ketones!$L$36,GC_ketones!$L$39)</c:f>
                <c:numCache>
                  <c:formatCode>General</c:formatCode>
                  <c:ptCount val="12"/>
                  <c:pt idx="0">
                    <c:v>8.22595283234714</c:v>
                  </c:pt>
                  <c:pt idx="1">
                    <c:v>6.0341555609159858</c:v>
                  </c:pt>
                  <c:pt idx="2">
                    <c:v>3.21771658167714</c:v>
                  </c:pt>
                  <c:pt idx="3">
                    <c:v>0.66090846567433581</c:v>
                  </c:pt>
                  <c:pt idx="4">
                    <c:v>7.196645051689063</c:v>
                  </c:pt>
                  <c:pt idx="5">
                    <c:v>2.0711671427804492</c:v>
                  </c:pt>
                  <c:pt idx="6">
                    <c:v>1.2733027919548434</c:v>
                  </c:pt>
                  <c:pt idx="7">
                    <c:v>0</c:v>
                  </c:pt>
                  <c:pt idx="8">
                    <c:v>0.97503846077988088</c:v>
                  </c:pt>
                  <c:pt idx="9">
                    <c:v>6.2474554820342858</c:v>
                  </c:pt>
                  <c:pt idx="10">
                    <c:v>0.80556398463023027</c:v>
                  </c:pt>
                  <c:pt idx="11">
                    <c:v>0.10214368964029694</c:v>
                  </c:pt>
                </c:numCache>
              </c:numRef>
            </c:minus>
          </c:errBars>
          <c:xVal>
            <c:numRef>
              <c:f>(GC_ketones!$I$6,GC_ketones!$I$9,GC_ketones!$I$12,GC_ketones!$I$15,GC_ketones!$I$18,GC_ketones!$I$21,GC_ketones!$I$24,GC_ketones!$I$27,GC_ketones!$I$30,GC_ketones!$I$33,GC_ketones!$I$36,GC_ketones!$I$39)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(GC_ketones!$J$6,GC_ketones!$J$9,GC_ketones!$J$12,GC_ketones!$J$15,GC_ketones!$J$18,GC_ketones!$J$21,GC_ketones!$J$24,GC_ketones!$J$27,GC_ketones!$J$30,GC_ketones!$J$33,GC_ketones!$J$36,GC_ketones!$J$39)</c:f>
              <c:numCache>
                <c:formatCode>General</c:formatCode>
                <c:ptCount val="12"/>
                <c:pt idx="0">
                  <c:v>101.5</c:v>
                </c:pt>
                <c:pt idx="1">
                  <c:v>100.15666666666668</c:v>
                </c:pt>
                <c:pt idx="2">
                  <c:v>82.74</c:v>
                </c:pt>
                <c:pt idx="3">
                  <c:v>72.81</c:v>
                </c:pt>
                <c:pt idx="4">
                  <c:v>42.379999999999995</c:v>
                </c:pt>
                <c:pt idx="5">
                  <c:v>30.333333333333332</c:v>
                </c:pt>
                <c:pt idx="6">
                  <c:v>24.899999999999995</c:v>
                </c:pt>
                <c:pt idx="7">
                  <c:v>25.34</c:v>
                </c:pt>
                <c:pt idx="8">
                  <c:v>26.36</c:v>
                </c:pt>
                <c:pt idx="9">
                  <c:v>29.7</c:v>
                </c:pt>
                <c:pt idx="10">
                  <c:v>24.643333333333334</c:v>
                </c:pt>
                <c:pt idx="11">
                  <c:v>12.176666666666668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274F-4663-BB64-1EF9829A5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784351"/>
        <c:axId val="306299743"/>
      </c:scatterChart>
      <c:valAx>
        <c:axId val="8862866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(h)</a:t>
                </a:r>
              </a:p>
            </c:rich>
          </c:tx>
          <c:layout>
            <c:manualLayout>
              <c:xMode val="edge"/>
              <c:yMode val="edge"/>
              <c:x val="0.484061940757398"/>
              <c:y val="0.862739126245450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286192"/>
        <c:crosses val="autoZero"/>
        <c:crossBetween val="midCat"/>
      </c:valAx>
      <c:valAx>
        <c:axId val="8862861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Maltose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286608"/>
        <c:crosses val="autoZero"/>
        <c:crossBetween val="midCat"/>
      </c:valAx>
      <c:valAx>
        <c:axId val="306299743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GB" b="0"/>
                  <a:t>Diacetyl (ug/l)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8784351"/>
        <c:crosses val="max"/>
        <c:crossBetween val="midCat"/>
      </c:valAx>
      <c:valAx>
        <c:axId val="23878435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6299743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HPLC_sugars_raw!$A$27</c:f>
              <c:strCache>
                <c:ptCount val="1"/>
                <c:pt idx="0">
                  <c:v>CBS1483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HPLC_sugars_raw!$AC$28:$AC$39</c:f>
                <c:numCache>
                  <c:formatCode>General</c:formatCode>
                  <c:ptCount val="12"/>
                  <c:pt idx="0">
                    <c:v>0.4355456348076554</c:v>
                  </c:pt>
                  <c:pt idx="1">
                    <c:v>0.27646579052991582</c:v>
                  </c:pt>
                  <c:pt idx="2">
                    <c:v>0.14106735979665949</c:v>
                  </c:pt>
                  <c:pt idx="3">
                    <c:v>0.23895606290697013</c:v>
                  </c:pt>
                  <c:pt idx="4">
                    <c:v>3.2145502536646366E-2</c:v>
                  </c:pt>
                  <c:pt idx="5">
                    <c:v>1.5275252316519529E-2</c:v>
                  </c:pt>
                  <c:pt idx="6">
                    <c:v>1.5275252316519529E-2</c:v>
                  </c:pt>
                  <c:pt idx="7">
                    <c:v>0.36295086903509638</c:v>
                  </c:pt>
                  <c:pt idx="8">
                    <c:v>0.44799553569204315</c:v>
                  </c:pt>
                  <c:pt idx="9">
                    <c:v>0.50520622851795327</c:v>
                  </c:pt>
                  <c:pt idx="10">
                    <c:v>0.44305755833751403</c:v>
                  </c:pt>
                  <c:pt idx="11">
                    <c:v>1.0000000000000009E-2</c:v>
                  </c:pt>
                </c:numCache>
              </c:numRef>
            </c:plus>
            <c:minus>
              <c:numRef>
                <c:f>HPLC_sugars_raw!$AC$28:$AC$39</c:f>
                <c:numCache>
                  <c:formatCode>General</c:formatCode>
                  <c:ptCount val="12"/>
                  <c:pt idx="0">
                    <c:v>0.4355456348076554</c:v>
                  </c:pt>
                  <c:pt idx="1">
                    <c:v>0.27646579052991582</c:v>
                  </c:pt>
                  <c:pt idx="2">
                    <c:v>0.14106735979665949</c:v>
                  </c:pt>
                  <c:pt idx="3">
                    <c:v>0.23895606290697013</c:v>
                  </c:pt>
                  <c:pt idx="4">
                    <c:v>3.2145502536646366E-2</c:v>
                  </c:pt>
                  <c:pt idx="5">
                    <c:v>1.5275252316519529E-2</c:v>
                  </c:pt>
                  <c:pt idx="6">
                    <c:v>1.5275252316519529E-2</c:v>
                  </c:pt>
                  <c:pt idx="7">
                    <c:v>0.36295086903509638</c:v>
                  </c:pt>
                  <c:pt idx="8">
                    <c:v>0.44799553569204315</c:v>
                  </c:pt>
                  <c:pt idx="9">
                    <c:v>0.50520622851795327</c:v>
                  </c:pt>
                  <c:pt idx="10">
                    <c:v>0.44305755833751403</c:v>
                  </c:pt>
                  <c:pt idx="11">
                    <c:v>1.0000000000000009E-2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HPLC_sugars_raw!$A$28:$A$40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  <c:pt idx="12">
                  <c:v>198</c:v>
                </c:pt>
              </c:numCache>
            </c:numRef>
          </c:xVal>
          <c:yVal>
            <c:numRef>
              <c:f>HPLC_sugars_raw!$G$28:$G$40</c:f>
              <c:numCache>
                <c:formatCode>General</c:formatCode>
                <c:ptCount val="13"/>
                <c:pt idx="0">
                  <c:v>73.220000000000013</c:v>
                </c:pt>
                <c:pt idx="1">
                  <c:v>72.936666666666667</c:v>
                </c:pt>
                <c:pt idx="2">
                  <c:v>73.23</c:v>
                </c:pt>
                <c:pt idx="3">
                  <c:v>73.320000000000007</c:v>
                </c:pt>
                <c:pt idx="4">
                  <c:v>73.49666666666667</c:v>
                </c:pt>
                <c:pt idx="5">
                  <c:v>73.776666666666671</c:v>
                </c:pt>
                <c:pt idx="6">
                  <c:v>74.473333333333343</c:v>
                </c:pt>
                <c:pt idx="7">
                  <c:v>70.393333333333331</c:v>
                </c:pt>
                <c:pt idx="8">
                  <c:v>65.510000000000005</c:v>
                </c:pt>
                <c:pt idx="9">
                  <c:v>31.616666666666671</c:v>
                </c:pt>
                <c:pt idx="10">
                  <c:v>22.040000000000003</c:v>
                </c:pt>
                <c:pt idx="11">
                  <c:v>1.84</c:v>
                </c:pt>
                <c:pt idx="12">
                  <c:v>1.6949999999999998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29-48E3-9221-6F8D0478BF10}"/>
            </c:ext>
          </c:extLst>
        </c:ser>
        <c:ser>
          <c:idx val="1"/>
          <c:order val="1"/>
          <c:tx>
            <c:strRef>
              <c:f>HPLC_sugars_raw!$A$43</c:f>
              <c:strCache>
                <c:ptCount val="1"/>
                <c:pt idx="0">
                  <c:v>IMI483</c:v>
                </c:pt>
              </c:strCache>
            </c:strRef>
          </c:tx>
          <c:spPr>
            <a:ln w="19050" cap="rnd">
              <a:solidFill>
                <a:srgbClr val="70AD47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AD47"/>
              </a:solidFill>
              <a:ln w="9525">
                <a:solidFill>
                  <a:srgbClr val="70AD47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HPLC_sugars_raw!$AC$44:$AC$55</c:f>
                <c:numCache>
                  <c:formatCode>General</c:formatCode>
                  <c:ptCount val="12"/>
                  <c:pt idx="0">
                    <c:v>8.7368949480542371E-2</c:v>
                  </c:pt>
                  <c:pt idx="1">
                    <c:v>0.61441028637222284</c:v>
                  </c:pt>
                  <c:pt idx="2">
                    <c:v>0.19139836293274462</c:v>
                  </c:pt>
                  <c:pt idx="3">
                    <c:v>0.22678918257565725</c:v>
                  </c:pt>
                  <c:pt idx="4">
                    <c:v>0.22590558499810062</c:v>
                  </c:pt>
                  <c:pt idx="5">
                    <c:v>1.6164879626317472</c:v>
                  </c:pt>
                  <c:pt idx="6">
                    <c:v>1.6164879626317472</c:v>
                  </c:pt>
                  <c:pt idx="7">
                    <c:v>3.0973752328920914</c:v>
                  </c:pt>
                  <c:pt idx="8">
                    <c:v>3.3728771101242296</c:v>
                  </c:pt>
                  <c:pt idx="9">
                    <c:v>4.0274185280400134</c:v>
                  </c:pt>
                  <c:pt idx="10">
                    <c:v>4.4774881351043021</c:v>
                  </c:pt>
                  <c:pt idx="11">
                    <c:v>2.0816659994661257E-2</c:v>
                  </c:pt>
                </c:numCache>
              </c:numRef>
            </c:plus>
            <c:minus>
              <c:numRef>
                <c:f>HPLC_sugars_raw!$AC$44:$AC$55</c:f>
                <c:numCache>
                  <c:formatCode>General</c:formatCode>
                  <c:ptCount val="12"/>
                  <c:pt idx="0">
                    <c:v>8.7368949480542371E-2</c:v>
                  </c:pt>
                  <c:pt idx="1">
                    <c:v>0.61441028637222284</c:v>
                  </c:pt>
                  <c:pt idx="2">
                    <c:v>0.19139836293274462</c:v>
                  </c:pt>
                  <c:pt idx="3">
                    <c:v>0.22678918257565725</c:v>
                  </c:pt>
                  <c:pt idx="4">
                    <c:v>0.22590558499810062</c:v>
                  </c:pt>
                  <c:pt idx="5">
                    <c:v>1.6164879626317472</c:v>
                  </c:pt>
                  <c:pt idx="6">
                    <c:v>1.6164879626317472</c:v>
                  </c:pt>
                  <c:pt idx="7">
                    <c:v>3.0973752328920914</c:v>
                  </c:pt>
                  <c:pt idx="8">
                    <c:v>3.3728771101242296</c:v>
                  </c:pt>
                  <c:pt idx="9">
                    <c:v>4.0274185280400134</c:v>
                  </c:pt>
                  <c:pt idx="10">
                    <c:v>4.4774881351043021</c:v>
                  </c:pt>
                  <c:pt idx="11">
                    <c:v>2.0816659994661257E-2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HPLC_sugars_raw!$A$28:$A$40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  <c:pt idx="12">
                  <c:v>198</c:v>
                </c:pt>
              </c:numCache>
            </c:numRef>
          </c:xVal>
          <c:yVal>
            <c:numRef>
              <c:f>HPLC_sugars_raw!$G$44:$G$56</c:f>
              <c:numCache>
                <c:formatCode>General</c:formatCode>
                <c:ptCount val="13"/>
                <c:pt idx="0">
                  <c:v>73.293333333333337</c:v>
                </c:pt>
                <c:pt idx="1">
                  <c:v>73.350000000000009</c:v>
                </c:pt>
                <c:pt idx="2">
                  <c:v>73.376666666666665</c:v>
                </c:pt>
                <c:pt idx="3">
                  <c:v>73.383333333333326</c:v>
                </c:pt>
                <c:pt idx="4">
                  <c:v>73.433333333333323</c:v>
                </c:pt>
                <c:pt idx="5">
                  <c:v>73.61999999999999</c:v>
                </c:pt>
                <c:pt idx="6">
                  <c:v>69.476666666666674</c:v>
                </c:pt>
                <c:pt idx="7">
                  <c:v>64.853333333333339</c:v>
                </c:pt>
                <c:pt idx="8">
                  <c:v>61.71</c:v>
                </c:pt>
                <c:pt idx="9">
                  <c:v>35.93</c:v>
                </c:pt>
                <c:pt idx="10">
                  <c:v>27.66</c:v>
                </c:pt>
                <c:pt idx="11">
                  <c:v>1.8866666666666667</c:v>
                </c:pt>
                <c:pt idx="12">
                  <c:v>1.72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229-48E3-9221-6F8D0478BF10}"/>
            </c:ext>
          </c:extLst>
        </c:ser>
        <c:ser>
          <c:idx val="2"/>
          <c:order val="2"/>
          <c:tx>
            <c:strRef>
              <c:f>HPLC_sugars_raw!$A$57</c:f>
              <c:strCache>
                <c:ptCount val="1"/>
                <c:pt idx="0">
                  <c:v>IMI485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HPLC_sugars_raw!$AC$58:$AC$69</c:f>
                <c:numCache>
                  <c:formatCode>General</c:formatCode>
                  <c:ptCount val="12"/>
                  <c:pt idx="0">
                    <c:v>0.21079215671682863</c:v>
                  </c:pt>
                  <c:pt idx="1">
                    <c:v>5.5075705472860816E-2</c:v>
                  </c:pt>
                  <c:pt idx="2">
                    <c:v>0.28919428302325856</c:v>
                  </c:pt>
                  <c:pt idx="3">
                    <c:v>0.17473789896108283</c:v>
                  </c:pt>
                  <c:pt idx="4">
                    <c:v>0.13576941236277101</c:v>
                  </c:pt>
                  <c:pt idx="5">
                    <c:v>0.12583057392117955</c:v>
                  </c:pt>
                  <c:pt idx="6">
                    <c:v>0.12583057392117955</c:v>
                  </c:pt>
                  <c:pt idx="7">
                    <c:v>8.5440037453175785E-2</c:v>
                  </c:pt>
                  <c:pt idx="8">
                    <c:v>0.90702811422800023</c:v>
                  </c:pt>
                  <c:pt idx="9">
                    <c:v>0.11239810200058262</c:v>
                  </c:pt>
                  <c:pt idx="10">
                    <c:v>1.3323287882501045</c:v>
                  </c:pt>
                  <c:pt idx="11">
                    <c:v>0.45346811721810709</c:v>
                  </c:pt>
                </c:numCache>
              </c:numRef>
            </c:plus>
            <c:minus>
              <c:numRef>
                <c:f>HPLC_sugars_raw!$AC$58:$AC$69</c:f>
                <c:numCache>
                  <c:formatCode>General</c:formatCode>
                  <c:ptCount val="12"/>
                  <c:pt idx="0">
                    <c:v>0.21079215671682863</c:v>
                  </c:pt>
                  <c:pt idx="1">
                    <c:v>5.5075705472860816E-2</c:v>
                  </c:pt>
                  <c:pt idx="2">
                    <c:v>0.28919428302325856</c:v>
                  </c:pt>
                  <c:pt idx="3">
                    <c:v>0.17473789896108283</c:v>
                  </c:pt>
                  <c:pt idx="4">
                    <c:v>0.13576941236277101</c:v>
                  </c:pt>
                  <c:pt idx="5">
                    <c:v>0.12583057392117955</c:v>
                  </c:pt>
                  <c:pt idx="6">
                    <c:v>0.12583057392117955</c:v>
                  </c:pt>
                  <c:pt idx="7">
                    <c:v>8.5440037453175785E-2</c:v>
                  </c:pt>
                  <c:pt idx="8">
                    <c:v>0.90702811422800023</c:v>
                  </c:pt>
                  <c:pt idx="9">
                    <c:v>0.11239810200058262</c:v>
                  </c:pt>
                  <c:pt idx="10">
                    <c:v>1.3323287882501045</c:v>
                  </c:pt>
                  <c:pt idx="11">
                    <c:v>0.45346811721810709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HPLC_sugars_raw!$A$28:$A$40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  <c:pt idx="12">
                  <c:v>198</c:v>
                </c:pt>
              </c:numCache>
            </c:numRef>
          </c:xVal>
          <c:yVal>
            <c:numRef>
              <c:f>HPLC_sugars_raw!$G$58:$G$70</c:f>
              <c:numCache>
                <c:formatCode>General</c:formatCode>
                <c:ptCount val="13"/>
                <c:pt idx="0">
                  <c:v>73.24666666666667</c:v>
                </c:pt>
                <c:pt idx="1">
                  <c:v>73.526666666666657</c:v>
                </c:pt>
                <c:pt idx="2">
                  <c:v>73.183333333333337</c:v>
                </c:pt>
                <c:pt idx="3">
                  <c:v>73.413333333333327</c:v>
                </c:pt>
                <c:pt idx="4">
                  <c:v>73.24666666666667</c:v>
                </c:pt>
                <c:pt idx="5">
                  <c:v>73.790000000000006</c:v>
                </c:pt>
                <c:pt idx="6">
                  <c:v>74.203333333333333</c:v>
                </c:pt>
                <c:pt idx="7">
                  <c:v>73.649999999999991</c:v>
                </c:pt>
                <c:pt idx="8">
                  <c:v>72.680000000000007</c:v>
                </c:pt>
                <c:pt idx="9">
                  <c:v>73.826666666666668</c:v>
                </c:pt>
                <c:pt idx="10">
                  <c:v>72.240000000000009</c:v>
                </c:pt>
                <c:pt idx="11">
                  <c:v>2.7966666666666664</c:v>
                </c:pt>
                <c:pt idx="12">
                  <c:v>2.4233333333333333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229-48E3-9221-6F8D0478BF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6286608"/>
        <c:axId val="886286192"/>
      </c:scatterChart>
      <c:valAx>
        <c:axId val="8862866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286192"/>
        <c:crosses val="autoZero"/>
        <c:crossBetween val="midCat"/>
      </c:valAx>
      <c:valAx>
        <c:axId val="8862861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Maltose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28660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HPLC_sugars_raw!$A$27</c:f>
              <c:strCache>
                <c:ptCount val="1"/>
                <c:pt idx="0">
                  <c:v>CBS1483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HPLC_sugars_raw!$AB$28:$AB$40</c:f>
                <c:numCache>
                  <c:formatCode>General</c:formatCode>
                  <c:ptCount val="13"/>
                  <c:pt idx="0">
                    <c:v>0.13076696830621987</c:v>
                  </c:pt>
                  <c:pt idx="1">
                    <c:v>0.13316656236958849</c:v>
                  </c:pt>
                  <c:pt idx="2">
                    <c:v>7.6376261582596472E-2</c:v>
                  </c:pt>
                  <c:pt idx="3">
                    <c:v>8.66025403784451E-2</c:v>
                  </c:pt>
                  <c:pt idx="4">
                    <c:v>0.12342339054382322</c:v>
                  </c:pt>
                  <c:pt idx="5">
                    <c:v>7.8102496759065332E-2</c:v>
                  </c:pt>
                  <c:pt idx="6">
                    <c:v>7.8102496759065332E-2</c:v>
                  </c:pt>
                  <c:pt idx="7">
                    <c:v>3.2145502536642862E-2</c:v>
                  </c:pt>
                  <c:pt idx="8">
                    <c:v>5.0000000000000711E-2</c:v>
                  </c:pt>
                  <c:pt idx="9">
                    <c:v>9.8488578017959669E-2</c:v>
                  </c:pt>
                  <c:pt idx="10">
                    <c:v>8.5049005481154655E-2</c:v>
                  </c:pt>
                  <c:pt idx="11">
                    <c:v>6.5064070986477041E-2</c:v>
                  </c:pt>
                  <c:pt idx="12">
                    <c:v>1.4142135623730963E-2</c:v>
                  </c:pt>
                </c:numCache>
              </c:numRef>
            </c:plus>
            <c:minus>
              <c:numRef>
                <c:f>HPLC_sugars_raw!$AB$28:$AB$40</c:f>
                <c:numCache>
                  <c:formatCode>General</c:formatCode>
                  <c:ptCount val="13"/>
                  <c:pt idx="0">
                    <c:v>0.13076696830621987</c:v>
                  </c:pt>
                  <c:pt idx="1">
                    <c:v>0.13316656236958849</c:v>
                  </c:pt>
                  <c:pt idx="2">
                    <c:v>7.6376261582596472E-2</c:v>
                  </c:pt>
                  <c:pt idx="3">
                    <c:v>8.66025403784451E-2</c:v>
                  </c:pt>
                  <c:pt idx="4">
                    <c:v>0.12342339054382322</c:v>
                  </c:pt>
                  <c:pt idx="5">
                    <c:v>7.8102496759065332E-2</c:v>
                  </c:pt>
                  <c:pt idx="6">
                    <c:v>7.8102496759065332E-2</c:v>
                  </c:pt>
                  <c:pt idx="7">
                    <c:v>3.2145502536642862E-2</c:v>
                  </c:pt>
                  <c:pt idx="8">
                    <c:v>5.0000000000000711E-2</c:v>
                  </c:pt>
                  <c:pt idx="9">
                    <c:v>9.8488578017959669E-2</c:v>
                  </c:pt>
                  <c:pt idx="10">
                    <c:v>8.5049005481154655E-2</c:v>
                  </c:pt>
                  <c:pt idx="11">
                    <c:v>6.5064070986477041E-2</c:v>
                  </c:pt>
                  <c:pt idx="12">
                    <c:v>1.4142135623730963E-2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HPLC_sugars_raw!$A$28:$A$40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  <c:pt idx="12">
                  <c:v>198</c:v>
                </c:pt>
              </c:numCache>
            </c:numRef>
          </c:xVal>
          <c:yVal>
            <c:numRef>
              <c:f>HPLC_sugars_raw!$F$28:$F$40</c:f>
              <c:numCache>
                <c:formatCode>General</c:formatCode>
                <c:ptCount val="13"/>
                <c:pt idx="0">
                  <c:v>23.47</c:v>
                </c:pt>
                <c:pt idx="1">
                  <c:v>23.436666666666667</c:v>
                </c:pt>
                <c:pt idx="2">
                  <c:v>23.906666666666666</c:v>
                </c:pt>
                <c:pt idx="3">
                  <c:v>23.840000000000003</c:v>
                </c:pt>
                <c:pt idx="4">
                  <c:v>23.826666666666668</c:v>
                </c:pt>
                <c:pt idx="5">
                  <c:v>23.756666666666664</c:v>
                </c:pt>
                <c:pt idx="6">
                  <c:v>23.810000000000002</c:v>
                </c:pt>
                <c:pt idx="7">
                  <c:v>23.446666666666669</c:v>
                </c:pt>
                <c:pt idx="8">
                  <c:v>23.14</c:v>
                </c:pt>
                <c:pt idx="9">
                  <c:v>20.37</c:v>
                </c:pt>
                <c:pt idx="10">
                  <c:v>19.41333333333333</c:v>
                </c:pt>
                <c:pt idx="11">
                  <c:v>4.6933333333333325</c:v>
                </c:pt>
                <c:pt idx="12">
                  <c:v>3.91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2F-41B5-A6C3-39212A7EF9BB}"/>
            </c:ext>
          </c:extLst>
        </c:ser>
        <c:ser>
          <c:idx val="1"/>
          <c:order val="1"/>
          <c:tx>
            <c:strRef>
              <c:f>HPLC_sugars_raw!$A$43</c:f>
              <c:strCache>
                <c:ptCount val="1"/>
                <c:pt idx="0">
                  <c:v>IMI483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HPLC_sugars_raw!$AB$44:$AB$56</c:f>
                <c:numCache>
                  <c:formatCode>General</c:formatCode>
                  <c:ptCount val="13"/>
                  <c:pt idx="0">
                    <c:v>7.7674534651539631E-2</c:v>
                  </c:pt>
                  <c:pt idx="1">
                    <c:v>0.16822603841260733</c:v>
                  </c:pt>
                  <c:pt idx="2">
                    <c:v>0.1747378989610823</c:v>
                  </c:pt>
                  <c:pt idx="3">
                    <c:v>0.18330302779823318</c:v>
                  </c:pt>
                  <c:pt idx="4">
                    <c:v>0.11135528725659999</c:v>
                  </c:pt>
                  <c:pt idx="5">
                    <c:v>8.7177978870813647E-2</c:v>
                  </c:pt>
                  <c:pt idx="6">
                    <c:v>8.7177978870813647E-2</c:v>
                  </c:pt>
                  <c:pt idx="7">
                    <c:v>0.29715315916207125</c:v>
                  </c:pt>
                  <c:pt idx="8">
                    <c:v>0.23692474191889162</c:v>
                  </c:pt>
                  <c:pt idx="9">
                    <c:v>0.39576929306520725</c:v>
                  </c:pt>
                  <c:pt idx="10">
                    <c:v>0.51858782605584985</c:v>
                  </c:pt>
                  <c:pt idx="11">
                    <c:v>0.11372481406154646</c:v>
                  </c:pt>
                  <c:pt idx="12">
                    <c:v>3.2145502536643257E-2</c:v>
                  </c:pt>
                </c:numCache>
              </c:numRef>
            </c:plus>
            <c:minus>
              <c:numRef>
                <c:f>HPLC_sugars_raw!$AB$44:$AB$56</c:f>
                <c:numCache>
                  <c:formatCode>General</c:formatCode>
                  <c:ptCount val="13"/>
                  <c:pt idx="0">
                    <c:v>7.7674534651539631E-2</c:v>
                  </c:pt>
                  <c:pt idx="1">
                    <c:v>0.16822603841260733</c:v>
                  </c:pt>
                  <c:pt idx="2">
                    <c:v>0.1747378989610823</c:v>
                  </c:pt>
                  <c:pt idx="3">
                    <c:v>0.18330302779823318</c:v>
                  </c:pt>
                  <c:pt idx="4">
                    <c:v>0.11135528725659999</c:v>
                  </c:pt>
                  <c:pt idx="5">
                    <c:v>8.7177978870813647E-2</c:v>
                  </c:pt>
                  <c:pt idx="6">
                    <c:v>8.7177978870813647E-2</c:v>
                  </c:pt>
                  <c:pt idx="7">
                    <c:v>0.29715315916207125</c:v>
                  </c:pt>
                  <c:pt idx="8">
                    <c:v>0.23692474191889162</c:v>
                  </c:pt>
                  <c:pt idx="9">
                    <c:v>0.39576929306520725</c:v>
                  </c:pt>
                  <c:pt idx="10">
                    <c:v>0.51858782605584985</c:v>
                  </c:pt>
                  <c:pt idx="11">
                    <c:v>0.11372481406154646</c:v>
                  </c:pt>
                  <c:pt idx="12">
                    <c:v>3.2145502536643257E-2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HPLC_sugars_raw!$A$28:$A$40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  <c:pt idx="12">
                  <c:v>198</c:v>
                </c:pt>
              </c:numCache>
            </c:numRef>
          </c:xVal>
          <c:yVal>
            <c:numRef>
              <c:f>HPLC_sugars_raw!$F$44:$F$56</c:f>
              <c:numCache>
                <c:formatCode>General</c:formatCode>
                <c:ptCount val="13"/>
                <c:pt idx="0">
                  <c:v>23.52333333333333</c:v>
                </c:pt>
                <c:pt idx="1">
                  <c:v>23.5</c:v>
                </c:pt>
                <c:pt idx="2">
                  <c:v>23.873333333333335</c:v>
                </c:pt>
                <c:pt idx="3">
                  <c:v>23.84</c:v>
                </c:pt>
                <c:pt idx="4">
                  <c:v>23.849999999999998</c:v>
                </c:pt>
                <c:pt idx="5">
                  <c:v>23.856666666666666</c:v>
                </c:pt>
                <c:pt idx="6">
                  <c:v>23.45</c:v>
                </c:pt>
                <c:pt idx="7">
                  <c:v>22.97</c:v>
                </c:pt>
                <c:pt idx="8">
                  <c:v>22.796666666666667</c:v>
                </c:pt>
                <c:pt idx="9">
                  <c:v>20.506666666666664</c:v>
                </c:pt>
                <c:pt idx="10">
                  <c:v>19.716666666666665</c:v>
                </c:pt>
                <c:pt idx="11">
                  <c:v>4.6633333333333331</c:v>
                </c:pt>
                <c:pt idx="12">
                  <c:v>3.8333333333333335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2F-41B5-A6C3-39212A7EF9BB}"/>
            </c:ext>
          </c:extLst>
        </c:ser>
        <c:ser>
          <c:idx val="2"/>
          <c:order val="2"/>
          <c:tx>
            <c:strRef>
              <c:f>HPLC_sugars_raw!$A$57</c:f>
              <c:strCache>
                <c:ptCount val="1"/>
                <c:pt idx="0">
                  <c:v>IMI485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HPLC_sugars_raw!$AB$58:$AB$70</c:f>
                <c:numCache>
                  <c:formatCode>General</c:formatCode>
                  <c:ptCount val="13"/>
                  <c:pt idx="0">
                    <c:v>6.6583281184792953E-2</c:v>
                  </c:pt>
                  <c:pt idx="1">
                    <c:v>0.13650396819628813</c:v>
                  </c:pt>
                  <c:pt idx="2">
                    <c:v>3.7859388972001647E-2</c:v>
                  </c:pt>
                  <c:pt idx="3">
                    <c:v>7.571877794400407E-2</c:v>
                  </c:pt>
                  <c:pt idx="4">
                    <c:v>0.14106735979665949</c:v>
                  </c:pt>
                  <c:pt idx="5">
                    <c:v>4.1633319989321765E-2</c:v>
                  </c:pt>
                  <c:pt idx="6">
                    <c:v>4.1633319989321765E-2</c:v>
                  </c:pt>
                  <c:pt idx="7">
                    <c:v>2.081665999466259E-2</c:v>
                  </c:pt>
                  <c:pt idx="8">
                    <c:v>0.27682726262659435</c:v>
                  </c:pt>
                  <c:pt idx="9">
                    <c:v>1.5275252316519916E-2</c:v>
                  </c:pt>
                  <c:pt idx="10">
                    <c:v>3.2145502536644152E-2</c:v>
                  </c:pt>
                  <c:pt idx="11">
                    <c:v>4.5825756949558198E-2</c:v>
                  </c:pt>
                  <c:pt idx="12">
                    <c:v>8.9999999999999858E-2</c:v>
                  </c:pt>
                </c:numCache>
              </c:numRef>
            </c:plus>
            <c:minus>
              <c:numRef>
                <c:f>HPLC_sugars_raw!$AB$58:$AB$70</c:f>
                <c:numCache>
                  <c:formatCode>General</c:formatCode>
                  <c:ptCount val="13"/>
                  <c:pt idx="0">
                    <c:v>6.6583281184792953E-2</c:v>
                  </c:pt>
                  <c:pt idx="1">
                    <c:v>0.13650396819628813</c:v>
                  </c:pt>
                  <c:pt idx="2">
                    <c:v>3.7859388972001647E-2</c:v>
                  </c:pt>
                  <c:pt idx="3">
                    <c:v>7.571877794400407E-2</c:v>
                  </c:pt>
                  <c:pt idx="4">
                    <c:v>0.14106735979665949</c:v>
                  </c:pt>
                  <c:pt idx="5">
                    <c:v>4.1633319989321765E-2</c:v>
                  </c:pt>
                  <c:pt idx="6">
                    <c:v>4.1633319989321765E-2</c:v>
                  </c:pt>
                  <c:pt idx="7">
                    <c:v>2.081665999466259E-2</c:v>
                  </c:pt>
                  <c:pt idx="8">
                    <c:v>0.27682726262659435</c:v>
                  </c:pt>
                  <c:pt idx="9">
                    <c:v>1.5275252316519916E-2</c:v>
                  </c:pt>
                  <c:pt idx="10">
                    <c:v>3.2145502536644152E-2</c:v>
                  </c:pt>
                  <c:pt idx="11">
                    <c:v>4.5825756949558198E-2</c:v>
                  </c:pt>
                  <c:pt idx="12">
                    <c:v>8.9999999999999858E-2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HPLC_sugars_raw!$A$28:$A$40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  <c:pt idx="12">
                  <c:v>198</c:v>
                </c:pt>
              </c:numCache>
            </c:numRef>
          </c:xVal>
          <c:yVal>
            <c:numRef>
              <c:f>HPLC_sugars_raw!$F$58:$F$70</c:f>
              <c:numCache>
                <c:formatCode>General</c:formatCode>
                <c:ptCount val="13"/>
                <c:pt idx="0">
                  <c:v>23.483333333333334</c:v>
                </c:pt>
                <c:pt idx="1">
                  <c:v>23.696666666666669</c:v>
                </c:pt>
                <c:pt idx="2">
                  <c:v>23.933333333333334</c:v>
                </c:pt>
                <c:pt idx="3">
                  <c:v>23.833333333333332</c:v>
                </c:pt>
                <c:pt idx="4">
                  <c:v>23.669999999999998</c:v>
                </c:pt>
                <c:pt idx="5">
                  <c:v>23.766666666666666</c:v>
                </c:pt>
                <c:pt idx="6">
                  <c:v>23.596666666666664</c:v>
                </c:pt>
                <c:pt idx="7">
                  <c:v>23.416666666666668</c:v>
                </c:pt>
                <c:pt idx="8">
                  <c:v>23.093333333333334</c:v>
                </c:pt>
                <c:pt idx="9">
                  <c:v>23.376666666666665</c:v>
                </c:pt>
                <c:pt idx="10">
                  <c:v>23.416666666666668</c:v>
                </c:pt>
                <c:pt idx="11">
                  <c:v>24.17</c:v>
                </c:pt>
                <c:pt idx="12">
                  <c:v>24.39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92F-41B5-A6C3-39212A7EF9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6286608"/>
        <c:axId val="886286192"/>
      </c:scatterChart>
      <c:valAx>
        <c:axId val="8862866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286192"/>
        <c:crosses val="autoZero"/>
        <c:crossBetween val="midCat"/>
      </c:valAx>
      <c:valAx>
        <c:axId val="8862861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Maltotriose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28660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2550171340831395"/>
          <c:y val="4.356003676878694E-2"/>
          <c:w val="0.59042039724254491"/>
          <c:h val="0.83101319626102454"/>
        </c:manualLayout>
      </c:layout>
      <c:scatterChart>
        <c:scatterStyle val="lineMarker"/>
        <c:varyColors val="0"/>
        <c:ser>
          <c:idx val="3"/>
          <c:order val="0"/>
          <c:tx>
            <c:strRef>
              <c:f>HPLC_sugars_raw!$A$27</c:f>
              <c:strCache>
                <c:ptCount val="1"/>
                <c:pt idx="0">
                  <c:v>CBS1483</c:v>
                </c:pt>
              </c:strCache>
            </c:strRef>
          </c:tx>
          <c:spPr>
            <a:ln>
              <a:solidFill>
                <a:srgbClr val="5B9BD5"/>
              </a:solidFill>
            </a:ln>
          </c:spPr>
          <c:marker>
            <c:spPr>
              <a:solidFill>
                <a:srgbClr val="5B9BD5"/>
              </a:solidFill>
              <a:ln>
                <a:solidFill>
                  <a:srgbClr val="5B9BD5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HPLC_sugars_raw!$AB$28:$AB$40</c:f>
                <c:numCache>
                  <c:formatCode>General</c:formatCode>
                  <c:ptCount val="13"/>
                  <c:pt idx="0">
                    <c:v>0.13076696830621987</c:v>
                  </c:pt>
                  <c:pt idx="1">
                    <c:v>0.13316656236958849</c:v>
                  </c:pt>
                  <c:pt idx="2">
                    <c:v>7.6376261582596472E-2</c:v>
                  </c:pt>
                  <c:pt idx="3">
                    <c:v>8.66025403784451E-2</c:v>
                  </c:pt>
                  <c:pt idx="4">
                    <c:v>0.12342339054382322</c:v>
                  </c:pt>
                  <c:pt idx="5">
                    <c:v>7.8102496759065332E-2</c:v>
                  </c:pt>
                  <c:pt idx="6">
                    <c:v>7.8102496759065332E-2</c:v>
                  </c:pt>
                  <c:pt idx="7">
                    <c:v>3.2145502536642862E-2</c:v>
                  </c:pt>
                  <c:pt idx="8">
                    <c:v>5.0000000000000711E-2</c:v>
                  </c:pt>
                  <c:pt idx="9">
                    <c:v>9.8488578017959669E-2</c:v>
                  </c:pt>
                  <c:pt idx="10">
                    <c:v>8.5049005481154655E-2</c:v>
                  </c:pt>
                  <c:pt idx="11">
                    <c:v>6.5064070986477041E-2</c:v>
                  </c:pt>
                  <c:pt idx="12">
                    <c:v>1.4142135623730963E-2</c:v>
                  </c:pt>
                </c:numCache>
              </c:numRef>
            </c:plus>
            <c:minus>
              <c:numRef>
                <c:f>HPLC_sugars_raw!$AB$28:$AB$40</c:f>
                <c:numCache>
                  <c:formatCode>General</c:formatCode>
                  <c:ptCount val="13"/>
                  <c:pt idx="0">
                    <c:v>0.13076696830621987</c:v>
                  </c:pt>
                  <c:pt idx="1">
                    <c:v>0.13316656236958849</c:v>
                  </c:pt>
                  <c:pt idx="2">
                    <c:v>7.6376261582596472E-2</c:v>
                  </c:pt>
                  <c:pt idx="3">
                    <c:v>8.66025403784451E-2</c:v>
                  </c:pt>
                  <c:pt idx="4">
                    <c:v>0.12342339054382322</c:v>
                  </c:pt>
                  <c:pt idx="5">
                    <c:v>7.8102496759065332E-2</c:v>
                  </c:pt>
                  <c:pt idx="6">
                    <c:v>7.8102496759065332E-2</c:v>
                  </c:pt>
                  <c:pt idx="7">
                    <c:v>3.2145502536642862E-2</c:v>
                  </c:pt>
                  <c:pt idx="8">
                    <c:v>5.0000000000000711E-2</c:v>
                  </c:pt>
                  <c:pt idx="9">
                    <c:v>9.8488578017959669E-2</c:v>
                  </c:pt>
                  <c:pt idx="10">
                    <c:v>8.5049005481154655E-2</c:v>
                  </c:pt>
                  <c:pt idx="11">
                    <c:v>6.5064070986477041E-2</c:v>
                  </c:pt>
                  <c:pt idx="12">
                    <c:v>1.4142135623730963E-2</c:v>
                  </c:pt>
                </c:numCache>
              </c:numRef>
            </c:minus>
          </c:errBars>
          <c:xVal>
            <c:numRef>
              <c:f>HPLC_sugars_raw!$A$28:$A$40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  <c:pt idx="12">
                  <c:v>198</c:v>
                </c:pt>
              </c:numCache>
            </c:numRef>
          </c:xVal>
          <c:yVal>
            <c:numRef>
              <c:f>HPLC_sugars_raw!$F$28:$F$40</c:f>
              <c:numCache>
                <c:formatCode>General</c:formatCode>
                <c:ptCount val="13"/>
                <c:pt idx="0">
                  <c:v>23.47</c:v>
                </c:pt>
                <c:pt idx="1">
                  <c:v>23.436666666666667</c:v>
                </c:pt>
                <c:pt idx="2">
                  <c:v>23.906666666666666</c:v>
                </c:pt>
                <c:pt idx="3">
                  <c:v>23.840000000000003</c:v>
                </c:pt>
                <c:pt idx="4">
                  <c:v>23.826666666666668</c:v>
                </c:pt>
                <c:pt idx="5">
                  <c:v>23.756666666666664</c:v>
                </c:pt>
                <c:pt idx="6">
                  <c:v>23.810000000000002</c:v>
                </c:pt>
                <c:pt idx="7">
                  <c:v>23.446666666666669</c:v>
                </c:pt>
                <c:pt idx="8">
                  <c:v>23.14</c:v>
                </c:pt>
                <c:pt idx="9">
                  <c:v>20.37</c:v>
                </c:pt>
                <c:pt idx="10">
                  <c:v>19.41333333333333</c:v>
                </c:pt>
                <c:pt idx="11">
                  <c:v>4.6933333333333325</c:v>
                </c:pt>
                <c:pt idx="12">
                  <c:v>3.91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CE9-4202-811E-DB652B7A61B0}"/>
            </c:ext>
          </c:extLst>
        </c:ser>
        <c:ser>
          <c:idx val="4"/>
          <c:order val="1"/>
          <c:tx>
            <c:strRef>
              <c:f>HPLC_sugars_raw!$A$43</c:f>
              <c:strCache>
                <c:ptCount val="1"/>
                <c:pt idx="0">
                  <c:v>IMI483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HPLC_sugars_raw!$AB$44:$AB$56</c:f>
                <c:numCache>
                  <c:formatCode>General</c:formatCode>
                  <c:ptCount val="13"/>
                  <c:pt idx="0">
                    <c:v>7.7674534651539631E-2</c:v>
                  </c:pt>
                  <c:pt idx="1">
                    <c:v>0.16822603841260733</c:v>
                  </c:pt>
                  <c:pt idx="2">
                    <c:v>0.1747378989610823</c:v>
                  </c:pt>
                  <c:pt idx="3">
                    <c:v>0.18330302779823318</c:v>
                  </c:pt>
                  <c:pt idx="4">
                    <c:v>0.11135528725659999</c:v>
                  </c:pt>
                  <c:pt idx="5">
                    <c:v>8.7177978870813647E-2</c:v>
                  </c:pt>
                  <c:pt idx="6">
                    <c:v>8.7177978870813647E-2</c:v>
                  </c:pt>
                  <c:pt idx="7">
                    <c:v>0.29715315916207125</c:v>
                  </c:pt>
                  <c:pt idx="8">
                    <c:v>0.23692474191889162</c:v>
                  </c:pt>
                  <c:pt idx="9">
                    <c:v>0.39576929306520725</c:v>
                  </c:pt>
                  <c:pt idx="10">
                    <c:v>0.51858782605584985</c:v>
                  </c:pt>
                  <c:pt idx="11">
                    <c:v>0.11372481406154646</c:v>
                  </c:pt>
                  <c:pt idx="12">
                    <c:v>3.2145502536643257E-2</c:v>
                  </c:pt>
                </c:numCache>
              </c:numRef>
            </c:plus>
            <c:minus>
              <c:numRef>
                <c:f>HPLC_sugars_raw!$AB$44:$AB$56</c:f>
                <c:numCache>
                  <c:formatCode>General</c:formatCode>
                  <c:ptCount val="13"/>
                  <c:pt idx="0">
                    <c:v>7.7674534651539631E-2</c:v>
                  </c:pt>
                  <c:pt idx="1">
                    <c:v>0.16822603841260733</c:v>
                  </c:pt>
                  <c:pt idx="2">
                    <c:v>0.1747378989610823</c:v>
                  </c:pt>
                  <c:pt idx="3">
                    <c:v>0.18330302779823318</c:v>
                  </c:pt>
                  <c:pt idx="4">
                    <c:v>0.11135528725659999</c:v>
                  </c:pt>
                  <c:pt idx="5">
                    <c:v>8.7177978870813647E-2</c:v>
                  </c:pt>
                  <c:pt idx="6">
                    <c:v>8.7177978870813647E-2</c:v>
                  </c:pt>
                  <c:pt idx="7">
                    <c:v>0.29715315916207125</c:v>
                  </c:pt>
                  <c:pt idx="8">
                    <c:v>0.23692474191889162</c:v>
                  </c:pt>
                  <c:pt idx="9">
                    <c:v>0.39576929306520725</c:v>
                  </c:pt>
                  <c:pt idx="10">
                    <c:v>0.51858782605584985</c:v>
                  </c:pt>
                  <c:pt idx="11">
                    <c:v>0.11372481406154646</c:v>
                  </c:pt>
                  <c:pt idx="12">
                    <c:v>3.2145502536643257E-2</c:v>
                  </c:pt>
                </c:numCache>
              </c:numRef>
            </c:minus>
          </c:errBars>
          <c:xVal>
            <c:numRef>
              <c:f>HPLC_sugars_raw!$A$28:$A$40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  <c:pt idx="12">
                  <c:v>198</c:v>
                </c:pt>
              </c:numCache>
            </c:numRef>
          </c:xVal>
          <c:yVal>
            <c:numRef>
              <c:f>HPLC_sugars_raw!$F$44:$F$56</c:f>
              <c:numCache>
                <c:formatCode>General</c:formatCode>
                <c:ptCount val="13"/>
                <c:pt idx="0">
                  <c:v>23.52333333333333</c:v>
                </c:pt>
                <c:pt idx="1">
                  <c:v>23.5</c:v>
                </c:pt>
                <c:pt idx="2">
                  <c:v>23.873333333333335</c:v>
                </c:pt>
                <c:pt idx="3">
                  <c:v>23.84</c:v>
                </c:pt>
                <c:pt idx="4">
                  <c:v>23.849999999999998</c:v>
                </c:pt>
                <c:pt idx="5">
                  <c:v>23.856666666666666</c:v>
                </c:pt>
                <c:pt idx="6">
                  <c:v>23.45</c:v>
                </c:pt>
                <c:pt idx="7">
                  <c:v>22.97</c:v>
                </c:pt>
                <c:pt idx="8">
                  <c:v>22.796666666666667</c:v>
                </c:pt>
                <c:pt idx="9">
                  <c:v>20.506666666666664</c:v>
                </c:pt>
                <c:pt idx="10">
                  <c:v>19.716666666666665</c:v>
                </c:pt>
                <c:pt idx="11">
                  <c:v>4.6633333333333331</c:v>
                </c:pt>
                <c:pt idx="12">
                  <c:v>3.8333333333333335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CE9-4202-811E-DB652B7A61B0}"/>
            </c:ext>
          </c:extLst>
        </c:ser>
        <c:ser>
          <c:idx val="5"/>
          <c:order val="2"/>
          <c:tx>
            <c:strRef>
              <c:f>HPLC_sugars_raw!$A$57</c:f>
              <c:strCache>
                <c:ptCount val="1"/>
                <c:pt idx="0">
                  <c:v>IMI485</c:v>
                </c:pt>
              </c:strCache>
            </c:strRef>
          </c:tx>
          <c:spPr>
            <a:ln>
              <a:solidFill>
                <a:srgbClr val="A5A5A5"/>
              </a:solidFill>
            </a:ln>
          </c:spPr>
          <c:marker>
            <c:spPr>
              <a:solidFill>
                <a:srgbClr val="A5A5A5"/>
              </a:solidFill>
              <a:ln>
                <a:solidFill>
                  <a:srgbClr val="A5A5A5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HPLC_sugars_raw!$AB$58:$AB$70</c:f>
                <c:numCache>
                  <c:formatCode>General</c:formatCode>
                  <c:ptCount val="13"/>
                  <c:pt idx="0">
                    <c:v>6.6583281184792953E-2</c:v>
                  </c:pt>
                  <c:pt idx="1">
                    <c:v>0.13650396819628813</c:v>
                  </c:pt>
                  <c:pt idx="2">
                    <c:v>3.7859388972001647E-2</c:v>
                  </c:pt>
                  <c:pt idx="3">
                    <c:v>7.571877794400407E-2</c:v>
                  </c:pt>
                  <c:pt idx="4">
                    <c:v>0.14106735979665949</c:v>
                  </c:pt>
                  <c:pt idx="5">
                    <c:v>4.1633319989321765E-2</c:v>
                  </c:pt>
                  <c:pt idx="6">
                    <c:v>4.1633319989321765E-2</c:v>
                  </c:pt>
                  <c:pt idx="7">
                    <c:v>2.081665999466259E-2</c:v>
                  </c:pt>
                  <c:pt idx="8">
                    <c:v>0.27682726262659435</c:v>
                  </c:pt>
                  <c:pt idx="9">
                    <c:v>1.5275252316519916E-2</c:v>
                  </c:pt>
                  <c:pt idx="10">
                    <c:v>3.2145502536644152E-2</c:v>
                  </c:pt>
                  <c:pt idx="11">
                    <c:v>4.5825756949558198E-2</c:v>
                  </c:pt>
                  <c:pt idx="12">
                    <c:v>8.9999999999999858E-2</c:v>
                  </c:pt>
                </c:numCache>
              </c:numRef>
            </c:plus>
            <c:minus>
              <c:numRef>
                <c:f>HPLC_sugars_raw!$AB$58:$AB$70</c:f>
                <c:numCache>
                  <c:formatCode>General</c:formatCode>
                  <c:ptCount val="13"/>
                  <c:pt idx="0">
                    <c:v>6.6583281184792953E-2</c:v>
                  </c:pt>
                  <c:pt idx="1">
                    <c:v>0.13650396819628813</c:v>
                  </c:pt>
                  <c:pt idx="2">
                    <c:v>3.7859388972001647E-2</c:v>
                  </c:pt>
                  <c:pt idx="3">
                    <c:v>7.571877794400407E-2</c:v>
                  </c:pt>
                  <c:pt idx="4">
                    <c:v>0.14106735979665949</c:v>
                  </c:pt>
                  <c:pt idx="5">
                    <c:v>4.1633319989321765E-2</c:v>
                  </c:pt>
                  <c:pt idx="6">
                    <c:v>4.1633319989321765E-2</c:v>
                  </c:pt>
                  <c:pt idx="7">
                    <c:v>2.081665999466259E-2</c:v>
                  </c:pt>
                  <c:pt idx="8">
                    <c:v>0.27682726262659435</c:v>
                  </c:pt>
                  <c:pt idx="9">
                    <c:v>1.5275252316519916E-2</c:v>
                  </c:pt>
                  <c:pt idx="10">
                    <c:v>3.2145502536644152E-2</c:v>
                  </c:pt>
                  <c:pt idx="11">
                    <c:v>4.5825756949558198E-2</c:v>
                  </c:pt>
                  <c:pt idx="12">
                    <c:v>8.9999999999999858E-2</c:v>
                  </c:pt>
                </c:numCache>
              </c:numRef>
            </c:minus>
          </c:errBars>
          <c:xVal>
            <c:numRef>
              <c:f>HPLC_sugars_raw!$A$28:$A$40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  <c:pt idx="12">
                  <c:v>198</c:v>
                </c:pt>
              </c:numCache>
            </c:numRef>
          </c:xVal>
          <c:yVal>
            <c:numRef>
              <c:f>HPLC_sugars_raw!$F$58:$F$70</c:f>
              <c:numCache>
                <c:formatCode>General</c:formatCode>
                <c:ptCount val="13"/>
                <c:pt idx="0">
                  <c:v>23.483333333333334</c:v>
                </c:pt>
                <c:pt idx="1">
                  <c:v>23.696666666666669</c:v>
                </c:pt>
                <c:pt idx="2">
                  <c:v>23.933333333333334</c:v>
                </c:pt>
                <c:pt idx="3">
                  <c:v>23.833333333333332</c:v>
                </c:pt>
                <c:pt idx="4">
                  <c:v>23.669999999999998</c:v>
                </c:pt>
                <c:pt idx="5">
                  <c:v>23.766666666666666</c:v>
                </c:pt>
                <c:pt idx="6">
                  <c:v>23.596666666666664</c:v>
                </c:pt>
                <c:pt idx="7">
                  <c:v>23.416666666666668</c:v>
                </c:pt>
                <c:pt idx="8">
                  <c:v>23.093333333333334</c:v>
                </c:pt>
                <c:pt idx="9">
                  <c:v>23.376666666666665</c:v>
                </c:pt>
                <c:pt idx="10">
                  <c:v>23.416666666666668</c:v>
                </c:pt>
                <c:pt idx="11">
                  <c:v>24.17</c:v>
                </c:pt>
                <c:pt idx="12">
                  <c:v>24.39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FCE9-4202-811E-DB652B7A6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7774224"/>
        <c:axId val="717770896"/>
        <c:extLst/>
      </c:scatterChart>
      <c:scatterChart>
        <c:scatterStyle val="lineMarker"/>
        <c:varyColors val="0"/>
        <c:ser>
          <c:idx val="0"/>
          <c:order val="3"/>
          <c:tx>
            <c:strRef>
              <c:f>GC_ketones!$H$4</c:f>
              <c:strCache>
                <c:ptCount val="1"/>
                <c:pt idx="0">
                  <c:v>CBS1483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rgbClr val="5B9BD5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(GC_ketones!$L$4,GC_ketones!$L$7,GC_ketones!$L$10,GC_ketones!$L$13,GC_ketones!$L$16,GC_ketones!$L$19,GC_ketones!$L$22)</c:f>
                <c:numCache>
                  <c:formatCode>General</c:formatCode>
                  <c:ptCount val="7"/>
                  <c:pt idx="0">
                    <c:v>12.890290919913433</c:v>
                  </c:pt>
                  <c:pt idx="1">
                    <c:v>5.1817789738016939</c:v>
                  </c:pt>
                  <c:pt idx="2">
                    <c:v>0.42508822613664526</c:v>
                  </c:pt>
                  <c:pt idx="3">
                    <c:v>0.6829592471980529</c:v>
                  </c:pt>
                  <c:pt idx="4">
                    <c:v>3.0494644338528207</c:v>
                  </c:pt>
                  <c:pt idx="5">
                    <c:v>4.7734718322551606</c:v>
                  </c:pt>
                  <c:pt idx="6">
                    <c:v>13.851679801862781</c:v>
                  </c:pt>
                </c:numCache>
                <c:extLst xmlns:c15="http://schemas.microsoft.com/office/drawing/2012/chart"/>
              </c:numRef>
            </c:plus>
            <c:minus>
              <c:numRef>
                <c:f>(GC_ketones!$L$4,GC_ketones!$L$7,GC_ketones!$L$10,GC_ketones!$L$13,GC_ketones!$L$16,GC_ketones!$L$19,GC_ketones!$L$22)</c:f>
                <c:numCache>
                  <c:formatCode>General</c:formatCode>
                  <c:ptCount val="7"/>
                  <c:pt idx="0">
                    <c:v>12.890290919913433</c:v>
                  </c:pt>
                  <c:pt idx="1">
                    <c:v>5.1817789738016939</c:v>
                  </c:pt>
                  <c:pt idx="2">
                    <c:v>0.42508822613664526</c:v>
                  </c:pt>
                  <c:pt idx="3">
                    <c:v>0.6829592471980529</c:v>
                  </c:pt>
                  <c:pt idx="4">
                    <c:v>3.0494644338528207</c:v>
                  </c:pt>
                  <c:pt idx="5">
                    <c:v>4.7734718322551606</c:v>
                  </c:pt>
                  <c:pt idx="6">
                    <c:v>13.851679801862781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(GC_ketones!$I$4,GC_ketones!$I$7,GC_ketones!$I$10,GC_ketones!$I$13,GC_ketones!$I$16,GC_ketones!$I$19,GC_ketones!$I$22,GC_ketones!$I$25,GC_ketones!$I$28,GC_ketones!$I$31,GC_ketones!$I$34,GC_ketones!$I$37)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  <c:extLst xmlns:c15="http://schemas.microsoft.com/office/drawing/2012/chart"/>
            </c:numRef>
          </c:xVal>
          <c:yVal>
            <c:numRef>
              <c:f>(GC_ketones!$J$4,GC_ketones!$J$7,GC_ketones!$J$10,GC_ketones!$J$13,GC_ketones!$J$16,GC_ketones!$J$19,GC_ketones!$J$22,GC_ketones!$J$25,GC_ketones!$J$28,GC_ketones!$J$31,GC_ketones!$J$34,GC_ketones!$J$37)</c:f>
              <c:numCache>
                <c:formatCode>General</c:formatCode>
                <c:ptCount val="12"/>
                <c:pt idx="0">
                  <c:v>103.69</c:v>
                </c:pt>
                <c:pt idx="1">
                  <c:v>88.15666666666668</c:v>
                </c:pt>
                <c:pt idx="2">
                  <c:v>39.800000000000004</c:v>
                </c:pt>
                <c:pt idx="3">
                  <c:v>34.616666666666667</c:v>
                </c:pt>
                <c:pt idx="4">
                  <c:v>85.75333333333333</c:v>
                </c:pt>
                <c:pt idx="5">
                  <c:v>138.49333333333334</c:v>
                </c:pt>
                <c:pt idx="6">
                  <c:v>432.33666666666664</c:v>
                </c:pt>
                <c:pt idx="7">
                  <c:v>408.06</c:v>
                </c:pt>
                <c:pt idx="8">
                  <c:v>453.96000000000004</c:v>
                </c:pt>
                <c:pt idx="9">
                  <c:v>825.81333333333339</c:v>
                </c:pt>
                <c:pt idx="10">
                  <c:v>1462.83</c:v>
                </c:pt>
                <c:pt idx="11">
                  <c:v>138.16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FCE9-4202-811E-DB652B7A61B0}"/>
            </c:ext>
          </c:extLst>
        </c:ser>
        <c:ser>
          <c:idx val="1"/>
          <c:order val="4"/>
          <c:tx>
            <c:strRef>
              <c:f>GC_ketones!$H$5</c:f>
              <c:strCache>
                <c:ptCount val="1"/>
                <c:pt idx="0">
                  <c:v>IMI483 (Bv-ald)</c:v>
                </c:pt>
              </c:strCache>
            </c:strRef>
          </c:tx>
          <c:spPr>
            <a:ln w="19050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(GC_ketones!$L$5,GC_ketones!$L$8,GC_ketones!$L$11,GC_ketones!$L$14,GC_ketones!$L$17,GC_ketones!$L$20,GC_ketones!$L$23,GC_ketones!$L$26,GC_ketones!$L$29,GC_ketones!$L$32,GC_ketones!$L$35,GC_ketones!$L$38)</c:f>
                <c:numCache>
                  <c:formatCode>General</c:formatCode>
                  <c:ptCount val="12"/>
                  <c:pt idx="0">
                    <c:v>2.2954084603834692</c:v>
                  </c:pt>
                  <c:pt idx="1">
                    <c:v>1.3766747376680264</c:v>
                  </c:pt>
                  <c:pt idx="2">
                    <c:v>5.6487520745736628</c:v>
                  </c:pt>
                  <c:pt idx="3">
                    <c:v>1.658794743179516</c:v>
                  </c:pt>
                  <c:pt idx="4">
                    <c:v>0.51247764178872579</c:v>
                  </c:pt>
                  <c:pt idx="5">
                    <c:v>0.61538605769061727</c:v>
                  </c:pt>
                  <c:pt idx="6">
                    <c:v>0.49903239707791797</c:v>
                  </c:pt>
                  <c:pt idx="7">
                    <c:v>1.0721162872251002</c:v>
                  </c:pt>
                  <c:pt idx="8">
                    <c:v>1.0873975047485311</c:v>
                  </c:pt>
                  <c:pt idx="9">
                    <c:v>1.0157263410978374</c:v>
                  </c:pt>
                  <c:pt idx="10">
                    <c:v>4.7041506495151166</c:v>
                  </c:pt>
                  <c:pt idx="11">
                    <c:v>0.41137979208188319</c:v>
                  </c:pt>
                </c:numCache>
              </c:numRef>
            </c:plus>
            <c:minus>
              <c:numRef>
                <c:f>(GC_ketones!$L$5,GC_ketones!$L$8,GC_ketones!$L$11,GC_ketones!$L$14,GC_ketones!$L$17,GC_ketones!$L$20,GC_ketones!$L$23,GC_ketones!$L$26,GC_ketones!$L$29,GC_ketones!$L$32,GC_ketones!$L$35,GC_ketones!$L$38)</c:f>
                <c:numCache>
                  <c:formatCode>General</c:formatCode>
                  <c:ptCount val="12"/>
                  <c:pt idx="0">
                    <c:v>2.2954084603834692</c:v>
                  </c:pt>
                  <c:pt idx="1">
                    <c:v>1.3766747376680264</c:v>
                  </c:pt>
                  <c:pt idx="2">
                    <c:v>5.6487520745736628</c:v>
                  </c:pt>
                  <c:pt idx="3">
                    <c:v>1.658794743179516</c:v>
                  </c:pt>
                  <c:pt idx="4">
                    <c:v>0.51247764178872579</c:v>
                  </c:pt>
                  <c:pt idx="5">
                    <c:v>0.61538605769061727</c:v>
                  </c:pt>
                  <c:pt idx="6">
                    <c:v>0.49903239707791797</c:v>
                  </c:pt>
                  <c:pt idx="7">
                    <c:v>1.0721162872251002</c:v>
                  </c:pt>
                  <c:pt idx="8">
                    <c:v>1.0873975047485311</c:v>
                  </c:pt>
                  <c:pt idx="9">
                    <c:v>1.0157263410978374</c:v>
                  </c:pt>
                  <c:pt idx="10">
                    <c:v>4.7041506495151166</c:v>
                  </c:pt>
                  <c:pt idx="11">
                    <c:v>0.41137979208188319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(GC_ketones!$I$4,GC_ketones!$I$7,GC_ketones!$I$10,GC_ketones!$I$13,GC_ketones!$I$16,GC_ketones!$I$19,GC_ketones!$I$22,GC_ketones!$I$25,GC_ketones!$I$28,GC_ketones!$I$31,GC_ketones!$I$34,GC_ketones!$I$37)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(GC_ketones!$J$5,GC_ketones!$J$8,GC_ketones!$J$11,GC_ketones!$J$14,GC_ketones!$J$17,GC_ketones!$J$20,GC_ketones!$J$23,GC_ketones!$J$26,GC_ketones!$J$29,GC_ketones!$J$32,GC_ketones!$J$35,GC_ketones!$J$38)</c:f>
              <c:numCache>
                <c:formatCode>General</c:formatCode>
                <c:ptCount val="12"/>
                <c:pt idx="0">
                  <c:v>83.470000000000013</c:v>
                </c:pt>
                <c:pt idx="1">
                  <c:v>71.603333333333339</c:v>
                </c:pt>
                <c:pt idx="2">
                  <c:v>31.97</c:v>
                </c:pt>
                <c:pt idx="3">
                  <c:v>28.25</c:v>
                </c:pt>
                <c:pt idx="4">
                  <c:v>23.303333333333331</c:v>
                </c:pt>
                <c:pt idx="5">
                  <c:v>22.05</c:v>
                </c:pt>
                <c:pt idx="6">
                  <c:v>17.953333333333333</c:v>
                </c:pt>
                <c:pt idx="7">
                  <c:v>17.206666666666667</c:v>
                </c:pt>
                <c:pt idx="8">
                  <c:v>18.72666666666667</c:v>
                </c:pt>
                <c:pt idx="9">
                  <c:v>13.4</c:v>
                </c:pt>
                <c:pt idx="10">
                  <c:v>18.746666666666666</c:v>
                </c:pt>
                <c:pt idx="11">
                  <c:v>9.7233333333333345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CE9-4202-811E-DB652B7A61B0}"/>
            </c:ext>
          </c:extLst>
        </c:ser>
        <c:ser>
          <c:idx val="2"/>
          <c:order val="5"/>
          <c:tx>
            <c:strRef>
              <c:f>GC_ketones!$H$6</c:f>
              <c:strCache>
                <c:ptCount val="1"/>
                <c:pt idx="0">
                  <c:v>IMI485 (Ll-ald)</c:v>
                </c:pt>
              </c:strCache>
            </c:strRef>
          </c:tx>
          <c:spPr>
            <a:ln w="19050" cap="rnd">
              <a:solidFill>
                <a:srgbClr val="A5A5A5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(GC_ketones!$L$6,GC_ketones!$L$9,GC_ketones!$L$12,GC_ketones!$L$15,GC_ketones!$L$18,GC_ketones!$L$21,GC_ketones!$L$24,GC_ketones!$L$27,GC_ketones!$L$30,GC_ketones!$L$33,GC_ketones!$L$36,GC_ketones!$L$39)</c:f>
                <c:numCache>
                  <c:formatCode>General</c:formatCode>
                  <c:ptCount val="12"/>
                  <c:pt idx="0">
                    <c:v>8.22595283234714</c:v>
                  </c:pt>
                  <c:pt idx="1">
                    <c:v>6.0341555609159858</c:v>
                  </c:pt>
                  <c:pt idx="2">
                    <c:v>3.21771658167714</c:v>
                  </c:pt>
                  <c:pt idx="3">
                    <c:v>0.66090846567433581</c:v>
                  </c:pt>
                  <c:pt idx="4">
                    <c:v>7.196645051689063</c:v>
                  </c:pt>
                  <c:pt idx="5">
                    <c:v>2.0711671427804492</c:v>
                  </c:pt>
                  <c:pt idx="6">
                    <c:v>1.2733027919548434</c:v>
                  </c:pt>
                  <c:pt idx="7">
                    <c:v>0</c:v>
                  </c:pt>
                  <c:pt idx="8">
                    <c:v>0.97503846077988088</c:v>
                  </c:pt>
                  <c:pt idx="9">
                    <c:v>6.2474554820342858</c:v>
                  </c:pt>
                  <c:pt idx="10">
                    <c:v>0.80556398463023027</c:v>
                  </c:pt>
                  <c:pt idx="11">
                    <c:v>0.10214368964029694</c:v>
                  </c:pt>
                </c:numCache>
              </c:numRef>
            </c:plus>
            <c:minus>
              <c:numRef>
                <c:f>(GC_ketones!$L$6,GC_ketones!$L$9,GC_ketones!$L$12,GC_ketones!$L$15,GC_ketones!$L$18,GC_ketones!$L$21,GC_ketones!$L$24,GC_ketones!$L$27,GC_ketones!$L$30,GC_ketones!$L$33,GC_ketones!$L$36,GC_ketones!$L$39)</c:f>
                <c:numCache>
                  <c:formatCode>General</c:formatCode>
                  <c:ptCount val="12"/>
                  <c:pt idx="0">
                    <c:v>8.22595283234714</c:v>
                  </c:pt>
                  <c:pt idx="1">
                    <c:v>6.0341555609159858</c:v>
                  </c:pt>
                  <c:pt idx="2">
                    <c:v>3.21771658167714</c:v>
                  </c:pt>
                  <c:pt idx="3">
                    <c:v>0.66090846567433581</c:v>
                  </c:pt>
                  <c:pt idx="4">
                    <c:v>7.196645051689063</c:v>
                  </c:pt>
                  <c:pt idx="5">
                    <c:v>2.0711671427804492</c:v>
                  </c:pt>
                  <c:pt idx="6">
                    <c:v>1.2733027919548434</c:v>
                  </c:pt>
                  <c:pt idx="7">
                    <c:v>0</c:v>
                  </c:pt>
                  <c:pt idx="8">
                    <c:v>0.97503846077988088</c:v>
                  </c:pt>
                  <c:pt idx="9">
                    <c:v>6.2474554820342858</c:v>
                  </c:pt>
                  <c:pt idx="10">
                    <c:v>0.80556398463023027</c:v>
                  </c:pt>
                  <c:pt idx="11">
                    <c:v>0.10214368964029694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(GC_ketones!$I$6,GC_ketones!$I$9,GC_ketones!$I$12,GC_ketones!$I$15,GC_ketones!$I$18,GC_ketones!$I$21,GC_ketones!$I$24,GC_ketones!$I$27,GC_ketones!$I$30,GC_ketones!$I$33,GC_ketones!$I$36,GC_ketones!$I$39)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(GC_ketones!$J$6,GC_ketones!$J$9,GC_ketones!$J$12,GC_ketones!$J$15,GC_ketones!$J$18,GC_ketones!$J$21,GC_ketones!$J$24,GC_ketones!$J$27,GC_ketones!$J$30,GC_ketones!$J$33,GC_ketones!$J$36,GC_ketones!$J$39)</c:f>
              <c:numCache>
                <c:formatCode>General</c:formatCode>
                <c:ptCount val="12"/>
                <c:pt idx="0">
                  <c:v>101.5</c:v>
                </c:pt>
                <c:pt idx="1">
                  <c:v>100.15666666666668</c:v>
                </c:pt>
                <c:pt idx="2">
                  <c:v>82.74</c:v>
                </c:pt>
                <c:pt idx="3">
                  <c:v>72.81</c:v>
                </c:pt>
                <c:pt idx="4">
                  <c:v>42.379999999999995</c:v>
                </c:pt>
                <c:pt idx="5">
                  <c:v>30.333333333333332</c:v>
                </c:pt>
                <c:pt idx="6">
                  <c:v>24.899999999999995</c:v>
                </c:pt>
                <c:pt idx="7">
                  <c:v>25.34</c:v>
                </c:pt>
                <c:pt idx="8">
                  <c:v>26.36</c:v>
                </c:pt>
                <c:pt idx="9">
                  <c:v>29.7</c:v>
                </c:pt>
                <c:pt idx="10">
                  <c:v>24.643333333333334</c:v>
                </c:pt>
                <c:pt idx="11">
                  <c:v>12.176666666666668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FCE9-4202-811E-DB652B7A6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357919"/>
        <c:axId val="57358751"/>
      </c:scatterChart>
      <c:valAx>
        <c:axId val="717774224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(h)</a:t>
                </a:r>
              </a:p>
            </c:rich>
          </c:tx>
          <c:layout>
            <c:manualLayout>
              <c:xMode val="edge"/>
              <c:yMode val="edge"/>
              <c:x val="0.33854614120731347"/>
              <c:y val="0.9272329130399216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7770896"/>
        <c:crosses val="autoZero"/>
        <c:crossBetween val="midCat"/>
      </c:valAx>
      <c:valAx>
        <c:axId val="7177708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Maltotriose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7774224"/>
        <c:crosses val="autoZero"/>
        <c:crossBetween val="midCat"/>
      </c:valAx>
      <c:valAx>
        <c:axId val="57358751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b="0"/>
                </a:pPr>
                <a:r>
                  <a:rPr lang="en-GB" b="0"/>
                  <a:t>Diacetyl (ug/L)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7357919"/>
        <c:crosses val="max"/>
        <c:crossBetween val="midCat"/>
      </c:valAx>
      <c:valAx>
        <c:axId val="5735791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7358751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7665349981438736"/>
          <c:y val="0.75101034026795077"/>
          <c:w val="0.2043786656833706"/>
          <c:h val="0.16474284856128768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9115220045923644E-2"/>
          <c:y val="2.9383816149159737E-2"/>
          <c:w val="0.87432398306135539"/>
          <c:h val="0.85589825744779346"/>
        </c:manualLayout>
      </c:layout>
      <c:scatterChart>
        <c:scatterStyle val="lineMarker"/>
        <c:varyColors val="0"/>
        <c:ser>
          <c:idx val="0"/>
          <c:order val="0"/>
          <c:tx>
            <c:strRef>
              <c:f>OD!$B$16</c:f>
              <c:strCache>
                <c:ptCount val="1"/>
                <c:pt idx="0">
                  <c:v>CBS 1483 (wt)</c:v>
                </c:pt>
              </c:strCache>
            </c:strRef>
          </c:tx>
          <c:spPr>
            <a:ln w="25400" cap="rnd">
              <a:solidFill>
                <a:srgbClr val="4472C4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OD!$X$17:$X$28</c:f>
                <c:numCache>
                  <c:formatCode>General</c:formatCode>
                  <c:ptCount val="12"/>
                  <c:pt idx="0">
                    <c:v>1.8502252115170544E-2</c:v>
                  </c:pt>
                  <c:pt idx="1">
                    <c:v>1.9697715603592215E-2</c:v>
                  </c:pt>
                  <c:pt idx="2">
                    <c:v>4.9999999999999989E-2</c:v>
                  </c:pt>
                  <c:pt idx="3">
                    <c:v>2.5166114784235857E-2</c:v>
                  </c:pt>
                  <c:pt idx="4">
                    <c:v>0.21385353243127253</c:v>
                  </c:pt>
                  <c:pt idx="5">
                    <c:v>0.15000000000000036</c:v>
                  </c:pt>
                  <c:pt idx="6">
                    <c:v>0.65064070986477163</c:v>
                  </c:pt>
                  <c:pt idx="7">
                    <c:v>0.58594652770823252</c:v>
                  </c:pt>
                  <c:pt idx="8">
                    <c:v>1.5</c:v>
                  </c:pt>
                  <c:pt idx="9">
                    <c:v>3.7363083384538802</c:v>
                  </c:pt>
                  <c:pt idx="10">
                    <c:v>2.3579652245103202</c:v>
                  </c:pt>
                  <c:pt idx="11">
                    <c:v>0.72111025509280213</c:v>
                  </c:pt>
                </c:numCache>
              </c:numRef>
            </c:plus>
            <c:minus>
              <c:numRef>
                <c:f>OD!$X$17:$X$28</c:f>
                <c:numCache>
                  <c:formatCode>General</c:formatCode>
                  <c:ptCount val="12"/>
                  <c:pt idx="0">
                    <c:v>1.8502252115170544E-2</c:v>
                  </c:pt>
                  <c:pt idx="1">
                    <c:v>1.9697715603592215E-2</c:v>
                  </c:pt>
                  <c:pt idx="2">
                    <c:v>4.9999999999999989E-2</c:v>
                  </c:pt>
                  <c:pt idx="3">
                    <c:v>2.5166114784235857E-2</c:v>
                  </c:pt>
                  <c:pt idx="4">
                    <c:v>0.21385353243127253</c:v>
                  </c:pt>
                  <c:pt idx="5">
                    <c:v>0.15000000000000036</c:v>
                  </c:pt>
                  <c:pt idx="6">
                    <c:v>0.65064070986477163</c:v>
                  </c:pt>
                  <c:pt idx="7">
                    <c:v>0.58594652770823252</c:v>
                  </c:pt>
                  <c:pt idx="8">
                    <c:v>1.5</c:v>
                  </c:pt>
                  <c:pt idx="9">
                    <c:v>3.7363083384538802</c:v>
                  </c:pt>
                  <c:pt idx="10">
                    <c:v>2.3579652245103202</c:v>
                  </c:pt>
                  <c:pt idx="11">
                    <c:v>0.72111025509280213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OD!$A$17:$A$28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OD!$B$17:$B$28</c:f>
              <c:numCache>
                <c:formatCode>0.000</c:formatCode>
                <c:ptCount val="12"/>
                <c:pt idx="0">
                  <c:v>0.21833333333333335</c:v>
                </c:pt>
                <c:pt idx="1">
                  <c:v>0.24199999999999999</c:v>
                </c:pt>
                <c:pt idx="2">
                  <c:v>0.79999999999999993</c:v>
                </c:pt>
                <c:pt idx="3">
                  <c:v>1.4966666666666668</c:v>
                </c:pt>
                <c:pt idx="4">
                  <c:v>4.5066666666666668</c:v>
                </c:pt>
                <c:pt idx="5" formatCode="0">
                  <c:v>6.8000000000000007</c:v>
                </c:pt>
                <c:pt idx="6" formatCode="0.00">
                  <c:v>21.066666666666666</c:v>
                </c:pt>
                <c:pt idx="7" formatCode="0.00">
                  <c:v>25.066666666666666</c:v>
                </c:pt>
                <c:pt idx="8">
                  <c:v>29.2</c:v>
                </c:pt>
                <c:pt idx="9">
                  <c:v>50.20000000000001</c:v>
                </c:pt>
                <c:pt idx="10">
                  <c:v>59.199999999999996</c:v>
                </c:pt>
                <c:pt idx="11">
                  <c:v>73.2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75-4327-AB60-846C6727AE92}"/>
            </c:ext>
          </c:extLst>
        </c:ser>
        <c:ser>
          <c:idx val="1"/>
          <c:order val="1"/>
          <c:tx>
            <c:strRef>
              <c:f>OD!$C$16</c:f>
              <c:strCache>
                <c:ptCount val="1"/>
                <c:pt idx="0">
                  <c:v>IMI483 (Bv-ald-CO)</c:v>
                </c:pt>
              </c:strCache>
            </c:strRef>
          </c:tx>
          <c:spPr>
            <a:ln w="19050" cap="rnd">
              <a:solidFill>
                <a:srgbClr val="70AD47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AD47"/>
              </a:solidFill>
              <a:ln w="9525">
                <a:solidFill>
                  <a:srgbClr val="70AD47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OD!$Y$17:$Y$28</c:f>
                <c:numCache>
                  <c:formatCode>General</c:formatCode>
                  <c:ptCount val="12"/>
                  <c:pt idx="0">
                    <c:v>4.8497422611928638E-2</c:v>
                  </c:pt>
                  <c:pt idx="1">
                    <c:v>5.4601587278515412E-2</c:v>
                  </c:pt>
                  <c:pt idx="2">
                    <c:v>5.1961524227066368E-2</c:v>
                  </c:pt>
                  <c:pt idx="3">
                    <c:v>0.18230011885167086</c:v>
                  </c:pt>
                  <c:pt idx="4">
                    <c:v>1.0147577707676545</c:v>
                  </c:pt>
                  <c:pt idx="5">
                    <c:v>0.43684474740270501</c:v>
                  </c:pt>
                  <c:pt idx="6">
                    <c:v>2.343786110832927</c:v>
                  </c:pt>
                  <c:pt idx="7">
                    <c:v>2.9194748386196636</c:v>
                  </c:pt>
                  <c:pt idx="8">
                    <c:v>3.8734136537856947</c:v>
                  </c:pt>
                  <c:pt idx="9">
                    <c:v>3.1432467291003436</c:v>
                  </c:pt>
                  <c:pt idx="10">
                    <c:v>6.8711959172573147</c:v>
                  </c:pt>
                  <c:pt idx="11">
                    <c:v>2.9955522584881278</c:v>
                  </c:pt>
                </c:numCache>
              </c:numRef>
            </c:plus>
            <c:minus>
              <c:numRef>
                <c:f>OD!$Y$17:$Y$28</c:f>
                <c:numCache>
                  <c:formatCode>General</c:formatCode>
                  <c:ptCount val="12"/>
                  <c:pt idx="0">
                    <c:v>4.8497422611928638E-2</c:v>
                  </c:pt>
                  <c:pt idx="1">
                    <c:v>5.4601587278515412E-2</c:v>
                  </c:pt>
                  <c:pt idx="2">
                    <c:v>5.1961524227066368E-2</c:v>
                  </c:pt>
                  <c:pt idx="3">
                    <c:v>0.18230011885167086</c:v>
                  </c:pt>
                  <c:pt idx="4">
                    <c:v>1.0147577707676545</c:v>
                  </c:pt>
                  <c:pt idx="5">
                    <c:v>0.43684474740270501</c:v>
                  </c:pt>
                  <c:pt idx="6">
                    <c:v>2.343786110832927</c:v>
                  </c:pt>
                  <c:pt idx="7">
                    <c:v>2.9194748386196636</c:v>
                  </c:pt>
                  <c:pt idx="8">
                    <c:v>3.8734136537856947</c:v>
                  </c:pt>
                  <c:pt idx="9">
                    <c:v>3.1432467291003436</c:v>
                  </c:pt>
                  <c:pt idx="10">
                    <c:v>6.8711959172573147</c:v>
                  </c:pt>
                  <c:pt idx="11">
                    <c:v>2.9955522584881278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OD!$A$17:$A$28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OD!$C$17:$C$28</c:f>
              <c:numCache>
                <c:formatCode>0.000</c:formatCode>
                <c:ptCount val="12"/>
                <c:pt idx="0">
                  <c:v>0.27300000000000002</c:v>
                </c:pt>
                <c:pt idx="1">
                  <c:v>0.33466666666666667</c:v>
                </c:pt>
                <c:pt idx="2">
                  <c:v>1.4799999999999998</c:v>
                </c:pt>
                <c:pt idx="3">
                  <c:v>2.3833333333333333</c:v>
                </c:pt>
                <c:pt idx="4">
                  <c:v>7.6333333333333329</c:v>
                </c:pt>
                <c:pt idx="5" formatCode="0">
                  <c:v>9.2666666666666657</c:v>
                </c:pt>
                <c:pt idx="6" formatCode="0.00">
                  <c:v>20.566666666666666</c:v>
                </c:pt>
                <c:pt idx="7" formatCode="0.00">
                  <c:v>21.966666666666669</c:v>
                </c:pt>
                <c:pt idx="8">
                  <c:v>25.366666666666664</c:v>
                </c:pt>
                <c:pt idx="9">
                  <c:v>37.6</c:v>
                </c:pt>
                <c:pt idx="10">
                  <c:v>43.533333333333331</c:v>
                </c:pt>
                <c:pt idx="11">
                  <c:v>58.133333333333333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7075-4327-AB60-846C6727AE92}"/>
            </c:ext>
          </c:extLst>
        </c:ser>
        <c:ser>
          <c:idx val="2"/>
          <c:order val="2"/>
          <c:tx>
            <c:strRef>
              <c:f>OD!$D$16</c:f>
              <c:strCache>
                <c:ptCount val="1"/>
                <c:pt idx="0">
                  <c:v>IMI485 (Ll-ald-CO)</c:v>
                </c:pt>
              </c:strCache>
            </c:strRef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OD!$Z$17:$Z$28</c:f>
                <c:numCache>
                  <c:formatCode>General</c:formatCode>
                  <c:ptCount val="12"/>
                  <c:pt idx="0">
                    <c:v>1.5885003409925155E-2</c:v>
                  </c:pt>
                  <c:pt idx="1">
                    <c:v>4.7159304490206277E-2</c:v>
                  </c:pt>
                  <c:pt idx="2">
                    <c:v>2.6457513110645901E-2</c:v>
                  </c:pt>
                  <c:pt idx="3">
                    <c:v>0.1154700538379248</c:v>
                  </c:pt>
                  <c:pt idx="4">
                    <c:v>7.2111025509279794E-2</c:v>
                  </c:pt>
                  <c:pt idx="5">
                    <c:v>5.5075705472861072E-2</c:v>
                  </c:pt>
                  <c:pt idx="6">
                    <c:v>0.34210134950527932</c:v>
                  </c:pt>
                  <c:pt idx="7">
                    <c:v>0.25026652459594617</c:v>
                  </c:pt>
                  <c:pt idx="8">
                    <c:v>0.3785938897200179</c:v>
                  </c:pt>
                  <c:pt idx="9">
                    <c:v>1.6563010998406462</c:v>
                  </c:pt>
                  <c:pt idx="10">
                    <c:v>2.4331050121192903</c:v>
                  </c:pt>
                  <c:pt idx="11">
                    <c:v>0.52915026221291761</c:v>
                  </c:pt>
                </c:numCache>
              </c:numRef>
            </c:plus>
            <c:minus>
              <c:numRef>
                <c:f>OD!$Z$17:$Z$28</c:f>
                <c:numCache>
                  <c:formatCode>General</c:formatCode>
                  <c:ptCount val="12"/>
                  <c:pt idx="0">
                    <c:v>1.5885003409925155E-2</c:v>
                  </c:pt>
                  <c:pt idx="1">
                    <c:v>4.7159304490206277E-2</c:v>
                  </c:pt>
                  <c:pt idx="2">
                    <c:v>2.6457513110645901E-2</c:v>
                  </c:pt>
                  <c:pt idx="3">
                    <c:v>0.1154700538379248</c:v>
                  </c:pt>
                  <c:pt idx="4">
                    <c:v>7.2111025509279794E-2</c:v>
                  </c:pt>
                  <c:pt idx="5">
                    <c:v>5.5075705472861072E-2</c:v>
                  </c:pt>
                  <c:pt idx="6">
                    <c:v>0.34210134950527932</c:v>
                  </c:pt>
                  <c:pt idx="7">
                    <c:v>0.25026652459594617</c:v>
                  </c:pt>
                  <c:pt idx="8">
                    <c:v>0.3785938897200179</c:v>
                  </c:pt>
                  <c:pt idx="9">
                    <c:v>1.6563010998406462</c:v>
                  </c:pt>
                  <c:pt idx="10">
                    <c:v>2.4331050121192903</c:v>
                  </c:pt>
                  <c:pt idx="11">
                    <c:v>0.52915026221291761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OD!$A$17:$A$28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OD!$D$17:$D$28</c:f>
              <c:numCache>
                <c:formatCode>0.000</c:formatCode>
                <c:ptCount val="12"/>
                <c:pt idx="0">
                  <c:v>0.21566666666666667</c:v>
                </c:pt>
                <c:pt idx="1">
                  <c:v>0.16800000000000001</c:v>
                </c:pt>
                <c:pt idx="2">
                  <c:v>0.38000000000000006</c:v>
                </c:pt>
                <c:pt idx="3" formatCode="0">
                  <c:v>0.54666666666666675</c:v>
                </c:pt>
                <c:pt idx="4">
                  <c:v>0.82</c:v>
                </c:pt>
                <c:pt idx="5" formatCode="0">
                  <c:v>1.0633333333333335</c:v>
                </c:pt>
                <c:pt idx="6" formatCode="0.00">
                  <c:v>3.5733333333333328</c:v>
                </c:pt>
                <c:pt idx="7" formatCode="0.00">
                  <c:v>4.9933333333333332</c:v>
                </c:pt>
                <c:pt idx="8">
                  <c:v>6.833333333333333</c:v>
                </c:pt>
                <c:pt idx="9">
                  <c:v>18.233333333333334</c:v>
                </c:pt>
                <c:pt idx="10">
                  <c:v>25</c:v>
                </c:pt>
                <c:pt idx="11">
                  <c:v>63.800000000000004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075-4327-AB60-846C6727A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5140864"/>
        <c:axId val="1271905936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OD!$E$16</c15:sqref>
                        </c15:formulaRef>
                      </c:ext>
                    </c:extLst>
                    <c:strCache>
                      <c:ptCount val="1"/>
                      <c:pt idx="0">
                        <c:v>IMI487 (ValS)</c:v>
                      </c:pt>
                    </c:strCache>
                  </c:strRef>
                </c:tx>
                <c:spPr>
                  <a:ln w="25400" cap="rnd">
                    <a:solidFill>
                      <a:srgbClr val="FFC000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OD!$AA$17:$AA$28</c15:sqref>
                          </c15:formulaRef>
                        </c:ext>
                      </c:extLst>
                      <c:numCache>
                        <c:formatCode>General</c:formatCode>
                        <c:ptCount val="12"/>
                        <c:pt idx="0">
                          <c:v>1.6772994167212164E-2</c:v>
                        </c:pt>
                        <c:pt idx="1">
                          <c:v>1.0583005244258356E-2</c:v>
                        </c:pt>
                        <c:pt idx="2">
                          <c:v>0.17243356208503433</c:v>
                        </c:pt>
                        <c:pt idx="3">
                          <c:v>0.15011106998930271</c:v>
                        </c:pt>
                        <c:pt idx="4">
                          <c:v>0.43096790290383979</c:v>
                        </c:pt>
                        <c:pt idx="5">
                          <c:v>0.52678268764263692</c:v>
                        </c:pt>
                        <c:pt idx="6">
                          <c:v>1.3892443989449796</c:v>
                        </c:pt>
                        <c:pt idx="7">
                          <c:v>2.2649503305812253</c:v>
                        </c:pt>
                        <c:pt idx="8">
                          <c:v>0.80829037686547522</c:v>
                        </c:pt>
                        <c:pt idx="9">
                          <c:v>13.857849761056004</c:v>
                        </c:pt>
                        <c:pt idx="10">
                          <c:v>2.1385353243127234</c:v>
                        </c:pt>
                        <c:pt idx="11">
                          <c:v>1.665332799572907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OD!$AA$17:$AA$28</c15:sqref>
                          </c15:formulaRef>
                        </c:ext>
                      </c:extLst>
                      <c:numCache>
                        <c:formatCode>General</c:formatCode>
                        <c:ptCount val="12"/>
                        <c:pt idx="0">
                          <c:v>1.6772994167212164E-2</c:v>
                        </c:pt>
                        <c:pt idx="1">
                          <c:v>1.0583005244258356E-2</c:v>
                        </c:pt>
                        <c:pt idx="2">
                          <c:v>0.17243356208503433</c:v>
                        </c:pt>
                        <c:pt idx="3">
                          <c:v>0.15011106998930271</c:v>
                        </c:pt>
                        <c:pt idx="4">
                          <c:v>0.43096790290383979</c:v>
                        </c:pt>
                        <c:pt idx="5">
                          <c:v>0.52678268764263692</c:v>
                        </c:pt>
                        <c:pt idx="6">
                          <c:v>1.3892443989449796</c:v>
                        </c:pt>
                        <c:pt idx="7">
                          <c:v>2.2649503305812253</c:v>
                        </c:pt>
                        <c:pt idx="8">
                          <c:v>0.80829037686547522</c:v>
                        </c:pt>
                        <c:pt idx="9">
                          <c:v>13.857849761056004</c:v>
                        </c:pt>
                        <c:pt idx="10">
                          <c:v>2.1385353243127234</c:v>
                        </c:pt>
                        <c:pt idx="11">
                          <c:v>1.665332799572907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OD!$A$17:$A$28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5</c:v>
                      </c:pt>
                      <c:pt idx="2">
                        <c:v>23</c:v>
                      </c:pt>
                      <c:pt idx="3">
                        <c:v>29.5</c:v>
                      </c:pt>
                      <c:pt idx="4">
                        <c:v>45.5</c:v>
                      </c:pt>
                      <c:pt idx="5">
                        <c:v>52</c:v>
                      </c:pt>
                      <c:pt idx="6">
                        <c:v>70</c:v>
                      </c:pt>
                      <c:pt idx="7">
                        <c:v>74.5</c:v>
                      </c:pt>
                      <c:pt idx="8">
                        <c:v>76</c:v>
                      </c:pt>
                      <c:pt idx="9">
                        <c:v>93</c:v>
                      </c:pt>
                      <c:pt idx="10">
                        <c:v>99</c:v>
                      </c:pt>
                      <c:pt idx="11">
                        <c:v>168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OD!$E$17:$E$28</c15:sqref>
                        </c15:formulaRef>
                      </c:ext>
                    </c:extLst>
                    <c:numCache>
                      <c:formatCode>0.000</c:formatCode>
                      <c:ptCount val="12"/>
                      <c:pt idx="0">
                        <c:v>0.23566666666666666</c:v>
                      </c:pt>
                      <c:pt idx="1">
                        <c:v>0.23599999999999999</c:v>
                      </c:pt>
                      <c:pt idx="2" formatCode="0.00">
                        <c:v>0.98666666666666669</c:v>
                      </c:pt>
                      <c:pt idx="3" formatCode="0.00">
                        <c:v>1.5666666666666667</c:v>
                      </c:pt>
                      <c:pt idx="4">
                        <c:v>4.3266666666666671</c:v>
                      </c:pt>
                      <c:pt idx="5" formatCode="0.00">
                        <c:v>5.7</c:v>
                      </c:pt>
                      <c:pt idx="6" formatCode="0.00">
                        <c:v>15.5</c:v>
                      </c:pt>
                      <c:pt idx="7" formatCode="0.00">
                        <c:v>18.599999999999998</c:v>
                      </c:pt>
                      <c:pt idx="8">
                        <c:v>20.466666666666665</c:v>
                      </c:pt>
                      <c:pt idx="9">
                        <c:v>37.800000000000004</c:v>
                      </c:pt>
                      <c:pt idx="10">
                        <c:v>47.466666666666669</c:v>
                      </c:pt>
                      <c:pt idx="11">
                        <c:v>54.666666666666664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7075-4327-AB60-846C6727AE92}"/>
                  </c:ext>
                </c:extLst>
              </c15:ser>
            </c15:filteredScatterSeries>
          </c:ext>
        </c:extLst>
      </c:scatterChart>
      <c:valAx>
        <c:axId val="1285140864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1905936"/>
        <c:crosses val="autoZero"/>
        <c:crossBetween val="midCat"/>
      </c:valAx>
      <c:valAx>
        <c:axId val="12719059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OD660 (a.u.)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514086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248325903362995"/>
          <c:y val="6.4309761528691292E-2"/>
          <c:w val="0.23951257913550919"/>
          <c:h val="0.160926177404452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50171340831395"/>
          <c:y val="4.356003676878694E-2"/>
          <c:w val="0.8391097674548591"/>
          <c:h val="0.83101319626102454"/>
        </c:manualLayout>
      </c:layout>
      <c:scatterChart>
        <c:scatterStyle val="lineMarker"/>
        <c:varyColors val="0"/>
        <c:ser>
          <c:idx val="0"/>
          <c:order val="0"/>
          <c:tx>
            <c:strRef>
              <c:f>GC_ketones!$H$4</c:f>
              <c:strCache>
                <c:ptCount val="1"/>
                <c:pt idx="0">
                  <c:v>CBS1483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(GC_ketones!$L$4,GC_ketones!$L$7,GC_ketones!$L$10,GC_ketones!$L$13,GC_ketones!$L$16,GC_ketones!$L$19,GC_ketones!$L$22,GC_ketones!$L$25,GC_ketones!$L$28,GC_ketones!$L$31,GC_ketones!$L$34,GC_ketones!$L$37)</c:f>
                <c:numCache>
                  <c:formatCode>General</c:formatCode>
                  <c:ptCount val="12"/>
                  <c:pt idx="0">
                    <c:v>12.890290919913433</c:v>
                  </c:pt>
                  <c:pt idx="1">
                    <c:v>5.1817789738016939</c:v>
                  </c:pt>
                  <c:pt idx="2">
                    <c:v>0.42508822613664526</c:v>
                  </c:pt>
                  <c:pt idx="3">
                    <c:v>0.6829592471980529</c:v>
                  </c:pt>
                  <c:pt idx="4">
                    <c:v>3.0494644338528207</c:v>
                  </c:pt>
                  <c:pt idx="5">
                    <c:v>4.7734718322551606</c:v>
                  </c:pt>
                  <c:pt idx="6">
                    <c:v>13.851679801862781</c:v>
                  </c:pt>
                  <c:pt idx="7">
                    <c:v>12.366822550679705</c:v>
                  </c:pt>
                  <c:pt idx="8">
                    <c:v>46.445117073810906</c:v>
                  </c:pt>
                  <c:pt idx="9">
                    <c:v>27.704476774220694</c:v>
                  </c:pt>
                  <c:pt idx="10">
                    <c:v>14.898469720075267</c:v>
                  </c:pt>
                  <c:pt idx="11">
                    <c:v>5.0876713730350165</c:v>
                  </c:pt>
                </c:numCache>
              </c:numRef>
            </c:plus>
            <c:minus>
              <c:numRef>
                <c:f>(GC_ketones!$L$4,GC_ketones!$L$7,GC_ketones!$L$10,GC_ketones!$L$13,GC_ketones!$L$16,GC_ketones!$L$19,GC_ketones!$L$22,GC_ketones!$L$25,GC_ketones!$L$28,GC_ketones!$L$31,GC_ketones!$L$34,GC_ketones!$L$37)</c:f>
                <c:numCache>
                  <c:formatCode>General</c:formatCode>
                  <c:ptCount val="12"/>
                  <c:pt idx="0">
                    <c:v>12.890290919913433</c:v>
                  </c:pt>
                  <c:pt idx="1">
                    <c:v>5.1817789738016939</c:v>
                  </c:pt>
                  <c:pt idx="2">
                    <c:v>0.42508822613664526</c:v>
                  </c:pt>
                  <c:pt idx="3">
                    <c:v>0.6829592471980529</c:v>
                  </c:pt>
                  <c:pt idx="4">
                    <c:v>3.0494644338528207</c:v>
                  </c:pt>
                  <c:pt idx="5">
                    <c:v>4.7734718322551606</c:v>
                  </c:pt>
                  <c:pt idx="6">
                    <c:v>13.851679801862781</c:v>
                  </c:pt>
                  <c:pt idx="7">
                    <c:v>12.366822550679705</c:v>
                  </c:pt>
                  <c:pt idx="8">
                    <c:v>46.445117073810906</c:v>
                  </c:pt>
                  <c:pt idx="9">
                    <c:v>27.704476774220694</c:v>
                  </c:pt>
                  <c:pt idx="10">
                    <c:v>14.898469720075267</c:v>
                  </c:pt>
                  <c:pt idx="11">
                    <c:v>5.0876713730350165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(GC_ketones!$I$4,GC_ketones!$I$7,GC_ketones!$I$10,GC_ketones!$I$13,GC_ketones!$I$16,GC_ketones!$I$19,GC_ketones!$I$22,GC_ketones!$I$25,GC_ketones!$I$28,GC_ketones!$I$31,GC_ketones!$I$34,GC_ketones!$I$37)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(GC_ketones!$J$4,GC_ketones!$J$7,GC_ketones!$J$10,GC_ketones!$J$13,GC_ketones!$J$16,GC_ketones!$J$19,GC_ketones!$J$22,GC_ketones!$J$25,GC_ketones!$J$28,GC_ketones!$J$31,GC_ketones!$J$34,GC_ketones!$J$37)</c:f>
              <c:numCache>
                <c:formatCode>General</c:formatCode>
                <c:ptCount val="12"/>
                <c:pt idx="0">
                  <c:v>103.69</c:v>
                </c:pt>
                <c:pt idx="1">
                  <c:v>88.15666666666668</c:v>
                </c:pt>
                <c:pt idx="2">
                  <c:v>39.800000000000004</c:v>
                </c:pt>
                <c:pt idx="3">
                  <c:v>34.616666666666667</c:v>
                </c:pt>
                <c:pt idx="4">
                  <c:v>85.75333333333333</c:v>
                </c:pt>
                <c:pt idx="5">
                  <c:v>138.49333333333334</c:v>
                </c:pt>
                <c:pt idx="6">
                  <c:v>432.33666666666664</c:v>
                </c:pt>
                <c:pt idx="7">
                  <c:v>408.06</c:v>
                </c:pt>
                <c:pt idx="8">
                  <c:v>453.96000000000004</c:v>
                </c:pt>
                <c:pt idx="9">
                  <c:v>825.81333333333339</c:v>
                </c:pt>
                <c:pt idx="10">
                  <c:v>1462.83</c:v>
                </c:pt>
                <c:pt idx="11">
                  <c:v>138.16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6F-48F2-B0C7-E93588A3EBAA}"/>
            </c:ext>
          </c:extLst>
        </c:ser>
        <c:ser>
          <c:idx val="1"/>
          <c:order val="1"/>
          <c:tx>
            <c:strRef>
              <c:f>GC_ketones!$H$5</c:f>
              <c:strCache>
                <c:ptCount val="1"/>
                <c:pt idx="0">
                  <c:v>IMI483 (Bv-ald)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(GC_ketones!$L$5,GC_ketones!$L$8,GC_ketones!$L$11,GC_ketones!$L$14,GC_ketones!$L$17,GC_ketones!$L$20,GC_ketones!$L$23,GC_ketones!$L$26,GC_ketones!$L$29,GC_ketones!$L$32,GC_ketones!$L$35,GC_ketones!$L$38)</c:f>
                <c:numCache>
                  <c:formatCode>General</c:formatCode>
                  <c:ptCount val="12"/>
                  <c:pt idx="0">
                    <c:v>2.2954084603834692</c:v>
                  </c:pt>
                  <c:pt idx="1">
                    <c:v>1.3766747376680264</c:v>
                  </c:pt>
                  <c:pt idx="2">
                    <c:v>5.6487520745736628</c:v>
                  </c:pt>
                  <c:pt idx="3">
                    <c:v>1.658794743179516</c:v>
                  </c:pt>
                  <c:pt idx="4">
                    <c:v>0.51247764178872579</c:v>
                  </c:pt>
                  <c:pt idx="5">
                    <c:v>0.61538605769061727</c:v>
                  </c:pt>
                  <c:pt idx="6">
                    <c:v>0.49903239707791797</c:v>
                  </c:pt>
                  <c:pt idx="7">
                    <c:v>1.0721162872251002</c:v>
                  </c:pt>
                  <c:pt idx="8">
                    <c:v>1.0873975047485311</c:v>
                  </c:pt>
                  <c:pt idx="9">
                    <c:v>1.0157263410978374</c:v>
                  </c:pt>
                  <c:pt idx="10">
                    <c:v>4.7041506495151166</c:v>
                  </c:pt>
                  <c:pt idx="11">
                    <c:v>0.41137979208188319</c:v>
                  </c:pt>
                </c:numCache>
              </c:numRef>
            </c:plus>
            <c:minus>
              <c:numRef>
                <c:f>(GC_ketones!$L$5,GC_ketones!$L$8,GC_ketones!$L$11,GC_ketones!$L$14,GC_ketones!$L$17,GC_ketones!$L$20,GC_ketones!$L$23,GC_ketones!$L$26,GC_ketones!$L$29,GC_ketones!$L$32,GC_ketones!$L$35,GC_ketones!$L$38)</c:f>
                <c:numCache>
                  <c:formatCode>General</c:formatCode>
                  <c:ptCount val="12"/>
                  <c:pt idx="0">
                    <c:v>2.2954084603834692</c:v>
                  </c:pt>
                  <c:pt idx="1">
                    <c:v>1.3766747376680264</c:v>
                  </c:pt>
                  <c:pt idx="2">
                    <c:v>5.6487520745736628</c:v>
                  </c:pt>
                  <c:pt idx="3">
                    <c:v>1.658794743179516</c:v>
                  </c:pt>
                  <c:pt idx="4">
                    <c:v>0.51247764178872579</c:v>
                  </c:pt>
                  <c:pt idx="5">
                    <c:v>0.61538605769061727</c:v>
                  </c:pt>
                  <c:pt idx="6">
                    <c:v>0.49903239707791797</c:v>
                  </c:pt>
                  <c:pt idx="7">
                    <c:v>1.0721162872251002</c:v>
                  </c:pt>
                  <c:pt idx="8">
                    <c:v>1.0873975047485311</c:v>
                  </c:pt>
                  <c:pt idx="9">
                    <c:v>1.0157263410978374</c:v>
                  </c:pt>
                  <c:pt idx="10">
                    <c:v>4.7041506495151166</c:v>
                  </c:pt>
                  <c:pt idx="11">
                    <c:v>0.41137979208188319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(GC_ketones!$I$4,GC_ketones!$I$7,GC_ketones!$I$10,GC_ketones!$I$13,GC_ketones!$I$16,GC_ketones!$I$19,GC_ketones!$I$22,GC_ketones!$I$25,GC_ketones!$I$28,GC_ketones!$I$31,GC_ketones!$I$34,GC_ketones!$I$37)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(GC_ketones!$J$5,GC_ketones!$J$8,GC_ketones!$J$11,GC_ketones!$J$14,GC_ketones!$J$17,GC_ketones!$J$20,GC_ketones!$J$23,GC_ketones!$J$26,GC_ketones!$J$29,GC_ketones!$J$32,GC_ketones!$J$35,GC_ketones!$J$38)</c:f>
              <c:numCache>
                <c:formatCode>General</c:formatCode>
                <c:ptCount val="12"/>
                <c:pt idx="0">
                  <c:v>83.470000000000013</c:v>
                </c:pt>
                <c:pt idx="1">
                  <c:v>71.603333333333339</c:v>
                </c:pt>
                <c:pt idx="2">
                  <c:v>31.97</c:v>
                </c:pt>
                <c:pt idx="3">
                  <c:v>28.25</c:v>
                </c:pt>
                <c:pt idx="4">
                  <c:v>23.303333333333331</c:v>
                </c:pt>
                <c:pt idx="5">
                  <c:v>22.05</c:v>
                </c:pt>
                <c:pt idx="6">
                  <c:v>17.953333333333333</c:v>
                </c:pt>
                <c:pt idx="7">
                  <c:v>17.206666666666667</c:v>
                </c:pt>
                <c:pt idx="8">
                  <c:v>18.72666666666667</c:v>
                </c:pt>
                <c:pt idx="9">
                  <c:v>13.4</c:v>
                </c:pt>
                <c:pt idx="10">
                  <c:v>18.746666666666666</c:v>
                </c:pt>
                <c:pt idx="11">
                  <c:v>9.7233333333333345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86F-48F2-B0C7-E93588A3EBAA}"/>
            </c:ext>
          </c:extLst>
        </c:ser>
        <c:ser>
          <c:idx val="2"/>
          <c:order val="2"/>
          <c:tx>
            <c:strRef>
              <c:f>GC_ketones!$H$6</c:f>
              <c:strCache>
                <c:ptCount val="1"/>
                <c:pt idx="0">
                  <c:v>IMI485 (Ll-ald)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(GC_ketones!$L$6,GC_ketones!$L$9,GC_ketones!$L$12,GC_ketones!$L$15,GC_ketones!$L$18,GC_ketones!$L$21,GC_ketones!$L$24,GC_ketones!$L$27,GC_ketones!$L$30,GC_ketones!$L$33,GC_ketones!$L$36,GC_ketones!$L$39)</c:f>
                <c:numCache>
                  <c:formatCode>General</c:formatCode>
                  <c:ptCount val="12"/>
                  <c:pt idx="0">
                    <c:v>8.22595283234714</c:v>
                  </c:pt>
                  <c:pt idx="1">
                    <c:v>6.0341555609159858</c:v>
                  </c:pt>
                  <c:pt idx="2">
                    <c:v>3.21771658167714</c:v>
                  </c:pt>
                  <c:pt idx="3">
                    <c:v>0.66090846567433581</c:v>
                  </c:pt>
                  <c:pt idx="4">
                    <c:v>7.196645051689063</c:v>
                  </c:pt>
                  <c:pt idx="5">
                    <c:v>2.0711671427804492</c:v>
                  </c:pt>
                  <c:pt idx="6">
                    <c:v>1.2733027919548434</c:v>
                  </c:pt>
                  <c:pt idx="7">
                    <c:v>0</c:v>
                  </c:pt>
                  <c:pt idx="8">
                    <c:v>0.97503846077988088</c:v>
                  </c:pt>
                  <c:pt idx="9">
                    <c:v>6.2474554820342858</c:v>
                  </c:pt>
                  <c:pt idx="10">
                    <c:v>0.80556398463023027</c:v>
                  </c:pt>
                  <c:pt idx="11">
                    <c:v>0.10214368964029694</c:v>
                  </c:pt>
                </c:numCache>
              </c:numRef>
            </c:plus>
            <c:minus>
              <c:numRef>
                <c:f>(GC_ketones!$L$6,GC_ketones!$L$9,GC_ketones!$L$12,GC_ketones!$L$15,GC_ketones!$L$18,GC_ketones!$L$21,GC_ketones!$L$24,GC_ketones!$L$27,GC_ketones!$L$30,GC_ketones!$L$33,GC_ketones!$L$36,GC_ketones!$L$39)</c:f>
                <c:numCache>
                  <c:formatCode>General</c:formatCode>
                  <c:ptCount val="12"/>
                  <c:pt idx="0">
                    <c:v>8.22595283234714</c:v>
                  </c:pt>
                  <c:pt idx="1">
                    <c:v>6.0341555609159858</c:v>
                  </c:pt>
                  <c:pt idx="2">
                    <c:v>3.21771658167714</c:v>
                  </c:pt>
                  <c:pt idx="3">
                    <c:v>0.66090846567433581</c:v>
                  </c:pt>
                  <c:pt idx="4">
                    <c:v>7.196645051689063</c:v>
                  </c:pt>
                  <c:pt idx="5">
                    <c:v>2.0711671427804492</c:v>
                  </c:pt>
                  <c:pt idx="6">
                    <c:v>1.2733027919548434</c:v>
                  </c:pt>
                  <c:pt idx="7">
                    <c:v>0</c:v>
                  </c:pt>
                  <c:pt idx="8">
                    <c:v>0.97503846077988088</c:v>
                  </c:pt>
                  <c:pt idx="9">
                    <c:v>6.2474554820342858</c:v>
                  </c:pt>
                  <c:pt idx="10">
                    <c:v>0.80556398463023027</c:v>
                  </c:pt>
                  <c:pt idx="11">
                    <c:v>0.10214368964029694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(GC_ketones!$I$6,GC_ketones!$I$9,GC_ketones!$I$12,GC_ketones!$I$15,GC_ketones!$I$18,GC_ketones!$I$21,GC_ketones!$I$24,GC_ketones!$I$27,GC_ketones!$I$30,GC_ketones!$I$33,GC_ketones!$I$36,GC_ketones!$I$39)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(GC_ketones!$J$6,GC_ketones!$J$9,GC_ketones!$J$12,GC_ketones!$J$15,GC_ketones!$J$18,GC_ketones!$J$21,GC_ketones!$J$24,GC_ketones!$J$27,GC_ketones!$J$30,GC_ketones!$J$33,GC_ketones!$J$36,GC_ketones!$J$39)</c:f>
              <c:numCache>
                <c:formatCode>General</c:formatCode>
                <c:ptCount val="12"/>
                <c:pt idx="0">
                  <c:v>101.5</c:v>
                </c:pt>
                <c:pt idx="1">
                  <c:v>100.15666666666668</c:v>
                </c:pt>
                <c:pt idx="2">
                  <c:v>82.74</c:v>
                </c:pt>
                <c:pt idx="3">
                  <c:v>72.81</c:v>
                </c:pt>
                <c:pt idx="4">
                  <c:v>42.379999999999995</c:v>
                </c:pt>
                <c:pt idx="5">
                  <c:v>30.333333333333332</c:v>
                </c:pt>
                <c:pt idx="6">
                  <c:v>24.899999999999995</c:v>
                </c:pt>
                <c:pt idx="7">
                  <c:v>25.34</c:v>
                </c:pt>
                <c:pt idx="8">
                  <c:v>26.36</c:v>
                </c:pt>
                <c:pt idx="9">
                  <c:v>29.7</c:v>
                </c:pt>
                <c:pt idx="10">
                  <c:v>24.643333333333334</c:v>
                </c:pt>
                <c:pt idx="11">
                  <c:v>12.176666666666668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86F-48F2-B0C7-E93588A3EBAA}"/>
            </c:ext>
          </c:extLst>
        </c:ser>
        <c:ser>
          <c:idx val="3"/>
          <c:order val="3"/>
          <c:tx>
            <c:v>Taste treshold</c:v>
          </c:tx>
          <c:spPr>
            <a:ln w="952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dPt>
            <c:idx val="8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3-B86F-48F2-B0C7-E93588A3EBAA}"/>
              </c:ext>
            </c:extLst>
          </c:dPt>
          <c:xVal>
            <c:numRef>
              <c:f>(GC_ketones!$I$4,GC_ketones!$I$7,GC_ketones!$I$10,GC_ketones!$I$13,GC_ketones!$I$16,GC_ketones!$I$19,GC_ketones!$I$22,GC_ketones!$I$25,GC_ketones!$I$28,GC_ketones!$I$31,GC_ketones!$I$34,GC_ketones!$I$37)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GC_ketones!$N$4:$N$15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86F-48F2-B0C7-E93588A3EB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7774224"/>
        <c:axId val="717770896"/>
      </c:scatterChart>
      <c:valAx>
        <c:axId val="7177742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(h)</a:t>
                </a:r>
              </a:p>
            </c:rich>
          </c:tx>
          <c:layout>
            <c:manualLayout>
              <c:xMode val="edge"/>
              <c:yMode val="edge"/>
              <c:x val="0.50082650536587947"/>
              <c:y val="0.92723297715170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7770896"/>
        <c:crosses val="autoZero"/>
        <c:crossBetween val="midCat"/>
      </c:valAx>
      <c:valAx>
        <c:axId val="7177708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2,3-diacetyl  (</a:t>
                </a:r>
                <a:r>
                  <a:rPr lang="en-GB" sz="1000" b="0" i="0" u="none" strike="noStrike" baseline="0">
                    <a:effectLst/>
                  </a:rPr>
                  <a:t>μ</a:t>
                </a:r>
                <a:r>
                  <a:rPr lang="en-GB"/>
                  <a:t>g/l)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777422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4171756906588776"/>
          <c:y val="4.7929679388802833E-2"/>
          <c:w val="0.30763025621253087"/>
          <c:h val="0.25619304432908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50171340831395"/>
          <c:y val="4.356003676878694E-2"/>
          <c:w val="0.8391097674548591"/>
          <c:h val="0.83101319626102454"/>
        </c:manualLayout>
      </c:layout>
      <c:scatterChart>
        <c:scatterStyle val="smoothMarker"/>
        <c:varyColors val="0"/>
        <c:ser>
          <c:idx val="1"/>
          <c:order val="1"/>
          <c:tx>
            <c:strRef>
              <c:f>GC_ketones!$H$5</c:f>
              <c:strCache>
                <c:ptCount val="1"/>
                <c:pt idx="0">
                  <c:v>IMI483 (Bv-ald)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(GC_ketones!$L$5,GC_ketones!$L$8,GC_ketones!$L$11,GC_ketones!$L$14,GC_ketones!$L$17,GC_ketones!$L$20,GC_ketones!$L$23,GC_ketones!$L$26,GC_ketones!$L$29,GC_ketones!$L$32,GC_ketones!$L$35,GC_ketones!$L$38)</c:f>
                <c:numCache>
                  <c:formatCode>General</c:formatCode>
                  <c:ptCount val="12"/>
                  <c:pt idx="0">
                    <c:v>2.2954084603834692</c:v>
                  </c:pt>
                  <c:pt idx="1">
                    <c:v>1.3766747376680264</c:v>
                  </c:pt>
                  <c:pt idx="2">
                    <c:v>5.6487520745736628</c:v>
                  </c:pt>
                  <c:pt idx="3">
                    <c:v>1.658794743179516</c:v>
                  </c:pt>
                  <c:pt idx="4">
                    <c:v>0.51247764178872579</c:v>
                  </c:pt>
                  <c:pt idx="5">
                    <c:v>0.61538605769061727</c:v>
                  </c:pt>
                  <c:pt idx="6">
                    <c:v>0.49903239707791797</c:v>
                  </c:pt>
                  <c:pt idx="7">
                    <c:v>1.0721162872251002</c:v>
                  </c:pt>
                  <c:pt idx="8">
                    <c:v>1.0873975047485311</c:v>
                  </c:pt>
                  <c:pt idx="9">
                    <c:v>1.0157263410978374</c:v>
                  </c:pt>
                  <c:pt idx="10">
                    <c:v>4.7041506495151166</c:v>
                  </c:pt>
                  <c:pt idx="11">
                    <c:v>0.41137979208188319</c:v>
                  </c:pt>
                </c:numCache>
              </c:numRef>
            </c:plus>
            <c:minus>
              <c:numRef>
                <c:f>(GC_ketones!$L$5,GC_ketones!$L$8,GC_ketones!$L$11,GC_ketones!$L$14,GC_ketones!$L$17,GC_ketones!$L$20,GC_ketones!$L$23,GC_ketones!$L$26,GC_ketones!$L$29,GC_ketones!$L$32,GC_ketones!$L$35,GC_ketones!$L$38)</c:f>
                <c:numCache>
                  <c:formatCode>General</c:formatCode>
                  <c:ptCount val="12"/>
                  <c:pt idx="0">
                    <c:v>2.2954084603834692</c:v>
                  </c:pt>
                  <c:pt idx="1">
                    <c:v>1.3766747376680264</c:v>
                  </c:pt>
                  <c:pt idx="2">
                    <c:v>5.6487520745736628</c:v>
                  </c:pt>
                  <c:pt idx="3">
                    <c:v>1.658794743179516</c:v>
                  </c:pt>
                  <c:pt idx="4">
                    <c:v>0.51247764178872579</c:v>
                  </c:pt>
                  <c:pt idx="5">
                    <c:v>0.61538605769061727</c:v>
                  </c:pt>
                  <c:pt idx="6">
                    <c:v>0.49903239707791797</c:v>
                  </c:pt>
                  <c:pt idx="7">
                    <c:v>1.0721162872251002</c:v>
                  </c:pt>
                  <c:pt idx="8">
                    <c:v>1.0873975047485311</c:v>
                  </c:pt>
                  <c:pt idx="9">
                    <c:v>1.0157263410978374</c:v>
                  </c:pt>
                  <c:pt idx="10">
                    <c:v>4.7041506495151166</c:v>
                  </c:pt>
                  <c:pt idx="11">
                    <c:v>0.41137979208188319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(GC_ketones!$I$4,GC_ketones!$I$7,GC_ketones!$I$10,GC_ketones!$I$13,GC_ketones!$I$16,GC_ketones!$I$19,GC_ketones!$I$22,GC_ketones!$I$25,GC_ketones!$I$28,GC_ketones!$I$31,GC_ketones!$I$34,GC_ketones!$I$37)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(GC_ketones!$J$5,GC_ketones!$J$8,GC_ketones!$J$11,GC_ketones!$J$14,GC_ketones!$J$17,GC_ketones!$J$20,GC_ketones!$J$23,GC_ketones!$J$26,GC_ketones!$J$29,GC_ketones!$J$32,GC_ketones!$J$35,GC_ketones!$J$38)</c:f>
              <c:numCache>
                <c:formatCode>General</c:formatCode>
                <c:ptCount val="12"/>
                <c:pt idx="0">
                  <c:v>83.470000000000013</c:v>
                </c:pt>
                <c:pt idx="1">
                  <c:v>71.603333333333339</c:v>
                </c:pt>
                <c:pt idx="2">
                  <c:v>31.97</c:v>
                </c:pt>
                <c:pt idx="3">
                  <c:v>28.25</c:v>
                </c:pt>
                <c:pt idx="4">
                  <c:v>23.303333333333331</c:v>
                </c:pt>
                <c:pt idx="5">
                  <c:v>22.05</c:v>
                </c:pt>
                <c:pt idx="6">
                  <c:v>17.953333333333333</c:v>
                </c:pt>
                <c:pt idx="7">
                  <c:v>17.206666666666667</c:v>
                </c:pt>
                <c:pt idx="8">
                  <c:v>18.72666666666667</c:v>
                </c:pt>
                <c:pt idx="9">
                  <c:v>13.4</c:v>
                </c:pt>
                <c:pt idx="10">
                  <c:v>18.746666666666666</c:v>
                </c:pt>
                <c:pt idx="11">
                  <c:v>9.7233333333333345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C8C-45A0-BA2D-90D15418278D}"/>
            </c:ext>
          </c:extLst>
        </c:ser>
        <c:ser>
          <c:idx val="2"/>
          <c:order val="2"/>
          <c:tx>
            <c:strRef>
              <c:f>GC_ketones!$H$6</c:f>
              <c:strCache>
                <c:ptCount val="1"/>
                <c:pt idx="0">
                  <c:v>IMI485 (Ll-ald)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(GC_ketones!$L$6,GC_ketones!$L$9,GC_ketones!$L$12,GC_ketones!$L$15,GC_ketones!$L$18,GC_ketones!$L$21,GC_ketones!$L$24,GC_ketones!$L$27,GC_ketones!$L$30,GC_ketones!$L$33,GC_ketones!$L$36,GC_ketones!$L$39)</c:f>
                <c:numCache>
                  <c:formatCode>General</c:formatCode>
                  <c:ptCount val="12"/>
                  <c:pt idx="0">
                    <c:v>8.22595283234714</c:v>
                  </c:pt>
                  <c:pt idx="1">
                    <c:v>6.0341555609159858</c:v>
                  </c:pt>
                  <c:pt idx="2">
                    <c:v>3.21771658167714</c:v>
                  </c:pt>
                  <c:pt idx="3">
                    <c:v>0.66090846567433581</c:v>
                  </c:pt>
                  <c:pt idx="4">
                    <c:v>7.196645051689063</c:v>
                  </c:pt>
                  <c:pt idx="5">
                    <c:v>2.0711671427804492</c:v>
                  </c:pt>
                  <c:pt idx="6">
                    <c:v>1.2733027919548434</c:v>
                  </c:pt>
                  <c:pt idx="7">
                    <c:v>0</c:v>
                  </c:pt>
                  <c:pt idx="8">
                    <c:v>0.97503846077988088</c:v>
                  </c:pt>
                  <c:pt idx="9">
                    <c:v>6.2474554820342858</c:v>
                  </c:pt>
                  <c:pt idx="10">
                    <c:v>0.80556398463023027</c:v>
                  </c:pt>
                  <c:pt idx="11">
                    <c:v>0.10214368964029694</c:v>
                  </c:pt>
                </c:numCache>
              </c:numRef>
            </c:plus>
            <c:minus>
              <c:numRef>
                <c:f>(GC_ketones!$L$6,GC_ketones!$L$9,GC_ketones!$L$12,GC_ketones!$L$15,GC_ketones!$L$18,GC_ketones!$L$21,GC_ketones!$L$24,GC_ketones!$L$27,GC_ketones!$L$30,GC_ketones!$L$33,GC_ketones!$L$36,GC_ketones!$L$39)</c:f>
                <c:numCache>
                  <c:formatCode>General</c:formatCode>
                  <c:ptCount val="12"/>
                  <c:pt idx="0">
                    <c:v>8.22595283234714</c:v>
                  </c:pt>
                  <c:pt idx="1">
                    <c:v>6.0341555609159858</c:v>
                  </c:pt>
                  <c:pt idx="2">
                    <c:v>3.21771658167714</c:v>
                  </c:pt>
                  <c:pt idx="3">
                    <c:v>0.66090846567433581</c:v>
                  </c:pt>
                  <c:pt idx="4">
                    <c:v>7.196645051689063</c:v>
                  </c:pt>
                  <c:pt idx="5">
                    <c:v>2.0711671427804492</c:v>
                  </c:pt>
                  <c:pt idx="6">
                    <c:v>1.2733027919548434</c:v>
                  </c:pt>
                  <c:pt idx="7">
                    <c:v>0</c:v>
                  </c:pt>
                  <c:pt idx="8">
                    <c:v>0.97503846077988088</c:v>
                  </c:pt>
                  <c:pt idx="9">
                    <c:v>6.2474554820342858</c:v>
                  </c:pt>
                  <c:pt idx="10">
                    <c:v>0.80556398463023027</c:v>
                  </c:pt>
                  <c:pt idx="11">
                    <c:v>0.10214368964029694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(GC_ketones!$I$6,GC_ketones!$I$9,GC_ketones!$I$12,GC_ketones!$I$15,GC_ketones!$I$18,GC_ketones!$I$21,GC_ketones!$I$24,GC_ketones!$I$27,GC_ketones!$I$30,GC_ketones!$I$33,GC_ketones!$I$36,GC_ketones!$I$39)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(GC_ketones!$J$6,GC_ketones!$J$9,GC_ketones!$J$12,GC_ketones!$J$15,GC_ketones!$J$18,GC_ketones!$J$21,GC_ketones!$J$24,GC_ketones!$J$27,GC_ketones!$J$30,GC_ketones!$J$33,GC_ketones!$J$36,GC_ketones!$J$39)</c:f>
              <c:numCache>
                <c:formatCode>General</c:formatCode>
                <c:ptCount val="12"/>
                <c:pt idx="0">
                  <c:v>101.5</c:v>
                </c:pt>
                <c:pt idx="1">
                  <c:v>100.15666666666668</c:v>
                </c:pt>
                <c:pt idx="2">
                  <c:v>82.74</c:v>
                </c:pt>
                <c:pt idx="3">
                  <c:v>72.81</c:v>
                </c:pt>
                <c:pt idx="4">
                  <c:v>42.379999999999995</c:v>
                </c:pt>
                <c:pt idx="5">
                  <c:v>30.333333333333332</c:v>
                </c:pt>
                <c:pt idx="6">
                  <c:v>24.899999999999995</c:v>
                </c:pt>
                <c:pt idx="7">
                  <c:v>25.34</c:v>
                </c:pt>
                <c:pt idx="8">
                  <c:v>26.36</c:v>
                </c:pt>
                <c:pt idx="9">
                  <c:v>29.7</c:v>
                </c:pt>
                <c:pt idx="10">
                  <c:v>24.643333333333334</c:v>
                </c:pt>
                <c:pt idx="11">
                  <c:v>12.176666666666668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C8C-45A0-BA2D-90D15418278D}"/>
            </c:ext>
          </c:extLst>
        </c:ser>
        <c:ser>
          <c:idx val="3"/>
          <c:order val="3"/>
          <c:tx>
            <c:strRef>
              <c:f>GC_ketones!$N$3</c:f>
              <c:strCache>
                <c:ptCount val="1"/>
                <c:pt idx="0">
                  <c:v>Taste treshold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(GC_ketones!$I$4,GC_ketones!$I$10,GC_ketones!$I$16,GC_ketones!$I$19,GC_ketones!$I$25,GC_ketones!$I$29,GC_ketones!$I$31,GC_ketones!$I$37,GC_ketones!$I$34)</c:f>
              <c:numCache>
                <c:formatCode>General</c:formatCode>
                <c:ptCount val="9"/>
                <c:pt idx="0">
                  <c:v>0</c:v>
                </c:pt>
                <c:pt idx="1">
                  <c:v>23</c:v>
                </c:pt>
                <c:pt idx="2">
                  <c:v>45.5</c:v>
                </c:pt>
                <c:pt idx="3">
                  <c:v>52</c:v>
                </c:pt>
                <c:pt idx="4">
                  <c:v>74.5</c:v>
                </c:pt>
                <c:pt idx="5">
                  <c:v>76</c:v>
                </c:pt>
                <c:pt idx="6">
                  <c:v>93</c:v>
                </c:pt>
                <c:pt idx="7">
                  <c:v>168</c:v>
                </c:pt>
                <c:pt idx="8">
                  <c:v>99</c:v>
                </c:pt>
              </c:numCache>
            </c:numRef>
          </c:xVal>
          <c:yVal>
            <c:numRef>
              <c:f>GC_ketones!$N$4:$N$11</c:f>
              <c:numCache>
                <c:formatCode>General</c:formatCode>
                <c:ptCount val="8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C8C-45A0-BA2D-90D154182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7774224"/>
        <c:axId val="71777089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GC_ketones!$H$4</c15:sqref>
                        </c15:formulaRef>
                      </c:ext>
                    </c:extLst>
                    <c:strCache>
                      <c:ptCount val="1"/>
                      <c:pt idx="0">
                        <c:v>CBS1483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(GC_ketones!$L$4,GC_ketones!$L$7,GC_ketones!$L$10,GC_ketones!$L$13,GC_ketones!$L$16,GC_ketones!$L$19,GC_ketones!$L$22)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12.890290919913433</c:v>
                        </c:pt>
                        <c:pt idx="1">
                          <c:v>5.1817789738016939</c:v>
                        </c:pt>
                        <c:pt idx="2">
                          <c:v>0.42508822613664526</c:v>
                        </c:pt>
                        <c:pt idx="3">
                          <c:v>0.6829592471980529</c:v>
                        </c:pt>
                        <c:pt idx="4">
                          <c:v>3.0494644338528207</c:v>
                        </c:pt>
                        <c:pt idx="5">
                          <c:v>4.7734718322551606</c:v>
                        </c:pt>
                        <c:pt idx="6">
                          <c:v>13.851679801862781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(GC_ketones!$L$4,GC_ketones!$L$7,GC_ketones!$L$10,GC_ketones!$L$13,GC_ketones!$L$16,GC_ketones!$L$19,GC_ketones!$L$22)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12.890290919913433</c:v>
                        </c:pt>
                        <c:pt idx="1">
                          <c:v>5.1817789738016939</c:v>
                        </c:pt>
                        <c:pt idx="2">
                          <c:v>0.42508822613664526</c:v>
                        </c:pt>
                        <c:pt idx="3">
                          <c:v>0.6829592471980529</c:v>
                        </c:pt>
                        <c:pt idx="4">
                          <c:v>3.0494644338528207</c:v>
                        </c:pt>
                        <c:pt idx="5">
                          <c:v>4.7734718322551606</c:v>
                        </c:pt>
                        <c:pt idx="6">
                          <c:v>13.851679801862781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(GC_ketones!$I$4,GC_ketones!$I$7,GC_ketones!$I$10,GC_ketones!$I$13,GC_ketones!$I$16,GC_ketones!$I$19,GC_ketones!$I$22,GC_ketones!$I$25,GC_ketones!$I$28,GC_ketones!$I$31,GC_ketones!$I$34,GC_ketones!$I$37)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5</c:v>
                      </c:pt>
                      <c:pt idx="2">
                        <c:v>23</c:v>
                      </c:pt>
                      <c:pt idx="3">
                        <c:v>29.5</c:v>
                      </c:pt>
                      <c:pt idx="4">
                        <c:v>45.5</c:v>
                      </c:pt>
                      <c:pt idx="5">
                        <c:v>52</c:v>
                      </c:pt>
                      <c:pt idx="6">
                        <c:v>70</c:v>
                      </c:pt>
                      <c:pt idx="7">
                        <c:v>74.5</c:v>
                      </c:pt>
                      <c:pt idx="8">
                        <c:v>76</c:v>
                      </c:pt>
                      <c:pt idx="9">
                        <c:v>93</c:v>
                      </c:pt>
                      <c:pt idx="10">
                        <c:v>99</c:v>
                      </c:pt>
                      <c:pt idx="11">
                        <c:v>168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(GC_ketones!$J$4,GC_ketones!$J$7,GC_ketones!$J$10,GC_ketones!$J$13,GC_ketones!$J$16,GC_ketones!$J$19,GC_ketones!$J$22,GC_ketones!$J$25,GC_ketones!$J$28,GC_ketones!$J$31,GC_ketones!$J$34,GC_ketones!$J$37)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103.69</c:v>
                      </c:pt>
                      <c:pt idx="1">
                        <c:v>88.15666666666668</c:v>
                      </c:pt>
                      <c:pt idx="2">
                        <c:v>39.800000000000004</c:v>
                      </c:pt>
                      <c:pt idx="3">
                        <c:v>34.616666666666667</c:v>
                      </c:pt>
                      <c:pt idx="4">
                        <c:v>85.75333333333333</c:v>
                      </c:pt>
                      <c:pt idx="5">
                        <c:v>138.49333333333334</c:v>
                      </c:pt>
                      <c:pt idx="6">
                        <c:v>432.33666666666664</c:v>
                      </c:pt>
                      <c:pt idx="7">
                        <c:v>408.06</c:v>
                      </c:pt>
                      <c:pt idx="8">
                        <c:v>453.96000000000004</c:v>
                      </c:pt>
                      <c:pt idx="9">
                        <c:v>825.81333333333339</c:v>
                      </c:pt>
                      <c:pt idx="10">
                        <c:v>1462.83</c:v>
                      </c:pt>
                      <c:pt idx="11">
                        <c:v>138.16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3-FC8C-45A0-BA2D-90D15418278D}"/>
                  </c:ext>
                </c:extLst>
              </c15:ser>
            </c15:filteredScatterSeries>
          </c:ext>
        </c:extLst>
      </c:scatterChart>
      <c:valAx>
        <c:axId val="7177742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(h)</a:t>
                </a:r>
              </a:p>
            </c:rich>
          </c:tx>
          <c:layout>
            <c:manualLayout>
              <c:xMode val="edge"/>
              <c:yMode val="edge"/>
              <c:x val="0.50082650536587947"/>
              <c:y val="0.92723297715170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7770896"/>
        <c:crosses val="autoZero"/>
        <c:crossBetween val="midCat"/>
      </c:valAx>
      <c:valAx>
        <c:axId val="7177708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2,3-diacetyl  (</a:t>
                </a:r>
                <a:r>
                  <a:rPr lang="en-GB" sz="1000" b="0" i="0" u="none" strike="noStrike" baseline="0">
                    <a:effectLst/>
                  </a:rPr>
                  <a:t>μ</a:t>
                </a:r>
                <a:r>
                  <a:rPr lang="en-GB"/>
                  <a:t>g/l)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777422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4171756906588776"/>
          <c:y val="4.7929679388802833E-2"/>
          <c:w val="0.24596262460084956"/>
          <c:h val="0.1914906734438043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50171340831395"/>
          <c:y val="4.356003676878694E-2"/>
          <c:w val="0.8391097674548591"/>
          <c:h val="0.83101319626102454"/>
        </c:manualLayout>
      </c:layout>
      <c:scatterChart>
        <c:scatterStyle val="lineMarker"/>
        <c:varyColors val="0"/>
        <c:ser>
          <c:idx val="0"/>
          <c:order val="0"/>
          <c:tx>
            <c:strRef>
              <c:f>GC_ketones!$H$4</c:f>
              <c:strCache>
                <c:ptCount val="1"/>
                <c:pt idx="0">
                  <c:v>CBS1483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(GC_ketones!$L$4,GC_ketones!$L$7,GC_ketones!$L$10,GC_ketones!$L$13,GC_ketones!$L$16,GC_ketones!$L$19,GC_ketones!$L$22,GC_ketones!$L$25,GC_ketones!$L$28,GC_ketones!$L$31,GC_ketones!$L$34,GC_ketones!$L$37)</c:f>
                <c:numCache>
                  <c:formatCode>General</c:formatCode>
                  <c:ptCount val="12"/>
                  <c:pt idx="0">
                    <c:v>12.890290919913433</c:v>
                  </c:pt>
                  <c:pt idx="1">
                    <c:v>5.1817789738016939</c:v>
                  </c:pt>
                  <c:pt idx="2">
                    <c:v>0.42508822613664526</c:v>
                  </c:pt>
                  <c:pt idx="3">
                    <c:v>0.6829592471980529</c:v>
                  </c:pt>
                  <c:pt idx="4">
                    <c:v>3.0494644338528207</c:v>
                  </c:pt>
                  <c:pt idx="5">
                    <c:v>4.7734718322551606</c:v>
                  </c:pt>
                  <c:pt idx="6">
                    <c:v>13.851679801862781</c:v>
                  </c:pt>
                  <c:pt idx="7">
                    <c:v>12.366822550679705</c:v>
                  </c:pt>
                  <c:pt idx="8">
                    <c:v>46.445117073810906</c:v>
                  </c:pt>
                  <c:pt idx="9">
                    <c:v>27.704476774220694</c:v>
                  </c:pt>
                  <c:pt idx="10">
                    <c:v>14.898469720075267</c:v>
                  </c:pt>
                  <c:pt idx="11">
                    <c:v>5.0876713730350165</c:v>
                  </c:pt>
                </c:numCache>
              </c:numRef>
            </c:plus>
            <c:minus>
              <c:numRef>
                <c:f>(GC_ketones!$L$4,GC_ketones!$L$7,GC_ketones!$L$10,GC_ketones!$L$13,GC_ketones!$L$16,GC_ketones!$L$19,GC_ketones!$L$22,GC_ketones!$L$25,GC_ketones!$L$28,GC_ketones!$L$31,GC_ketones!$L$34,GC_ketones!$L$37)</c:f>
                <c:numCache>
                  <c:formatCode>General</c:formatCode>
                  <c:ptCount val="12"/>
                  <c:pt idx="0">
                    <c:v>12.890290919913433</c:v>
                  </c:pt>
                  <c:pt idx="1">
                    <c:v>5.1817789738016939</c:v>
                  </c:pt>
                  <c:pt idx="2">
                    <c:v>0.42508822613664526</c:v>
                  </c:pt>
                  <c:pt idx="3">
                    <c:v>0.6829592471980529</c:v>
                  </c:pt>
                  <c:pt idx="4">
                    <c:v>3.0494644338528207</c:v>
                  </c:pt>
                  <c:pt idx="5">
                    <c:v>4.7734718322551606</c:v>
                  </c:pt>
                  <c:pt idx="6">
                    <c:v>13.851679801862781</c:v>
                  </c:pt>
                  <c:pt idx="7">
                    <c:v>12.366822550679705</c:v>
                  </c:pt>
                  <c:pt idx="8">
                    <c:v>46.445117073810906</c:v>
                  </c:pt>
                  <c:pt idx="9">
                    <c:v>27.704476774220694</c:v>
                  </c:pt>
                  <c:pt idx="10">
                    <c:v>14.898469720075267</c:v>
                  </c:pt>
                  <c:pt idx="11">
                    <c:v>5.0876713730350165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(GC_ketones!$I$4,GC_ketones!$I$7,GC_ketones!$I$10,GC_ketones!$I$13,GC_ketones!$I$16,GC_ketones!$I$19,GC_ketones!$I$22,GC_ketones!$I$25,GC_ketones!$I$28,GC_ketones!$I$31,GC_ketones!$I$34,GC_ketones!$I$37)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(GC_ketones!$J$4,GC_ketones!$J$7,GC_ketones!$J$10,GC_ketones!$J$13,GC_ketones!$J$16,GC_ketones!$J$19,GC_ketones!$J$22,GC_ketones!$J$25,GC_ketones!$J$28,GC_ketones!$J$31,GC_ketones!$J$34,GC_ketones!$J$37)</c:f>
              <c:numCache>
                <c:formatCode>General</c:formatCode>
                <c:ptCount val="12"/>
                <c:pt idx="0">
                  <c:v>103.69</c:v>
                </c:pt>
                <c:pt idx="1">
                  <c:v>88.15666666666668</c:v>
                </c:pt>
                <c:pt idx="2">
                  <c:v>39.800000000000004</c:v>
                </c:pt>
                <c:pt idx="3">
                  <c:v>34.616666666666667</c:v>
                </c:pt>
                <c:pt idx="4">
                  <c:v>85.75333333333333</c:v>
                </c:pt>
                <c:pt idx="5">
                  <c:v>138.49333333333334</c:v>
                </c:pt>
                <c:pt idx="6">
                  <c:v>432.33666666666664</c:v>
                </c:pt>
                <c:pt idx="7">
                  <c:v>408.06</c:v>
                </c:pt>
                <c:pt idx="8">
                  <c:v>453.96000000000004</c:v>
                </c:pt>
                <c:pt idx="9">
                  <c:v>825.81333333333339</c:v>
                </c:pt>
                <c:pt idx="10">
                  <c:v>1462.83</c:v>
                </c:pt>
                <c:pt idx="11">
                  <c:v>138.16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F2-4C0A-9412-A531154111AD}"/>
            </c:ext>
          </c:extLst>
        </c:ser>
        <c:ser>
          <c:idx val="1"/>
          <c:order val="1"/>
          <c:tx>
            <c:strRef>
              <c:f>GC_ketones!$H$5</c:f>
              <c:strCache>
                <c:ptCount val="1"/>
                <c:pt idx="0">
                  <c:v>IMI483 (Bv-ald)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(GC_ketones!$L$5,GC_ketones!$L$8,GC_ketones!$L$11,GC_ketones!$L$14,GC_ketones!$L$17,GC_ketones!$L$20,GC_ketones!$L$23,GC_ketones!$L$26,GC_ketones!$L$29,GC_ketones!$L$32,GC_ketones!$L$35,GC_ketones!$L$38)</c:f>
                <c:numCache>
                  <c:formatCode>General</c:formatCode>
                  <c:ptCount val="12"/>
                  <c:pt idx="0">
                    <c:v>2.2954084603834692</c:v>
                  </c:pt>
                  <c:pt idx="1">
                    <c:v>1.3766747376680264</c:v>
                  </c:pt>
                  <c:pt idx="2">
                    <c:v>5.6487520745736628</c:v>
                  </c:pt>
                  <c:pt idx="3">
                    <c:v>1.658794743179516</c:v>
                  </c:pt>
                  <c:pt idx="4">
                    <c:v>0.51247764178872579</c:v>
                  </c:pt>
                  <c:pt idx="5">
                    <c:v>0.61538605769061727</c:v>
                  </c:pt>
                  <c:pt idx="6">
                    <c:v>0.49903239707791797</c:v>
                  </c:pt>
                  <c:pt idx="7">
                    <c:v>1.0721162872251002</c:v>
                  </c:pt>
                  <c:pt idx="8">
                    <c:v>1.0873975047485311</c:v>
                  </c:pt>
                  <c:pt idx="9">
                    <c:v>1.0157263410978374</c:v>
                  </c:pt>
                  <c:pt idx="10">
                    <c:v>4.7041506495151166</c:v>
                  </c:pt>
                  <c:pt idx="11">
                    <c:v>0.41137979208188319</c:v>
                  </c:pt>
                </c:numCache>
              </c:numRef>
            </c:plus>
            <c:minus>
              <c:numRef>
                <c:f>(GC_ketones!$L$5,GC_ketones!$L$8,GC_ketones!$L$11,GC_ketones!$L$14,GC_ketones!$L$17,GC_ketones!$L$20,GC_ketones!$L$23,GC_ketones!$L$26,GC_ketones!$L$29,GC_ketones!$L$32,GC_ketones!$L$35,GC_ketones!$L$38)</c:f>
                <c:numCache>
                  <c:formatCode>General</c:formatCode>
                  <c:ptCount val="12"/>
                  <c:pt idx="0">
                    <c:v>2.2954084603834692</c:v>
                  </c:pt>
                  <c:pt idx="1">
                    <c:v>1.3766747376680264</c:v>
                  </c:pt>
                  <c:pt idx="2">
                    <c:v>5.6487520745736628</c:v>
                  </c:pt>
                  <c:pt idx="3">
                    <c:v>1.658794743179516</c:v>
                  </c:pt>
                  <c:pt idx="4">
                    <c:v>0.51247764178872579</c:v>
                  </c:pt>
                  <c:pt idx="5">
                    <c:v>0.61538605769061727</c:v>
                  </c:pt>
                  <c:pt idx="6">
                    <c:v>0.49903239707791797</c:v>
                  </c:pt>
                  <c:pt idx="7">
                    <c:v>1.0721162872251002</c:v>
                  </c:pt>
                  <c:pt idx="8">
                    <c:v>1.0873975047485311</c:v>
                  </c:pt>
                  <c:pt idx="9">
                    <c:v>1.0157263410978374</c:v>
                  </c:pt>
                  <c:pt idx="10">
                    <c:v>4.7041506495151166</c:v>
                  </c:pt>
                  <c:pt idx="11">
                    <c:v>0.41137979208188319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(GC_ketones!$I$4,GC_ketones!$I$7,GC_ketones!$I$10,GC_ketones!$I$13,GC_ketones!$I$16,GC_ketones!$I$19,GC_ketones!$I$22,GC_ketones!$I$25,GC_ketones!$I$28,GC_ketones!$I$31,GC_ketones!$I$34,GC_ketones!$I$37)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(GC_ketones!$J$5,GC_ketones!$J$8,GC_ketones!$J$11,GC_ketones!$J$14,GC_ketones!$J$17,GC_ketones!$J$20,GC_ketones!$J$23,GC_ketones!$J$26,GC_ketones!$J$29,GC_ketones!$J$32,GC_ketones!$J$35,GC_ketones!$J$38)</c:f>
              <c:numCache>
                <c:formatCode>General</c:formatCode>
                <c:ptCount val="12"/>
                <c:pt idx="0">
                  <c:v>83.470000000000013</c:v>
                </c:pt>
                <c:pt idx="1">
                  <c:v>71.603333333333339</c:v>
                </c:pt>
                <c:pt idx="2">
                  <c:v>31.97</c:v>
                </c:pt>
                <c:pt idx="3">
                  <c:v>28.25</c:v>
                </c:pt>
                <c:pt idx="4">
                  <c:v>23.303333333333331</c:v>
                </c:pt>
                <c:pt idx="5">
                  <c:v>22.05</c:v>
                </c:pt>
                <c:pt idx="6">
                  <c:v>17.953333333333333</c:v>
                </c:pt>
                <c:pt idx="7">
                  <c:v>17.206666666666667</c:v>
                </c:pt>
                <c:pt idx="8">
                  <c:v>18.72666666666667</c:v>
                </c:pt>
                <c:pt idx="9">
                  <c:v>13.4</c:v>
                </c:pt>
                <c:pt idx="10">
                  <c:v>18.746666666666666</c:v>
                </c:pt>
                <c:pt idx="11">
                  <c:v>9.7233333333333345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6F2-4C0A-9412-A531154111AD}"/>
            </c:ext>
          </c:extLst>
        </c:ser>
        <c:ser>
          <c:idx val="2"/>
          <c:order val="2"/>
          <c:tx>
            <c:strRef>
              <c:f>GC_ketones!$H$6</c:f>
              <c:strCache>
                <c:ptCount val="1"/>
                <c:pt idx="0">
                  <c:v>IMI485 (Ll-ald)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(GC_ketones!$L$6,GC_ketones!$L$9,GC_ketones!$L$12,GC_ketones!$L$15,GC_ketones!$L$18,GC_ketones!$L$21,GC_ketones!$L$24,GC_ketones!$L$27,GC_ketones!$L$30,GC_ketones!$L$33,GC_ketones!$L$36,GC_ketones!$L$39)</c:f>
                <c:numCache>
                  <c:formatCode>General</c:formatCode>
                  <c:ptCount val="12"/>
                  <c:pt idx="0">
                    <c:v>8.22595283234714</c:v>
                  </c:pt>
                  <c:pt idx="1">
                    <c:v>6.0341555609159858</c:v>
                  </c:pt>
                  <c:pt idx="2">
                    <c:v>3.21771658167714</c:v>
                  </c:pt>
                  <c:pt idx="3">
                    <c:v>0.66090846567433581</c:v>
                  </c:pt>
                  <c:pt idx="4">
                    <c:v>7.196645051689063</c:v>
                  </c:pt>
                  <c:pt idx="5">
                    <c:v>2.0711671427804492</c:v>
                  </c:pt>
                  <c:pt idx="6">
                    <c:v>1.2733027919548434</c:v>
                  </c:pt>
                  <c:pt idx="7">
                    <c:v>0</c:v>
                  </c:pt>
                  <c:pt idx="8">
                    <c:v>0.97503846077988088</c:v>
                  </c:pt>
                  <c:pt idx="9">
                    <c:v>6.2474554820342858</c:v>
                  </c:pt>
                  <c:pt idx="10">
                    <c:v>0.80556398463023027</c:v>
                  </c:pt>
                  <c:pt idx="11">
                    <c:v>0.10214368964029694</c:v>
                  </c:pt>
                </c:numCache>
              </c:numRef>
            </c:plus>
            <c:minus>
              <c:numRef>
                <c:f>(GC_ketones!$L$6,GC_ketones!$L$9,GC_ketones!$L$12,GC_ketones!$L$15,GC_ketones!$L$18,GC_ketones!$L$21,GC_ketones!$L$24,GC_ketones!$L$27,GC_ketones!$L$30,GC_ketones!$L$33,GC_ketones!$L$36,GC_ketones!$L$39)</c:f>
                <c:numCache>
                  <c:formatCode>General</c:formatCode>
                  <c:ptCount val="12"/>
                  <c:pt idx="0">
                    <c:v>8.22595283234714</c:v>
                  </c:pt>
                  <c:pt idx="1">
                    <c:v>6.0341555609159858</c:v>
                  </c:pt>
                  <c:pt idx="2">
                    <c:v>3.21771658167714</c:v>
                  </c:pt>
                  <c:pt idx="3">
                    <c:v>0.66090846567433581</c:v>
                  </c:pt>
                  <c:pt idx="4">
                    <c:v>7.196645051689063</c:v>
                  </c:pt>
                  <c:pt idx="5">
                    <c:v>2.0711671427804492</c:v>
                  </c:pt>
                  <c:pt idx="6">
                    <c:v>1.2733027919548434</c:v>
                  </c:pt>
                  <c:pt idx="7">
                    <c:v>0</c:v>
                  </c:pt>
                  <c:pt idx="8">
                    <c:v>0.97503846077988088</c:v>
                  </c:pt>
                  <c:pt idx="9">
                    <c:v>6.2474554820342858</c:v>
                  </c:pt>
                  <c:pt idx="10">
                    <c:v>0.80556398463023027</c:v>
                  </c:pt>
                  <c:pt idx="11">
                    <c:v>0.10214368964029694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(GC_ketones!$I$6,GC_ketones!$I$9,GC_ketones!$I$12,GC_ketones!$I$15,GC_ketones!$I$18,GC_ketones!$I$21,GC_ketones!$I$24,GC_ketones!$I$27,GC_ketones!$I$30,GC_ketones!$I$33,GC_ketones!$I$36,GC_ketones!$I$39)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(GC_ketones!$J$6,GC_ketones!$J$9,GC_ketones!$J$12,GC_ketones!$J$15,GC_ketones!$J$18,GC_ketones!$J$21,GC_ketones!$J$24,GC_ketones!$J$27,GC_ketones!$J$30,GC_ketones!$J$33,GC_ketones!$J$36,GC_ketones!$J$39)</c:f>
              <c:numCache>
                <c:formatCode>General</c:formatCode>
                <c:ptCount val="12"/>
                <c:pt idx="0">
                  <c:v>101.5</c:v>
                </c:pt>
                <c:pt idx="1">
                  <c:v>100.15666666666668</c:v>
                </c:pt>
                <c:pt idx="2">
                  <c:v>82.74</c:v>
                </c:pt>
                <c:pt idx="3">
                  <c:v>72.81</c:v>
                </c:pt>
                <c:pt idx="4">
                  <c:v>42.379999999999995</c:v>
                </c:pt>
                <c:pt idx="5">
                  <c:v>30.333333333333332</c:v>
                </c:pt>
                <c:pt idx="6">
                  <c:v>24.899999999999995</c:v>
                </c:pt>
                <c:pt idx="7">
                  <c:v>25.34</c:v>
                </c:pt>
                <c:pt idx="8">
                  <c:v>26.36</c:v>
                </c:pt>
                <c:pt idx="9">
                  <c:v>29.7</c:v>
                </c:pt>
                <c:pt idx="10">
                  <c:v>24.643333333333334</c:v>
                </c:pt>
                <c:pt idx="11">
                  <c:v>12.176666666666668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6F2-4C0A-9412-A531154111AD}"/>
            </c:ext>
          </c:extLst>
        </c:ser>
        <c:ser>
          <c:idx val="3"/>
          <c:order val="3"/>
          <c:tx>
            <c:v>Taste treshold</c:v>
          </c:tx>
          <c:spPr>
            <a:ln w="952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dPt>
            <c:idx val="8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77F3-4C64-B67F-8C8B0A3F7121}"/>
              </c:ext>
            </c:extLst>
          </c:dPt>
          <c:xVal>
            <c:numRef>
              <c:f>(GC_ketones!$I$4,GC_ketones!$I$7,GC_ketones!$I$10,GC_ketones!$I$13,GC_ketones!$I$16,GC_ketones!$I$19,GC_ketones!$I$22,GC_ketones!$I$25,GC_ketones!$I$28,GC_ketones!$I$31,GC_ketones!$I$34,GC_ketones!$I$37)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GC_ketones!$N$4:$N$15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B70-4BD3-975C-103C93619F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7774224"/>
        <c:axId val="717770896"/>
      </c:scatterChart>
      <c:valAx>
        <c:axId val="7177742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(h)</a:t>
                </a:r>
              </a:p>
            </c:rich>
          </c:tx>
          <c:layout>
            <c:manualLayout>
              <c:xMode val="edge"/>
              <c:yMode val="edge"/>
              <c:x val="0.50082650536587947"/>
              <c:y val="0.92723297715170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7770896"/>
        <c:crosses val="autoZero"/>
        <c:crossBetween val="midCat"/>
      </c:valAx>
      <c:valAx>
        <c:axId val="7177708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2,3-diacetyl  (</a:t>
                </a:r>
                <a:r>
                  <a:rPr lang="en-GB" sz="1000" b="0" i="0" u="none" strike="noStrike" baseline="0">
                    <a:effectLst/>
                  </a:rPr>
                  <a:t>μ</a:t>
                </a:r>
                <a:r>
                  <a:rPr lang="en-GB"/>
                  <a:t>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777422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4171756906588776"/>
          <c:y val="4.7929679388802833E-2"/>
          <c:w val="0.30763025621253087"/>
          <c:h val="0.25619304432908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9115220045923644E-2"/>
          <c:y val="2.9383816149159737E-2"/>
          <c:w val="0.87432398306135539"/>
          <c:h val="0.85589825744779346"/>
        </c:manualLayout>
      </c:layout>
      <c:scatterChart>
        <c:scatterStyle val="lineMarker"/>
        <c:varyColors val="0"/>
        <c:ser>
          <c:idx val="0"/>
          <c:order val="0"/>
          <c:tx>
            <c:strRef>
              <c:f>OD!$B$16</c:f>
              <c:strCache>
                <c:ptCount val="1"/>
                <c:pt idx="0">
                  <c:v>CBS 1483 (wt)</c:v>
                </c:pt>
              </c:strCache>
            </c:strRef>
          </c:tx>
          <c:spPr>
            <a:ln w="25400" cap="rnd">
              <a:solidFill>
                <a:srgbClr val="4472C4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OD!$X$17:$X$28</c:f>
                <c:numCache>
                  <c:formatCode>General</c:formatCode>
                  <c:ptCount val="12"/>
                  <c:pt idx="0">
                    <c:v>1.8502252115170544E-2</c:v>
                  </c:pt>
                  <c:pt idx="1">
                    <c:v>1.9697715603592215E-2</c:v>
                  </c:pt>
                  <c:pt idx="2">
                    <c:v>4.9999999999999989E-2</c:v>
                  </c:pt>
                  <c:pt idx="3">
                    <c:v>2.5166114784235857E-2</c:v>
                  </c:pt>
                  <c:pt idx="4">
                    <c:v>0.21385353243127253</c:v>
                  </c:pt>
                  <c:pt idx="5">
                    <c:v>0.15000000000000036</c:v>
                  </c:pt>
                  <c:pt idx="6">
                    <c:v>0.65064070986477163</c:v>
                  </c:pt>
                  <c:pt idx="7">
                    <c:v>0.58594652770823252</c:v>
                  </c:pt>
                  <c:pt idx="8">
                    <c:v>1.5</c:v>
                  </c:pt>
                  <c:pt idx="9">
                    <c:v>3.7363083384538802</c:v>
                  </c:pt>
                  <c:pt idx="10">
                    <c:v>2.3579652245103202</c:v>
                  </c:pt>
                  <c:pt idx="11">
                    <c:v>0.72111025509280213</c:v>
                  </c:pt>
                </c:numCache>
              </c:numRef>
            </c:plus>
            <c:minus>
              <c:numRef>
                <c:f>OD!$X$17:$X$28</c:f>
                <c:numCache>
                  <c:formatCode>General</c:formatCode>
                  <c:ptCount val="12"/>
                  <c:pt idx="0">
                    <c:v>1.8502252115170544E-2</c:v>
                  </c:pt>
                  <c:pt idx="1">
                    <c:v>1.9697715603592215E-2</c:v>
                  </c:pt>
                  <c:pt idx="2">
                    <c:v>4.9999999999999989E-2</c:v>
                  </c:pt>
                  <c:pt idx="3">
                    <c:v>2.5166114784235857E-2</c:v>
                  </c:pt>
                  <c:pt idx="4">
                    <c:v>0.21385353243127253</c:v>
                  </c:pt>
                  <c:pt idx="5">
                    <c:v>0.15000000000000036</c:v>
                  </c:pt>
                  <c:pt idx="6">
                    <c:v>0.65064070986477163</c:v>
                  </c:pt>
                  <c:pt idx="7">
                    <c:v>0.58594652770823252</c:v>
                  </c:pt>
                  <c:pt idx="8">
                    <c:v>1.5</c:v>
                  </c:pt>
                  <c:pt idx="9">
                    <c:v>3.7363083384538802</c:v>
                  </c:pt>
                  <c:pt idx="10">
                    <c:v>2.3579652245103202</c:v>
                  </c:pt>
                  <c:pt idx="11">
                    <c:v>0.72111025509280213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OD!$A$17:$A$28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OD!$B$17:$B$28</c:f>
              <c:numCache>
                <c:formatCode>0.000</c:formatCode>
                <c:ptCount val="12"/>
                <c:pt idx="0">
                  <c:v>0.21833333333333335</c:v>
                </c:pt>
                <c:pt idx="1">
                  <c:v>0.24199999999999999</c:v>
                </c:pt>
                <c:pt idx="2">
                  <c:v>0.79999999999999993</c:v>
                </c:pt>
                <c:pt idx="3">
                  <c:v>1.4966666666666668</c:v>
                </c:pt>
                <c:pt idx="4">
                  <c:v>4.5066666666666668</c:v>
                </c:pt>
                <c:pt idx="5" formatCode="0">
                  <c:v>6.8000000000000007</c:v>
                </c:pt>
                <c:pt idx="6" formatCode="0.00">
                  <c:v>21.066666666666666</c:v>
                </c:pt>
                <c:pt idx="7" formatCode="0.00">
                  <c:v>25.066666666666666</c:v>
                </c:pt>
                <c:pt idx="8">
                  <c:v>29.2</c:v>
                </c:pt>
                <c:pt idx="9">
                  <c:v>50.20000000000001</c:v>
                </c:pt>
                <c:pt idx="10">
                  <c:v>59.199999999999996</c:v>
                </c:pt>
                <c:pt idx="11">
                  <c:v>73.2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55-4742-A9B1-AC8E847743CD}"/>
            </c:ext>
          </c:extLst>
        </c:ser>
        <c:ser>
          <c:idx val="1"/>
          <c:order val="1"/>
          <c:tx>
            <c:strRef>
              <c:f>OD!$C$16</c:f>
              <c:strCache>
                <c:ptCount val="1"/>
                <c:pt idx="0">
                  <c:v>IMI483 (Bv-ald-CO)</c:v>
                </c:pt>
              </c:strCache>
            </c:strRef>
          </c:tx>
          <c:spPr>
            <a:ln w="19050" cap="rnd">
              <a:solidFill>
                <a:srgbClr val="70AD47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AD47"/>
              </a:solidFill>
              <a:ln w="9525">
                <a:solidFill>
                  <a:srgbClr val="70AD47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OD!$Y$17:$Y$28</c:f>
                <c:numCache>
                  <c:formatCode>General</c:formatCode>
                  <c:ptCount val="12"/>
                  <c:pt idx="0">
                    <c:v>4.8497422611928638E-2</c:v>
                  </c:pt>
                  <c:pt idx="1">
                    <c:v>5.4601587278515412E-2</c:v>
                  </c:pt>
                  <c:pt idx="2">
                    <c:v>5.1961524227066368E-2</c:v>
                  </c:pt>
                  <c:pt idx="3">
                    <c:v>0.18230011885167086</c:v>
                  </c:pt>
                  <c:pt idx="4">
                    <c:v>1.0147577707676545</c:v>
                  </c:pt>
                  <c:pt idx="5">
                    <c:v>0.43684474740270501</c:v>
                  </c:pt>
                  <c:pt idx="6">
                    <c:v>2.343786110832927</c:v>
                  </c:pt>
                  <c:pt idx="7">
                    <c:v>2.9194748386196636</c:v>
                  </c:pt>
                  <c:pt idx="8">
                    <c:v>3.8734136537856947</c:v>
                  </c:pt>
                  <c:pt idx="9">
                    <c:v>3.1432467291003436</c:v>
                  </c:pt>
                  <c:pt idx="10">
                    <c:v>6.8711959172573147</c:v>
                  </c:pt>
                  <c:pt idx="11">
                    <c:v>2.9955522584881278</c:v>
                  </c:pt>
                </c:numCache>
              </c:numRef>
            </c:plus>
            <c:minus>
              <c:numRef>
                <c:f>OD!$Y$17:$Y$28</c:f>
                <c:numCache>
                  <c:formatCode>General</c:formatCode>
                  <c:ptCount val="12"/>
                  <c:pt idx="0">
                    <c:v>4.8497422611928638E-2</c:v>
                  </c:pt>
                  <c:pt idx="1">
                    <c:v>5.4601587278515412E-2</c:v>
                  </c:pt>
                  <c:pt idx="2">
                    <c:v>5.1961524227066368E-2</c:v>
                  </c:pt>
                  <c:pt idx="3">
                    <c:v>0.18230011885167086</c:v>
                  </c:pt>
                  <c:pt idx="4">
                    <c:v>1.0147577707676545</c:v>
                  </c:pt>
                  <c:pt idx="5">
                    <c:v>0.43684474740270501</c:v>
                  </c:pt>
                  <c:pt idx="6">
                    <c:v>2.343786110832927</c:v>
                  </c:pt>
                  <c:pt idx="7">
                    <c:v>2.9194748386196636</c:v>
                  </c:pt>
                  <c:pt idx="8">
                    <c:v>3.8734136537856947</c:v>
                  </c:pt>
                  <c:pt idx="9">
                    <c:v>3.1432467291003436</c:v>
                  </c:pt>
                  <c:pt idx="10">
                    <c:v>6.8711959172573147</c:v>
                  </c:pt>
                  <c:pt idx="11">
                    <c:v>2.9955522584881278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OD!$A$17:$A$28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OD!$C$17:$C$28</c:f>
              <c:numCache>
                <c:formatCode>0.000</c:formatCode>
                <c:ptCount val="12"/>
                <c:pt idx="0">
                  <c:v>0.27300000000000002</c:v>
                </c:pt>
                <c:pt idx="1">
                  <c:v>0.33466666666666667</c:v>
                </c:pt>
                <c:pt idx="2">
                  <c:v>1.4799999999999998</c:v>
                </c:pt>
                <c:pt idx="3">
                  <c:v>2.3833333333333333</c:v>
                </c:pt>
                <c:pt idx="4">
                  <c:v>7.6333333333333329</c:v>
                </c:pt>
                <c:pt idx="5" formatCode="0">
                  <c:v>9.2666666666666657</c:v>
                </c:pt>
                <c:pt idx="6" formatCode="0.00">
                  <c:v>20.566666666666666</c:v>
                </c:pt>
                <c:pt idx="7" formatCode="0.00">
                  <c:v>21.966666666666669</c:v>
                </c:pt>
                <c:pt idx="8">
                  <c:v>25.366666666666664</c:v>
                </c:pt>
                <c:pt idx="9">
                  <c:v>37.6</c:v>
                </c:pt>
                <c:pt idx="10">
                  <c:v>43.533333333333331</c:v>
                </c:pt>
                <c:pt idx="11">
                  <c:v>58.133333333333333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7D55-4742-A9B1-AC8E847743CD}"/>
            </c:ext>
          </c:extLst>
        </c:ser>
        <c:ser>
          <c:idx val="2"/>
          <c:order val="2"/>
          <c:tx>
            <c:strRef>
              <c:f>OD!$D$16</c:f>
              <c:strCache>
                <c:ptCount val="1"/>
                <c:pt idx="0">
                  <c:v>IMI485 (Ll-ald-CO)</c:v>
                </c:pt>
              </c:strCache>
            </c:strRef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OD!$Z$17:$Z$28</c:f>
                <c:numCache>
                  <c:formatCode>General</c:formatCode>
                  <c:ptCount val="12"/>
                  <c:pt idx="0">
                    <c:v>1.5885003409925155E-2</c:v>
                  </c:pt>
                  <c:pt idx="1">
                    <c:v>4.7159304490206277E-2</c:v>
                  </c:pt>
                  <c:pt idx="2">
                    <c:v>2.6457513110645901E-2</c:v>
                  </c:pt>
                  <c:pt idx="3">
                    <c:v>0.1154700538379248</c:v>
                  </c:pt>
                  <c:pt idx="4">
                    <c:v>7.2111025509279794E-2</c:v>
                  </c:pt>
                  <c:pt idx="5">
                    <c:v>5.5075705472861072E-2</c:v>
                  </c:pt>
                  <c:pt idx="6">
                    <c:v>0.34210134950527932</c:v>
                  </c:pt>
                  <c:pt idx="7">
                    <c:v>0.25026652459594617</c:v>
                  </c:pt>
                  <c:pt idx="8">
                    <c:v>0.3785938897200179</c:v>
                  </c:pt>
                  <c:pt idx="9">
                    <c:v>1.6563010998406462</c:v>
                  </c:pt>
                  <c:pt idx="10">
                    <c:v>2.4331050121192903</c:v>
                  </c:pt>
                  <c:pt idx="11">
                    <c:v>0.52915026221291761</c:v>
                  </c:pt>
                </c:numCache>
              </c:numRef>
            </c:plus>
            <c:minus>
              <c:numRef>
                <c:f>OD!$Z$17:$Z$28</c:f>
                <c:numCache>
                  <c:formatCode>General</c:formatCode>
                  <c:ptCount val="12"/>
                  <c:pt idx="0">
                    <c:v>1.5885003409925155E-2</c:v>
                  </c:pt>
                  <c:pt idx="1">
                    <c:v>4.7159304490206277E-2</c:v>
                  </c:pt>
                  <c:pt idx="2">
                    <c:v>2.6457513110645901E-2</c:v>
                  </c:pt>
                  <c:pt idx="3">
                    <c:v>0.1154700538379248</c:v>
                  </c:pt>
                  <c:pt idx="4">
                    <c:v>7.2111025509279794E-2</c:v>
                  </c:pt>
                  <c:pt idx="5">
                    <c:v>5.5075705472861072E-2</c:v>
                  </c:pt>
                  <c:pt idx="6">
                    <c:v>0.34210134950527932</c:v>
                  </c:pt>
                  <c:pt idx="7">
                    <c:v>0.25026652459594617</c:v>
                  </c:pt>
                  <c:pt idx="8">
                    <c:v>0.3785938897200179</c:v>
                  </c:pt>
                  <c:pt idx="9">
                    <c:v>1.6563010998406462</c:v>
                  </c:pt>
                  <c:pt idx="10">
                    <c:v>2.4331050121192903</c:v>
                  </c:pt>
                  <c:pt idx="11">
                    <c:v>0.52915026221291761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OD!$A$17:$A$28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OD!$D$17:$D$28</c:f>
              <c:numCache>
                <c:formatCode>0.000</c:formatCode>
                <c:ptCount val="12"/>
                <c:pt idx="0">
                  <c:v>0.21566666666666667</c:v>
                </c:pt>
                <c:pt idx="1">
                  <c:v>0.16800000000000001</c:v>
                </c:pt>
                <c:pt idx="2">
                  <c:v>0.38000000000000006</c:v>
                </c:pt>
                <c:pt idx="3" formatCode="0">
                  <c:v>0.54666666666666675</c:v>
                </c:pt>
                <c:pt idx="4">
                  <c:v>0.82</c:v>
                </c:pt>
                <c:pt idx="5" formatCode="0">
                  <c:v>1.0633333333333335</c:v>
                </c:pt>
                <c:pt idx="6" formatCode="0.00">
                  <c:v>3.5733333333333328</c:v>
                </c:pt>
                <c:pt idx="7" formatCode="0.00">
                  <c:v>4.9933333333333332</c:v>
                </c:pt>
                <c:pt idx="8">
                  <c:v>6.833333333333333</c:v>
                </c:pt>
                <c:pt idx="9">
                  <c:v>18.233333333333334</c:v>
                </c:pt>
                <c:pt idx="10">
                  <c:v>25</c:v>
                </c:pt>
                <c:pt idx="11">
                  <c:v>63.800000000000004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D55-4742-A9B1-AC8E8477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5140864"/>
        <c:axId val="1271905936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OD!$E$16</c15:sqref>
                        </c15:formulaRef>
                      </c:ext>
                    </c:extLst>
                    <c:strCache>
                      <c:ptCount val="1"/>
                      <c:pt idx="0">
                        <c:v>IMI487 (ValS)</c:v>
                      </c:pt>
                    </c:strCache>
                  </c:strRef>
                </c:tx>
                <c:spPr>
                  <a:ln w="25400" cap="rnd">
                    <a:solidFill>
                      <a:srgbClr val="FFC000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OD!$AA$17:$AA$28</c15:sqref>
                          </c15:formulaRef>
                        </c:ext>
                      </c:extLst>
                      <c:numCache>
                        <c:formatCode>General</c:formatCode>
                        <c:ptCount val="12"/>
                        <c:pt idx="0">
                          <c:v>1.6772994167212164E-2</c:v>
                        </c:pt>
                        <c:pt idx="1">
                          <c:v>1.0583005244258356E-2</c:v>
                        </c:pt>
                        <c:pt idx="2">
                          <c:v>0.17243356208503433</c:v>
                        </c:pt>
                        <c:pt idx="3">
                          <c:v>0.15011106998930271</c:v>
                        </c:pt>
                        <c:pt idx="4">
                          <c:v>0.43096790290383979</c:v>
                        </c:pt>
                        <c:pt idx="5">
                          <c:v>0.52678268764263692</c:v>
                        </c:pt>
                        <c:pt idx="6">
                          <c:v>1.3892443989449796</c:v>
                        </c:pt>
                        <c:pt idx="7">
                          <c:v>2.2649503305812253</c:v>
                        </c:pt>
                        <c:pt idx="8">
                          <c:v>0.80829037686547522</c:v>
                        </c:pt>
                        <c:pt idx="9">
                          <c:v>13.857849761056004</c:v>
                        </c:pt>
                        <c:pt idx="10">
                          <c:v>2.1385353243127234</c:v>
                        </c:pt>
                        <c:pt idx="11">
                          <c:v>1.665332799572907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OD!$AA$17:$AA$28</c15:sqref>
                          </c15:formulaRef>
                        </c:ext>
                      </c:extLst>
                      <c:numCache>
                        <c:formatCode>General</c:formatCode>
                        <c:ptCount val="12"/>
                        <c:pt idx="0">
                          <c:v>1.6772994167212164E-2</c:v>
                        </c:pt>
                        <c:pt idx="1">
                          <c:v>1.0583005244258356E-2</c:v>
                        </c:pt>
                        <c:pt idx="2">
                          <c:v>0.17243356208503433</c:v>
                        </c:pt>
                        <c:pt idx="3">
                          <c:v>0.15011106998930271</c:v>
                        </c:pt>
                        <c:pt idx="4">
                          <c:v>0.43096790290383979</c:v>
                        </c:pt>
                        <c:pt idx="5">
                          <c:v>0.52678268764263692</c:v>
                        </c:pt>
                        <c:pt idx="6">
                          <c:v>1.3892443989449796</c:v>
                        </c:pt>
                        <c:pt idx="7">
                          <c:v>2.2649503305812253</c:v>
                        </c:pt>
                        <c:pt idx="8">
                          <c:v>0.80829037686547522</c:v>
                        </c:pt>
                        <c:pt idx="9">
                          <c:v>13.857849761056004</c:v>
                        </c:pt>
                        <c:pt idx="10">
                          <c:v>2.1385353243127234</c:v>
                        </c:pt>
                        <c:pt idx="11">
                          <c:v>1.665332799572907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OD!$A$17:$A$28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5</c:v>
                      </c:pt>
                      <c:pt idx="2">
                        <c:v>23</c:v>
                      </c:pt>
                      <c:pt idx="3">
                        <c:v>29.5</c:v>
                      </c:pt>
                      <c:pt idx="4">
                        <c:v>45.5</c:v>
                      </c:pt>
                      <c:pt idx="5">
                        <c:v>52</c:v>
                      </c:pt>
                      <c:pt idx="6">
                        <c:v>70</c:v>
                      </c:pt>
                      <c:pt idx="7">
                        <c:v>74.5</c:v>
                      </c:pt>
                      <c:pt idx="8">
                        <c:v>76</c:v>
                      </c:pt>
                      <c:pt idx="9">
                        <c:v>93</c:v>
                      </c:pt>
                      <c:pt idx="10">
                        <c:v>99</c:v>
                      </c:pt>
                      <c:pt idx="11">
                        <c:v>168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OD!$E$17:$E$28</c15:sqref>
                        </c15:formulaRef>
                      </c:ext>
                    </c:extLst>
                    <c:numCache>
                      <c:formatCode>0.000</c:formatCode>
                      <c:ptCount val="12"/>
                      <c:pt idx="0">
                        <c:v>0.23566666666666666</c:v>
                      </c:pt>
                      <c:pt idx="1">
                        <c:v>0.23599999999999999</c:v>
                      </c:pt>
                      <c:pt idx="2" formatCode="0.00">
                        <c:v>0.98666666666666669</c:v>
                      </c:pt>
                      <c:pt idx="3" formatCode="0.00">
                        <c:v>1.5666666666666667</c:v>
                      </c:pt>
                      <c:pt idx="4">
                        <c:v>4.3266666666666671</c:v>
                      </c:pt>
                      <c:pt idx="5" formatCode="0.00">
                        <c:v>5.7</c:v>
                      </c:pt>
                      <c:pt idx="6" formatCode="0.00">
                        <c:v>15.5</c:v>
                      </c:pt>
                      <c:pt idx="7" formatCode="0.00">
                        <c:v>18.599999999999998</c:v>
                      </c:pt>
                      <c:pt idx="8">
                        <c:v>20.466666666666665</c:v>
                      </c:pt>
                      <c:pt idx="9">
                        <c:v>37.800000000000004</c:v>
                      </c:pt>
                      <c:pt idx="10">
                        <c:v>47.466666666666669</c:v>
                      </c:pt>
                      <c:pt idx="11">
                        <c:v>54.666666666666664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7D55-4742-A9B1-AC8E847743CD}"/>
                  </c:ext>
                </c:extLst>
              </c15:ser>
            </c15:filteredScatterSeries>
          </c:ext>
        </c:extLst>
      </c:scatterChart>
      <c:valAx>
        <c:axId val="1285140864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1905936"/>
        <c:crosses val="autoZero"/>
        <c:crossBetween val="midCat"/>
      </c:valAx>
      <c:valAx>
        <c:axId val="12719059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OD660 (a.u.)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514086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248325903362995"/>
          <c:y val="6.4309761528691292E-2"/>
          <c:w val="0.16447403016003162"/>
          <c:h val="0.160926177404452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50171340831395"/>
          <c:y val="4.356003676878694E-2"/>
          <c:w val="0.8391097674548591"/>
          <c:h val="0.83101319626102454"/>
        </c:manualLayout>
      </c:layout>
      <c:scatterChart>
        <c:scatterStyle val="smoothMarker"/>
        <c:varyColors val="0"/>
        <c:ser>
          <c:idx val="1"/>
          <c:order val="1"/>
          <c:tx>
            <c:strRef>
              <c:f>GC_ketones!$H$5</c:f>
              <c:strCache>
                <c:ptCount val="1"/>
                <c:pt idx="0">
                  <c:v>IMI483 (Bv-ald)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(GC_ketones!$L$5,GC_ketones!$L$8,GC_ketones!$L$11,GC_ketones!$L$14,GC_ketones!$L$17,GC_ketones!$L$20,GC_ketones!$L$23,GC_ketones!$L$26,GC_ketones!$L$29,GC_ketones!$L$32,GC_ketones!$L$35,GC_ketones!$L$38)</c:f>
                <c:numCache>
                  <c:formatCode>General</c:formatCode>
                  <c:ptCount val="12"/>
                  <c:pt idx="0">
                    <c:v>2.2954084603834692</c:v>
                  </c:pt>
                  <c:pt idx="1">
                    <c:v>1.3766747376680264</c:v>
                  </c:pt>
                  <c:pt idx="2">
                    <c:v>5.6487520745736628</c:v>
                  </c:pt>
                  <c:pt idx="3">
                    <c:v>1.658794743179516</c:v>
                  </c:pt>
                  <c:pt idx="4">
                    <c:v>0.51247764178872579</c:v>
                  </c:pt>
                  <c:pt idx="5">
                    <c:v>0.61538605769061727</c:v>
                  </c:pt>
                  <c:pt idx="6">
                    <c:v>0.49903239707791797</c:v>
                  </c:pt>
                  <c:pt idx="7">
                    <c:v>1.0721162872251002</c:v>
                  </c:pt>
                  <c:pt idx="8">
                    <c:v>1.0873975047485311</c:v>
                  </c:pt>
                  <c:pt idx="9">
                    <c:v>1.0157263410978374</c:v>
                  </c:pt>
                  <c:pt idx="10">
                    <c:v>4.7041506495151166</c:v>
                  </c:pt>
                  <c:pt idx="11">
                    <c:v>0.41137979208188319</c:v>
                  </c:pt>
                </c:numCache>
              </c:numRef>
            </c:plus>
            <c:minus>
              <c:numRef>
                <c:f>(GC_ketones!$L$5,GC_ketones!$L$8,GC_ketones!$L$11,GC_ketones!$L$14,GC_ketones!$L$17,GC_ketones!$L$20,GC_ketones!$L$23,GC_ketones!$L$26,GC_ketones!$L$29,GC_ketones!$L$32,GC_ketones!$L$35,GC_ketones!$L$38)</c:f>
                <c:numCache>
                  <c:formatCode>General</c:formatCode>
                  <c:ptCount val="12"/>
                  <c:pt idx="0">
                    <c:v>2.2954084603834692</c:v>
                  </c:pt>
                  <c:pt idx="1">
                    <c:v>1.3766747376680264</c:v>
                  </c:pt>
                  <c:pt idx="2">
                    <c:v>5.6487520745736628</c:v>
                  </c:pt>
                  <c:pt idx="3">
                    <c:v>1.658794743179516</c:v>
                  </c:pt>
                  <c:pt idx="4">
                    <c:v>0.51247764178872579</c:v>
                  </c:pt>
                  <c:pt idx="5">
                    <c:v>0.61538605769061727</c:v>
                  </c:pt>
                  <c:pt idx="6">
                    <c:v>0.49903239707791797</c:v>
                  </c:pt>
                  <c:pt idx="7">
                    <c:v>1.0721162872251002</c:v>
                  </c:pt>
                  <c:pt idx="8">
                    <c:v>1.0873975047485311</c:v>
                  </c:pt>
                  <c:pt idx="9">
                    <c:v>1.0157263410978374</c:v>
                  </c:pt>
                  <c:pt idx="10">
                    <c:v>4.7041506495151166</c:v>
                  </c:pt>
                  <c:pt idx="11">
                    <c:v>0.41137979208188319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(GC_ketones!$I$4,GC_ketones!$I$7,GC_ketones!$I$10,GC_ketones!$I$13,GC_ketones!$I$16,GC_ketones!$I$19,GC_ketones!$I$22,GC_ketones!$I$25,GC_ketones!$I$28,GC_ketones!$I$31,GC_ketones!$I$34,GC_ketones!$I$37)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(GC_ketones!$J$5,GC_ketones!$J$8,GC_ketones!$J$11,GC_ketones!$J$14,GC_ketones!$J$17,GC_ketones!$J$20,GC_ketones!$J$23,GC_ketones!$J$26,GC_ketones!$J$29,GC_ketones!$J$32,GC_ketones!$J$35,GC_ketones!$J$38)</c:f>
              <c:numCache>
                <c:formatCode>General</c:formatCode>
                <c:ptCount val="12"/>
                <c:pt idx="0">
                  <c:v>83.470000000000013</c:v>
                </c:pt>
                <c:pt idx="1">
                  <c:v>71.603333333333339</c:v>
                </c:pt>
                <c:pt idx="2">
                  <c:v>31.97</c:v>
                </c:pt>
                <c:pt idx="3">
                  <c:v>28.25</c:v>
                </c:pt>
                <c:pt idx="4">
                  <c:v>23.303333333333331</c:v>
                </c:pt>
                <c:pt idx="5">
                  <c:v>22.05</c:v>
                </c:pt>
                <c:pt idx="6">
                  <c:v>17.953333333333333</c:v>
                </c:pt>
                <c:pt idx="7">
                  <c:v>17.206666666666667</c:v>
                </c:pt>
                <c:pt idx="8">
                  <c:v>18.72666666666667</c:v>
                </c:pt>
                <c:pt idx="9">
                  <c:v>13.4</c:v>
                </c:pt>
                <c:pt idx="10">
                  <c:v>18.746666666666666</c:v>
                </c:pt>
                <c:pt idx="11">
                  <c:v>9.7233333333333345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31B-426C-BAFD-9AAC0380BE53}"/>
            </c:ext>
          </c:extLst>
        </c:ser>
        <c:ser>
          <c:idx val="2"/>
          <c:order val="2"/>
          <c:tx>
            <c:strRef>
              <c:f>GC_ketones!$H$6</c:f>
              <c:strCache>
                <c:ptCount val="1"/>
                <c:pt idx="0">
                  <c:v>IMI485 (Ll-ald)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(GC_ketones!$L$6,GC_ketones!$L$9,GC_ketones!$L$12,GC_ketones!$L$15,GC_ketones!$L$18,GC_ketones!$L$21,GC_ketones!$L$24,GC_ketones!$L$27,GC_ketones!$L$30,GC_ketones!$L$33,GC_ketones!$L$36,GC_ketones!$L$39)</c:f>
                <c:numCache>
                  <c:formatCode>General</c:formatCode>
                  <c:ptCount val="12"/>
                  <c:pt idx="0">
                    <c:v>8.22595283234714</c:v>
                  </c:pt>
                  <c:pt idx="1">
                    <c:v>6.0341555609159858</c:v>
                  </c:pt>
                  <c:pt idx="2">
                    <c:v>3.21771658167714</c:v>
                  </c:pt>
                  <c:pt idx="3">
                    <c:v>0.66090846567433581</c:v>
                  </c:pt>
                  <c:pt idx="4">
                    <c:v>7.196645051689063</c:v>
                  </c:pt>
                  <c:pt idx="5">
                    <c:v>2.0711671427804492</c:v>
                  </c:pt>
                  <c:pt idx="6">
                    <c:v>1.2733027919548434</c:v>
                  </c:pt>
                  <c:pt idx="7">
                    <c:v>0</c:v>
                  </c:pt>
                  <c:pt idx="8">
                    <c:v>0.97503846077988088</c:v>
                  </c:pt>
                  <c:pt idx="9">
                    <c:v>6.2474554820342858</c:v>
                  </c:pt>
                  <c:pt idx="10">
                    <c:v>0.80556398463023027</c:v>
                  </c:pt>
                  <c:pt idx="11">
                    <c:v>0.10214368964029694</c:v>
                  </c:pt>
                </c:numCache>
              </c:numRef>
            </c:plus>
            <c:minus>
              <c:numRef>
                <c:f>(GC_ketones!$L$6,GC_ketones!$L$9,GC_ketones!$L$12,GC_ketones!$L$15,GC_ketones!$L$18,GC_ketones!$L$21,GC_ketones!$L$24,GC_ketones!$L$27,GC_ketones!$L$30,GC_ketones!$L$33,GC_ketones!$L$36,GC_ketones!$L$39)</c:f>
                <c:numCache>
                  <c:formatCode>General</c:formatCode>
                  <c:ptCount val="12"/>
                  <c:pt idx="0">
                    <c:v>8.22595283234714</c:v>
                  </c:pt>
                  <c:pt idx="1">
                    <c:v>6.0341555609159858</c:v>
                  </c:pt>
                  <c:pt idx="2">
                    <c:v>3.21771658167714</c:v>
                  </c:pt>
                  <c:pt idx="3">
                    <c:v>0.66090846567433581</c:v>
                  </c:pt>
                  <c:pt idx="4">
                    <c:v>7.196645051689063</c:v>
                  </c:pt>
                  <c:pt idx="5">
                    <c:v>2.0711671427804492</c:v>
                  </c:pt>
                  <c:pt idx="6">
                    <c:v>1.2733027919548434</c:v>
                  </c:pt>
                  <c:pt idx="7">
                    <c:v>0</c:v>
                  </c:pt>
                  <c:pt idx="8">
                    <c:v>0.97503846077988088</c:v>
                  </c:pt>
                  <c:pt idx="9">
                    <c:v>6.2474554820342858</c:v>
                  </c:pt>
                  <c:pt idx="10">
                    <c:v>0.80556398463023027</c:v>
                  </c:pt>
                  <c:pt idx="11">
                    <c:v>0.10214368964029694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(GC_ketones!$I$6,GC_ketones!$I$9,GC_ketones!$I$12,GC_ketones!$I$15,GC_ketones!$I$18,GC_ketones!$I$21,GC_ketones!$I$24,GC_ketones!$I$27,GC_ketones!$I$30,GC_ketones!$I$33,GC_ketones!$I$36,GC_ketones!$I$39)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(GC_ketones!$J$6,GC_ketones!$J$9,GC_ketones!$J$12,GC_ketones!$J$15,GC_ketones!$J$18,GC_ketones!$J$21,GC_ketones!$J$24,GC_ketones!$J$27,GC_ketones!$J$30,GC_ketones!$J$33,GC_ketones!$J$36,GC_ketones!$J$39)</c:f>
              <c:numCache>
                <c:formatCode>General</c:formatCode>
                <c:ptCount val="12"/>
                <c:pt idx="0">
                  <c:v>101.5</c:v>
                </c:pt>
                <c:pt idx="1">
                  <c:v>100.15666666666668</c:v>
                </c:pt>
                <c:pt idx="2">
                  <c:v>82.74</c:v>
                </c:pt>
                <c:pt idx="3">
                  <c:v>72.81</c:v>
                </c:pt>
                <c:pt idx="4">
                  <c:v>42.379999999999995</c:v>
                </c:pt>
                <c:pt idx="5">
                  <c:v>30.333333333333332</c:v>
                </c:pt>
                <c:pt idx="6">
                  <c:v>24.899999999999995</c:v>
                </c:pt>
                <c:pt idx="7">
                  <c:v>25.34</c:v>
                </c:pt>
                <c:pt idx="8">
                  <c:v>26.36</c:v>
                </c:pt>
                <c:pt idx="9">
                  <c:v>29.7</c:v>
                </c:pt>
                <c:pt idx="10">
                  <c:v>24.643333333333334</c:v>
                </c:pt>
                <c:pt idx="11">
                  <c:v>12.176666666666668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31B-426C-BAFD-9AAC0380BE53}"/>
            </c:ext>
          </c:extLst>
        </c:ser>
        <c:ser>
          <c:idx val="3"/>
          <c:order val="3"/>
          <c:tx>
            <c:strRef>
              <c:f>GC_ketones!$N$3</c:f>
              <c:strCache>
                <c:ptCount val="1"/>
                <c:pt idx="0">
                  <c:v>Taste treshold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(GC_ketones!$I$4,GC_ketones!$I$10,GC_ketones!$I$16,GC_ketones!$I$19,GC_ketones!$I$25,GC_ketones!$I$29,GC_ketones!$I$31,GC_ketones!$I$37,GC_ketones!$I$34)</c:f>
              <c:numCache>
                <c:formatCode>General</c:formatCode>
                <c:ptCount val="9"/>
                <c:pt idx="0">
                  <c:v>0</c:v>
                </c:pt>
                <c:pt idx="1">
                  <c:v>23</c:v>
                </c:pt>
                <c:pt idx="2">
                  <c:v>45.5</c:v>
                </c:pt>
                <c:pt idx="3">
                  <c:v>52</c:v>
                </c:pt>
                <c:pt idx="4">
                  <c:v>74.5</c:v>
                </c:pt>
                <c:pt idx="5">
                  <c:v>76</c:v>
                </c:pt>
                <c:pt idx="6">
                  <c:v>93</c:v>
                </c:pt>
                <c:pt idx="7">
                  <c:v>168</c:v>
                </c:pt>
                <c:pt idx="8">
                  <c:v>99</c:v>
                </c:pt>
              </c:numCache>
            </c:numRef>
          </c:xVal>
          <c:yVal>
            <c:numRef>
              <c:f>GC_ketones!$N$4:$N$11</c:f>
              <c:numCache>
                <c:formatCode>General</c:formatCode>
                <c:ptCount val="8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53A-4DD6-8179-AB57E81A4C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7774224"/>
        <c:axId val="71777089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GC_ketones!$H$4</c15:sqref>
                        </c15:formulaRef>
                      </c:ext>
                    </c:extLst>
                    <c:strCache>
                      <c:ptCount val="1"/>
                      <c:pt idx="0">
                        <c:v>CBS1483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(GC_ketones!$L$4,GC_ketones!$L$7,GC_ketones!$L$10,GC_ketones!$L$13,GC_ketones!$L$16,GC_ketones!$L$19,GC_ketones!$L$22)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12.890290919913433</c:v>
                        </c:pt>
                        <c:pt idx="1">
                          <c:v>5.1817789738016939</c:v>
                        </c:pt>
                        <c:pt idx="2">
                          <c:v>0.42508822613664526</c:v>
                        </c:pt>
                        <c:pt idx="3">
                          <c:v>0.6829592471980529</c:v>
                        </c:pt>
                        <c:pt idx="4">
                          <c:v>3.0494644338528207</c:v>
                        </c:pt>
                        <c:pt idx="5">
                          <c:v>4.7734718322551606</c:v>
                        </c:pt>
                        <c:pt idx="6">
                          <c:v>13.851679801862781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(GC_ketones!$L$4,GC_ketones!$L$7,GC_ketones!$L$10,GC_ketones!$L$13,GC_ketones!$L$16,GC_ketones!$L$19,GC_ketones!$L$22)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12.890290919913433</c:v>
                        </c:pt>
                        <c:pt idx="1">
                          <c:v>5.1817789738016939</c:v>
                        </c:pt>
                        <c:pt idx="2">
                          <c:v>0.42508822613664526</c:v>
                        </c:pt>
                        <c:pt idx="3">
                          <c:v>0.6829592471980529</c:v>
                        </c:pt>
                        <c:pt idx="4">
                          <c:v>3.0494644338528207</c:v>
                        </c:pt>
                        <c:pt idx="5">
                          <c:v>4.7734718322551606</c:v>
                        </c:pt>
                        <c:pt idx="6">
                          <c:v>13.851679801862781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(GC_ketones!$I$4,GC_ketones!$I$7,GC_ketones!$I$10,GC_ketones!$I$13,GC_ketones!$I$16,GC_ketones!$I$19,GC_ketones!$I$22,GC_ketones!$I$25,GC_ketones!$I$28,GC_ketones!$I$31,GC_ketones!$I$34,GC_ketones!$I$37)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5</c:v>
                      </c:pt>
                      <c:pt idx="2">
                        <c:v>23</c:v>
                      </c:pt>
                      <c:pt idx="3">
                        <c:v>29.5</c:v>
                      </c:pt>
                      <c:pt idx="4">
                        <c:v>45.5</c:v>
                      </c:pt>
                      <c:pt idx="5">
                        <c:v>52</c:v>
                      </c:pt>
                      <c:pt idx="6">
                        <c:v>70</c:v>
                      </c:pt>
                      <c:pt idx="7">
                        <c:v>74.5</c:v>
                      </c:pt>
                      <c:pt idx="8">
                        <c:v>76</c:v>
                      </c:pt>
                      <c:pt idx="9">
                        <c:v>93</c:v>
                      </c:pt>
                      <c:pt idx="10">
                        <c:v>99</c:v>
                      </c:pt>
                      <c:pt idx="11">
                        <c:v>168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(GC_ketones!$J$4,GC_ketones!$J$7,GC_ketones!$J$10,GC_ketones!$J$13,GC_ketones!$J$16,GC_ketones!$J$19,GC_ketones!$J$22,GC_ketones!$J$25,GC_ketones!$J$28,GC_ketones!$J$31,GC_ketones!$J$34,GC_ketones!$J$37)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103.69</c:v>
                      </c:pt>
                      <c:pt idx="1">
                        <c:v>88.15666666666668</c:v>
                      </c:pt>
                      <c:pt idx="2">
                        <c:v>39.800000000000004</c:v>
                      </c:pt>
                      <c:pt idx="3">
                        <c:v>34.616666666666667</c:v>
                      </c:pt>
                      <c:pt idx="4">
                        <c:v>85.75333333333333</c:v>
                      </c:pt>
                      <c:pt idx="5">
                        <c:v>138.49333333333334</c:v>
                      </c:pt>
                      <c:pt idx="6">
                        <c:v>432.33666666666664</c:v>
                      </c:pt>
                      <c:pt idx="7">
                        <c:v>408.06</c:v>
                      </c:pt>
                      <c:pt idx="8">
                        <c:v>453.96000000000004</c:v>
                      </c:pt>
                      <c:pt idx="9">
                        <c:v>825.81333333333339</c:v>
                      </c:pt>
                      <c:pt idx="10">
                        <c:v>1462.83</c:v>
                      </c:pt>
                      <c:pt idx="11">
                        <c:v>138.16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531B-426C-BAFD-9AAC0380BE53}"/>
                  </c:ext>
                </c:extLst>
              </c15:ser>
            </c15:filteredScatterSeries>
          </c:ext>
        </c:extLst>
      </c:scatterChart>
      <c:valAx>
        <c:axId val="7177742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(h)</a:t>
                </a:r>
              </a:p>
            </c:rich>
          </c:tx>
          <c:layout>
            <c:manualLayout>
              <c:xMode val="edge"/>
              <c:yMode val="edge"/>
              <c:x val="0.50082650536587947"/>
              <c:y val="0.92723297715170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7770896"/>
        <c:crosses val="autoZero"/>
        <c:crossBetween val="midCat"/>
      </c:valAx>
      <c:valAx>
        <c:axId val="7177708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2,3-diacetyl  (</a:t>
                </a:r>
                <a:r>
                  <a:rPr lang="en-GB" sz="1000" b="0" i="0" u="none" strike="noStrike" baseline="0">
                    <a:effectLst/>
                  </a:rPr>
                  <a:t>μ</a:t>
                </a:r>
                <a:r>
                  <a:rPr lang="en-GB"/>
                  <a:t>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777422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4171756906588776"/>
          <c:y val="4.7929679388802833E-2"/>
          <c:w val="0.24596262460084956"/>
          <c:h val="0.1914906734438043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CBS</a:t>
            </a:r>
            <a:r>
              <a:rPr lang="en-GB" baseline="0"/>
              <a:t> 1483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HPLC_sugars_raw!$F$27</c:f>
              <c:strCache>
                <c:ptCount val="1"/>
                <c:pt idx="0">
                  <c:v>Maltotriose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HPLC_sugars_raw!$AB$28:$AB$39</c:f>
                <c:numCache>
                  <c:formatCode>General</c:formatCode>
                  <c:ptCount val="12"/>
                  <c:pt idx="0">
                    <c:v>0.13076696830621987</c:v>
                  </c:pt>
                  <c:pt idx="1">
                    <c:v>0.13316656236958849</c:v>
                  </c:pt>
                  <c:pt idx="2">
                    <c:v>7.6376261582596472E-2</c:v>
                  </c:pt>
                  <c:pt idx="3">
                    <c:v>8.66025403784451E-2</c:v>
                  </c:pt>
                  <c:pt idx="4">
                    <c:v>0.12342339054382322</c:v>
                  </c:pt>
                  <c:pt idx="5">
                    <c:v>7.8102496759065332E-2</c:v>
                  </c:pt>
                  <c:pt idx="6">
                    <c:v>7.8102496759065332E-2</c:v>
                  </c:pt>
                  <c:pt idx="7">
                    <c:v>3.2145502536642862E-2</c:v>
                  </c:pt>
                  <c:pt idx="8">
                    <c:v>5.0000000000000711E-2</c:v>
                  </c:pt>
                  <c:pt idx="9">
                    <c:v>9.8488578017959669E-2</c:v>
                  </c:pt>
                  <c:pt idx="10">
                    <c:v>8.5049005481154655E-2</c:v>
                  </c:pt>
                  <c:pt idx="11">
                    <c:v>6.5064070986477041E-2</c:v>
                  </c:pt>
                </c:numCache>
              </c:numRef>
            </c:plus>
            <c:minus>
              <c:numRef>
                <c:f>HPLC_sugars_raw!$AB$28:$AB$39</c:f>
                <c:numCache>
                  <c:formatCode>General</c:formatCode>
                  <c:ptCount val="12"/>
                  <c:pt idx="0">
                    <c:v>0.13076696830621987</c:v>
                  </c:pt>
                  <c:pt idx="1">
                    <c:v>0.13316656236958849</c:v>
                  </c:pt>
                  <c:pt idx="2">
                    <c:v>7.6376261582596472E-2</c:v>
                  </c:pt>
                  <c:pt idx="3">
                    <c:v>8.66025403784451E-2</c:v>
                  </c:pt>
                  <c:pt idx="4">
                    <c:v>0.12342339054382322</c:v>
                  </c:pt>
                  <c:pt idx="5">
                    <c:v>7.8102496759065332E-2</c:v>
                  </c:pt>
                  <c:pt idx="6">
                    <c:v>7.8102496759065332E-2</c:v>
                  </c:pt>
                  <c:pt idx="7">
                    <c:v>3.2145502536642862E-2</c:v>
                  </c:pt>
                  <c:pt idx="8">
                    <c:v>5.0000000000000711E-2</c:v>
                  </c:pt>
                  <c:pt idx="9">
                    <c:v>9.8488578017959669E-2</c:v>
                  </c:pt>
                  <c:pt idx="10">
                    <c:v>8.5049005481154655E-2</c:v>
                  </c:pt>
                  <c:pt idx="11">
                    <c:v>6.5064070986477041E-2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HPLC_sugars_raw!$A$28:$A$39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HPLC_sugars_raw!$F$28:$F$39</c:f>
              <c:numCache>
                <c:formatCode>General</c:formatCode>
                <c:ptCount val="12"/>
                <c:pt idx="0">
                  <c:v>23.47</c:v>
                </c:pt>
                <c:pt idx="1">
                  <c:v>23.436666666666667</c:v>
                </c:pt>
                <c:pt idx="2">
                  <c:v>23.906666666666666</c:v>
                </c:pt>
                <c:pt idx="3">
                  <c:v>23.840000000000003</c:v>
                </c:pt>
                <c:pt idx="4">
                  <c:v>23.826666666666668</c:v>
                </c:pt>
                <c:pt idx="5">
                  <c:v>23.756666666666664</c:v>
                </c:pt>
                <c:pt idx="6">
                  <c:v>23.810000000000002</c:v>
                </c:pt>
                <c:pt idx="7">
                  <c:v>23.446666666666669</c:v>
                </c:pt>
                <c:pt idx="8">
                  <c:v>23.14</c:v>
                </c:pt>
                <c:pt idx="9">
                  <c:v>20.37</c:v>
                </c:pt>
                <c:pt idx="10">
                  <c:v>19.41333333333333</c:v>
                </c:pt>
                <c:pt idx="11">
                  <c:v>4.6933333333333325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0B5-4EE4-8BD9-A481285817D0}"/>
            </c:ext>
          </c:extLst>
        </c:ser>
        <c:ser>
          <c:idx val="1"/>
          <c:order val="1"/>
          <c:tx>
            <c:strRef>
              <c:f>HPLC_sugars_raw!$G$27</c:f>
              <c:strCache>
                <c:ptCount val="1"/>
                <c:pt idx="0">
                  <c:v>Maltose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HPLC_sugars_raw!$AC$28:$AC$39</c:f>
                <c:numCache>
                  <c:formatCode>General</c:formatCode>
                  <c:ptCount val="12"/>
                  <c:pt idx="0">
                    <c:v>0.4355456348076554</c:v>
                  </c:pt>
                  <c:pt idx="1">
                    <c:v>0.27646579052991582</c:v>
                  </c:pt>
                  <c:pt idx="2">
                    <c:v>0.14106735979665949</c:v>
                  </c:pt>
                  <c:pt idx="3">
                    <c:v>0.23895606290697013</c:v>
                  </c:pt>
                  <c:pt idx="4">
                    <c:v>3.2145502536646366E-2</c:v>
                  </c:pt>
                  <c:pt idx="5">
                    <c:v>1.5275252316519529E-2</c:v>
                  </c:pt>
                  <c:pt idx="6">
                    <c:v>1.5275252316519529E-2</c:v>
                  </c:pt>
                  <c:pt idx="7">
                    <c:v>0.36295086903509638</c:v>
                  </c:pt>
                  <c:pt idx="8">
                    <c:v>0.44799553569204315</c:v>
                  </c:pt>
                  <c:pt idx="9">
                    <c:v>0.50520622851795327</c:v>
                  </c:pt>
                  <c:pt idx="10">
                    <c:v>0.44305755833751403</c:v>
                  </c:pt>
                  <c:pt idx="11">
                    <c:v>1.0000000000000009E-2</c:v>
                  </c:pt>
                </c:numCache>
              </c:numRef>
            </c:plus>
            <c:minus>
              <c:numRef>
                <c:f>HPLC_sugars_raw!$AC$28:$AC$39</c:f>
                <c:numCache>
                  <c:formatCode>General</c:formatCode>
                  <c:ptCount val="12"/>
                  <c:pt idx="0">
                    <c:v>0.4355456348076554</c:v>
                  </c:pt>
                  <c:pt idx="1">
                    <c:v>0.27646579052991582</c:v>
                  </c:pt>
                  <c:pt idx="2">
                    <c:v>0.14106735979665949</c:v>
                  </c:pt>
                  <c:pt idx="3">
                    <c:v>0.23895606290697013</c:v>
                  </c:pt>
                  <c:pt idx="4">
                    <c:v>3.2145502536646366E-2</c:v>
                  </c:pt>
                  <c:pt idx="5">
                    <c:v>1.5275252316519529E-2</c:v>
                  </c:pt>
                  <c:pt idx="6">
                    <c:v>1.5275252316519529E-2</c:v>
                  </c:pt>
                  <c:pt idx="7">
                    <c:v>0.36295086903509638</c:v>
                  </c:pt>
                  <c:pt idx="8">
                    <c:v>0.44799553569204315</c:v>
                  </c:pt>
                  <c:pt idx="9">
                    <c:v>0.50520622851795327</c:v>
                  </c:pt>
                  <c:pt idx="10">
                    <c:v>0.44305755833751403</c:v>
                  </c:pt>
                  <c:pt idx="11">
                    <c:v>1.0000000000000009E-2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HPLC_sugars_raw!$A$28:$A$39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HPLC_sugars_raw!$G$28:$G$39</c:f>
              <c:numCache>
                <c:formatCode>General</c:formatCode>
                <c:ptCount val="12"/>
                <c:pt idx="0">
                  <c:v>73.220000000000013</c:v>
                </c:pt>
                <c:pt idx="1">
                  <c:v>72.936666666666667</c:v>
                </c:pt>
                <c:pt idx="2">
                  <c:v>73.23</c:v>
                </c:pt>
                <c:pt idx="3">
                  <c:v>73.320000000000007</c:v>
                </c:pt>
                <c:pt idx="4">
                  <c:v>73.49666666666667</c:v>
                </c:pt>
                <c:pt idx="5">
                  <c:v>73.776666666666671</c:v>
                </c:pt>
                <c:pt idx="6">
                  <c:v>74.473333333333343</c:v>
                </c:pt>
                <c:pt idx="7">
                  <c:v>70.393333333333331</c:v>
                </c:pt>
                <c:pt idx="8">
                  <c:v>65.510000000000005</c:v>
                </c:pt>
                <c:pt idx="9">
                  <c:v>31.616666666666671</c:v>
                </c:pt>
                <c:pt idx="10">
                  <c:v>22.040000000000003</c:v>
                </c:pt>
                <c:pt idx="11">
                  <c:v>1.84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0B5-4EE4-8BD9-A481285817D0}"/>
            </c:ext>
          </c:extLst>
        </c:ser>
        <c:ser>
          <c:idx val="2"/>
          <c:order val="2"/>
          <c:tx>
            <c:strRef>
              <c:f>HPLC_sugars_raw!$H$27</c:f>
              <c:strCache>
                <c:ptCount val="1"/>
                <c:pt idx="0">
                  <c:v>Glucose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HPLC_sugars_raw!$AD$28:$AD$39</c:f>
                <c:numCache>
                  <c:formatCode>General</c:formatCode>
                  <c:ptCount val="12"/>
                  <c:pt idx="0">
                    <c:v>0.25929391302792554</c:v>
                  </c:pt>
                  <c:pt idx="1">
                    <c:v>6.6583281184795007E-2</c:v>
                  </c:pt>
                  <c:pt idx="2">
                    <c:v>9.2915732431776768E-2</c:v>
                  </c:pt>
                  <c:pt idx="3">
                    <c:v>8.5440037453174328E-2</c:v>
                  </c:pt>
                  <c:pt idx="4">
                    <c:v>4.3588989435406213E-2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3.605551275463989E-2</c:v>
                  </c:pt>
                  <c:pt idx="11">
                    <c:v>0</c:v>
                  </c:pt>
                </c:numCache>
              </c:numRef>
            </c:plus>
            <c:minus>
              <c:numRef>
                <c:f>HPLC_sugars_raw!$AD$28:$AD$39</c:f>
                <c:numCache>
                  <c:formatCode>General</c:formatCode>
                  <c:ptCount val="12"/>
                  <c:pt idx="0">
                    <c:v>0.25929391302792554</c:v>
                  </c:pt>
                  <c:pt idx="1">
                    <c:v>6.6583281184795007E-2</c:v>
                  </c:pt>
                  <c:pt idx="2">
                    <c:v>9.2915732431776768E-2</c:v>
                  </c:pt>
                  <c:pt idx="3">
                    <c:v>8.5440037453174328E-2</c:v>
                  </c:pt>
                  <c:pt idx="4">
                    <c:v>4.3588989435406213E-2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3.605551275463989E-2</c:v>
                  </c:pt>
                  <c:pt idx="11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HPLC_sugars_raw!$A$28:$A$39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HPLC_sugars_raw!$H$28:$H$39</c:f>
              <c:numCache>
                <c:formatCode>General</c:formatCode>
                <c:ptCount val="12"/>
                <c:pt idx="0">
                  <c:v>20.086666666666666</c:v>
                </c:pt>
                <c:pt idx="1">
                  <c:v>20.026666666666667</c:v>
                </c:pt>
                <c:pt idx="2">
                  <c:v>19.743333333333332</c:v>
                </c:pt>
                <c:pt idx="3">
                  <c:v>19.309999999999999</c:v>
                </c:pt>
                <c:pt idx="4">
                  <c:v>16.05</c:v>
                </c:pt>
                <c:pt idx="5">
                  <c:v>13.786666666666667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0.34999999999999992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0B5-4EE4-8BD9-A481285817D0}"/>
            </c:ext>
          </c:extLst>
        </c:ser>
        <c:ser>
          <c:idx val="3"/>
          <c:order val="3"/>
          <c:tx>
            <c:strRef>
              <c:f>HPLC_sugars_raw!$I$27</c:f>
              <c:strCache>
                <c:ptCount val="1"/>
                <c:pt idx="0">
                  <c:v>Fructose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HPLC_sugars_raw!$AE$28:$AE$39</c:f>
                <c:numCache>
                  <c:formatCode>General</c:formatCode>
                  <c:ptCount val="12"/>
                  <c:pt idx="0">
                    <c:v>0.100166528008778</c:v>
                  </c:pt>
                  <c:pt idx="1">
                    <c:v>3.4641016151376804E-2</c:v>
                  </c:pt>
                  <c:pt idx="2">
                    <c:v>0.16862186493255679</c:v>
                  </c:pt>
                  <c:pt idx="3">
                    <c:v>0.19347695814575266</c:v>
                  </c:pt>
                  <c:pt idx="4">
                    <c:v>7.5055534994651521E-2</c:v>
                  </c:pt>
                  <c:pt idx="5">
                    <c:v>2.5166114784235971E-2</c:v>
                  </c:pt>
                  <c:pt idx="6">
                    <c:v>2.5166114784235971E-2</c:v>
                  </c:pt>
                  <c:pt idx="7">
                    <c:v>3.5118845842842389E-2</c:v>
                  </c:pt>
                  <c:pt idx="8">
                    <c:v>3.0550504633038902E-2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numCache>
              </c:numRef>
            </c:plus>
            <c:minus>
              <c:numRef>
                <c:f>HPLC_sugars_raw!$AE$28:$AE$39</c:f>
                <c:numCache>
                  <c:formatCode>General</c:formatCode>
                  <c:ptCount val="12"/>
                  <c:pt idx="0">
                    <c:v>0.100166528008778</c:v>
                  </c:pt>
                  <c:pt idx="1">
                    <c:v>3.4641016151376804E-2</c:v>
                  </c:pt>
                  <c:pt idx="2">
                    <c:v>0.16862186493255679</c:v>
                  </c:pt>
                  <c:pt idx="3">
                    <c:v>0.19347695814575266</c:v>
                  </c:pt>
                  <c:pt idx="4">
                    <c:v>7.5055534994651521E-2</c:v>
                  </c:pt>
                  <c:pt idx="5">
                    <c:v>2.5166114784235971E-2</c:v>
                  </c:pt>
                  <c:pt idx="6">
                    <c:v>2.5166114784235971E-2</c:v>
                  </c:pt>
                  <c:pt idx="7">
                    <c:v>3.5118845842842389E-2</c:v>
                  </c:pt>
                  <c:pt idx="8">
                    <c:v>3.0550504633038902E-2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HPLC_sugars_raw!$A$28:$A$39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HPLC_sugars_raw!$I$28:$I$39</c:f>
              <c:numCache>
                <c:formatCode>General</c:formatCode>
                <c:ptCount val="12"/>
                <c:pt idx="0">
                  <c:v>8.2733333333333334</c:v>
                </c:pt>
                <c:pt idx="1">
                  <c:v>8.24</c:v>
                </c:pt>
                <c:pt idx="2">
                  <c:v>7.8666666666666671</c:v>
                </c:pt>
                <c:pt idx="3">
                  <c:v>7.9633333333333338</c:v>
                </c:pt>
                <c:pt idx="4">
                  <c:v>7.5333333333333341</c:v>
                </c:pt>
                <c:pt idx="5">
                  <c:v>7.3166666666666664</c:v>
                </c:pt>
                <c:pt idx="6">
                  <c:v>3.1366666666666667</c:v>
                </c:pt>
                <c:pt idx="7">
                  <c:v>2.1766666666666667</c:v>
                </c:pt>
                <c:pt idx="8">
                  <c:v>0.84333333333333338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0B5-4EE4-8BD9-A481285817D0}"/>
            </c:ext>
          </c:extLst>
        </c:ser>
        <c:ser>
          <c:idx val="4"/>
          <c:order val="4"/>
          <c:tx>
            <c:strRef>
              <c:f>HPLC_sugars_raw!$K$27</c:f>
              <c:strCache>
                <c:ptCount val="1"/>
                <c:pt idx="0">
                  <c:v>Ethanol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HPLC_sugars_raw!$AG$28:$AG$39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5.7735026918962632E-3</c:v>
                  </c:pt>
                  <c:pt idx="2">
                    <c:v>5.7735026918962623E-3</c:v>
                  </c:pt>
                  <c:pt idx="3">
                    <c:v>1.0000000000000009E-2</c:v>
                  </c:pt>
                  <c:pt idx="4">
                    <c:v>7.0237691685684986E-2</c:v>
                  </c:pt>
                  <c:pt idx="5">
                    <c:v>0.25632011235952579</c:v>
                  </c:pt>
                  <c:pt idx="6">
                    <c:v>0.25632011235952579</c:v>
                  </c:pt>
                  <c:pt idx="7">
                    <c:v>0.14730919862656272</c:v>
                  </c:pt>
                  <c:pt idx="8">
                    <c:v>0.26851443164195093</c:v>
                  </c:pt>
                  <c:pt idx="9">
                    <c:v>0.28290163190291778</c:v>
                  </c:pt>
                  <c:pt idx="10">
                    <c:v>0.37112441759244852</c:v>
                  </c:pt>
                  <c:pt idx="11">
                    <c:v>0.17320508075688609</c:v>
                  </c:pt>
                </c:numCache>
              </c:numRef>
            </c:plus>
            <c:minus>
              <c:numRef>
                <c:f>HPLC_sugars_raw!$AG$28:$AG$39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5.7735026918962632E-3</c:v>
                  </c:pt>
                  <c:pt idx="2">
                    <c:v>5.7735026918962623E-3</c:v>
                  </c:pt>
                  <c:pt idx="3">
                    <c:v>1.0000000000000009E-2</c:v>
                  </c:pt>
                  <c:pt idx="4">
                    <c:v>7.0237691685684986E-2</c:v>
                  </c:pt>
                  <c:pt idx="5">
                    <c:v>0.25632011235952579</c:v>
                  </c:pt>
                  <c:pt idx="6">
                    <c:v>0.25632011235952579</c:v>
                  </c:pt>
                  <c:pt idx="7">
                    <c:v>0.14730919862656272</c:v>
                  </c:pt>
                  <c:pt idx="8">
                    <c:v>0.26851443164195093</c:v>
                  </c:pt>
                  <c:pt idx="9">
                    <c:v>0.28290163190291778</c:v>
                  </c:pt>
                  <c:pt idx="10">
                    <c:v>0.37112441759244852</c:v>
                  </c:pt>
                  <c:pt idx="11">
                    <c:v>0.17320508075688609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HPLC_sugars_raw!$A$28:$A$39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HPLC_sugars_raw!$K$28:$K$39</c:f>
              <c:numCache>
                <c:formatCode>General</c:formatCode>
                <c:ptCount val="12"/>
                <c:pt idx="0">
                  <c:v>0.13</c:v>
                </c:pt>
                <c:pt idx="1">
                  <c:v>0.12333333333333334</c:v>
                </c:pt>
                <c:pt idx="2">
                  <c:v>0.33333333333333331</c:v>
                </c:pt>
                <c:pt idx="3">
                  <c:v>0.59</c:v>
                </c:pt>
                <c:pt idx="4">
                  <c:v>2.3633333333333337</c:v>
                </c:pt>
                <c:pt idx="5">
                  <c:v>3.4566666666666666</c:v>
                </c:pt>
                <c:pt idx="6">
                  <c:v>11.339999999999998</c:v>
                </c:pt>
                <c:pt idx="7">
                  <c:v>14.329999999999998</c:v>
                </c:pt>
                <c:pt idx="8">
                  <c:v>17.349999999999998</c:v>
                </c:pt>
                <c:pt idx="9">
                  <c:v>35.916666666666664</c:v>
                </c:pt>
                <c:pt idx="10">
                  <c:v>41.546666666666667</c:v>
                </c:pt>
                <c:pt idx="11">
                  <c:v>58.74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0B5-4EE4-8BD9-A481285817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6286608"/>
        <c:axId val="886286192"/>
      </c:scatterChart>
      <c:valAx>
        <c:axId val="8862866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286192"/>
        <c:crosses val="autoZero"/>
        <c:crossBetween val="midCat"/>
      </c:valAx>
      <c:valAx>
        <c:axId val="8862861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Concentration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28660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IMI483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HPLC_sugars_raw!$F$27</c:f>
              <c:strCache>
                <c:ptCount val="1"/>
                <c:pt idx="0">
                  <c:v>Maltotriose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HPLC_sugars_raw!$AB$44:$AB$55</c:f>
                <c:numCache>
                  <c:formatCode>General</c:formatCode>
                  <c:ptCount val="12"/>
                  <c:pt idx="0">
                    <c:v>7.7674534651539631E-2</c:v>
                  </c:pt>
                  <c:pt idx="1">
                    <c:v>0.16822603841260733</c:v>
                  </c:pt>
                  <c:pt idx="2">
                    <c:v>0.1747378989610823</c:v>
                  </c:pt>
                  <c:pt idx="3">
                    <c:v>0.18330302779823318</c:v>
                  </c:pt>
                  <c:pt idx="4">
                    <c:v>0.11135528725659999</c:v>
                  </c:pt>
                  <c:pt idx="5">
                    <c:v>8.7177978870813647E-2</c:v>
                  </c:pt>
                  <c:pt idx="6">
                    <c:v>8.7177978870813647E-2</c:v>
                  </c:pt>
                  <c:pt idx="7">
                    <c:v>0.29715315916207125</c:v>
                  </c:pt>
                  <c:pt idx="8">
                    <c:v>0.23692474191889162</c:v>
                  </c:pt>
                  <c:pt idx="9">
                    <c:v>0.39576929306520725</c:v>
                  </c:pt>
                  <c:pt idx="10">
                    <c:v>0.51858782605584985</c:v>
                  </c:pt>
                  <c:pt idx="11">
                    <c:v>0.11372481406154646</c:v>
                  </c:pt>
                </c:numCache>
              </c:numRef>
            </c:plus>
            <c:minus>
              <c:numRef>
                <c:f>HPLC_sugars_raw!$AB$44:$AB$55</c:f>
                <c:numCache>
                  <c:formatCode>General</c:formatCode>
                  <c:ptCount val="12"/>
                  <c:pt idx="0">
                    <c:v>7.7674534651539631E-2</c:v>
                  </c:pt>
                  <c:pt idx="1">
                    <c:v>0.16822603841260733</c:v>
                  </c:pt>
                  <c:pt idx="2">
                    <c:v>0.1747378989610823</c:v>
                  </c:pt>
                  <c:pt idx="3">
                    <c:v>0.18330302779823318</c:v>
                  </c:pt>
                  <c:pt idx="4">
                    <c:v>0.11135528725659999</c:v>
                  </c:pt>
                  <c:pt idx="5">
                    <c:v>8.7177978870813647E-2</c:v>
                  </c:pt>
                  <c:pt idx="6">
                    <c:v>8.7177978870813647E-2</c:v>
                  </c:pt>
                  <c:pt idx="7">
                    <c:v>0.29715315916207125</c:v>
                  </c:pt>
                  <c:pt idx="8">
                    <c:v>0.23692474191889162</c:v>
                  </c:pt>
                  <c:pt idx="9">
                    <c:v>0.39576929306520725</c:v>
                  </c:pt>
                  <c:pt idx="10">
                    <c:v>0.51858782605584985</c:v>
                  </c:pt>
                  <c:pt idx="11">
                    <c:v>0.11372481406154646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HPLC_sugars_raw!$A$44:$A$55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HPLC_sugars_raw!$F$44:$F$55</c:f>
              <c:numCache>
                <c:formatCode>General</c:formatCode>
                <c:ptCount val="12"/>
                <c:pt idx="0">
                  <c:v>23.52333333333333</c:v>
                </c:pt>
                <c:pt idx="1">
                  <c:v>23.5</c:v>
                </c:pt>
                <c:pt idx="2">
                  <c:v>23.873333333333335</c:v>
                </c:pt>
                <c:pt idx="3">
                  <c:v>23.84</c:v>
                </c:pt>
                <c:pt idx="4">
                  <c:v>23.849999999999998</c:v>
                </c:pt>
                <c:pt idx="5">
                  <c:v>23.856666666666666</c:v>
                </c:pt>
                <c:pt idx="6">
                  <c:v>23.45</c:v>
                </c:pt>
                <c:pt idx="7">
                  <c:v>22.97</c:v>
                </c:pt>
                <c:pt idx="8">
                  <c:v>22.796666666666667</c:v>
                </c:pt>
                <c:pt idx="9">
                  <c:v>20.506666666666664</c:v>
                </c:pt>
                <c:pt idx="10">
                  <c:v>19.716666666666665</c:v>
                </c:pt>
                <c:pt idx="11">
                  <c:v>4.6633333333333331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0B5-4EE4-8BD9-A481285817D0}"/>
            </c:ext>
          </c:extLst>
        </c:ser>
        <c:ser>
          <c:idx val="1"/>
          <c:order val="1"/>
          <c:tx>
            <c:strRef>
              <c:f>HPLC_sugars_raw!$G$27</c:f>
              <c:strCache>
                <c:ptCount val="1"/>
                <c:pt idx="0">
                  <c:v>Maltose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HPLC_sugars_raw!$AC$44:$AC$55</c:f>
                <c:numCache>
                  <c:formatCode>General</c:formatCode>
                  <c:ptCount val="12"/>
                  <c:pt idx="0">
                    <c:v>8.7368949480542371E-2</c:v>
                  </c:pt>
                  <c:pt idx="1">
                    <c:v>0.61441028637222284</c:v>
                  </c:pt>
                  <c:pt idx="2">
                    <c:v>0.19139836293274462</c:v>
                  </c:pt>
                  <c:pt idx="3">
                    <c:v>0.22678918257565725</c:v>
                  </c:pt>
                  <c:pt idx="4">
                    <c:v>0.22590558499810062</c:v>
                  </c:pt>
                  <c:pt idx="5">
                    <c:v>1.6164879626317472</c:v>
                  </c:pt>
                  <c:pt idx="6">
                    <c:v>1.6164879626317472</c:v>
                  </c:pt>
                  <c:pt idx="7">
                    <c:v>3.0973752328920914</c:v>
                  </c:pt>
                  <c:pt idx="8">
                    <c:v>3.3728771101242296</c:v>
                  </c:pt>
                  <c:pt idx="9">
                    <c:v>4.0274185280400134</c:v>
                  </c:pt>
                  <c:pt idx="10">
                    <c:v>4.4774881351043021</c:v>
                  </c:pt>
                  <c:pt idx="11">
                    <c:v>2.0816659994661257E-2</c:v>
                  </c:pt>
                </c:numCache>
              </c:numRef>
            </c:plus>
            <c:minus>
              <c:numRef>
                <c:f>HPLC_sugars_raw!$AC$44:$AC$55</c:f>
                <c:numCache>
                  <c:formatCode>General</c:formatCode>
                  <c:ptCount val="12"/>
                  <c:pt idx="0">
                    <c:v>8.7368949480542371E-2</c:v>
                  </c:pt>
                  <c:pt idx="1">
                    <c:v>0.61441028637222284</c:v>
                  </c:pt>
                  <c:pt idx="2">
                    <c:v>0.19139836293274462</c:v>
                  </c:pt>
                  <c:pt idx="3">
                    <c:v>0.22678918257565725</c:v>
                  </c:pt>
                  <c:pt idx="4">
                    <c:v>0.22590558499810062</c:v>
                  </c:pt>
                  <c:pt idx="5">
                    <c:v>1.6164879626317472</c:v>
                  </c:pt>
                  <c:pt idx="6">
                    <c:v>1.6164879626317472</c:v>
                  </c:pt>
                  <c:pt idx="7">
                    <c:v>3.0973752328920914</c:v>
                  </c:pt>
                  <c:pt idx="8">
                    <c:v>3.3728771101242296</c:v>
                  </c:pt>
                  <c:pt idx="9">
                    <c:v>4.0274185280400134</c:v>
                  </c:pt>
                  <c:pt idx="10">
                    <c:v>4.4774881351043021</c:v>
                  </c:pt>
                  <c:pt idx="11">
                    <c:v>2.0816659994661257E-2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HPLC_sugars_raw!$A$44:$A$55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HPLC_sugars_raw!$G$44:$G$55</c:f>
              <c:numCache>
                <c:formatCode>General</c:formatCode>
                <c:ptCount val="12"/>
                <c:pt idx="0">
                  <c:v>73.293333333333337</c:v>
                </c:pt>
                <c:pt idx="1">
                  <c:v>73.350000000000009</c:v>
                </c:pt>
                <c:pt idx="2">
                  <c:v>73.376666666666665</c:v>
                </c:pt>
                <c:pt idx="3">
                  <c:v>73.383333333333326</c:v>
                </c:pt>
                <c:pt idx="4">
                  <c:v>73.433333333333323</c:v>
                </c:pt>
                <c:pt idx="5">
                  <c:v>73.61999999999999</c:v>
                </c:pt>
                <c:pt idx="6">
                  <c:v>69.476666666666674</c:v>
                </c:pt>
                <c:pt idx="7">
                  <c:v>64.853333333333339</c:v>
                </c:pt>
                <c:pt idx="8">
                  <c:v>61.71</c:v>
                </c:pt>
                <c:pt idx="9">
                  <c:v>35.93</c:v>
                </c:pt>
                <c:pt idx="10">
                  <c:v>27.66</c:v>
                </c:pt>
                <c:pt idx="11">
                  <c:v>1.8866666666666667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0B5-4EE4-8BD9-A481285817D0}"/>
            </c:ext>
          </c:extLst>
        </c:ser>
        <c:ser>
          <c:idx val="2"/>
          <c:order val="2"/>
          <c:tx>
            <c:strRef>
              <c:f>HPLC_sugars_raw!$H$27</c:f>
              <c:strCache>
                <c:ptCount val="1"/>
                <c:pt idx="0">
                  <c:v>Glucose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HPLC_sugars_raw!$AD$44:$AD$55</c:f>
                <c:numCache>
                  <c:formatCode>General</c:formatCode>
                  <c:ptCount val="12"/>
                  <c:pt idx="0">
                    <c:v>7.571877794400407E-2</c:v>
                  </c:pt>
                  <c:pt idx="1">
                    <c:v>0.16093476939431081</c:v>
                  </c:pt>
                  <c:pt idx="2">
                    <c:v>0.18717193521821848</c:v>
                  </c:pt>
                  <c:pt idx="3">
                    <c:v>0.15502687938977919</c:v>
                  </c:pt>
                  <c:pt idx="4">
                    <c:v>0.21656407827707699</c:v>
                  </c:pt>
                  <c:pt idx="5">
                    <c:v>0.84870489570874985</c:v>
                  </c:pt>
                  <c:pt idx="6">
                    <c:v>0.84870489570874985</c:v>
                  </c:pt>
                  <c:pt idx="7">
                    <c:v>0.50229473419497439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numCache>
              </c:numRef>
            </c:plus>
            <c:minus>
              <c:numRef>
                <c:f>HPLC_sugars_raw!$AD$44:$AD$55</c:f>
                <c:numCache>
                  <c:formatCode>General</c:formatCode>
                  <c:ptCount val="12"/>
                  <c:pt idx="0">
                    <c:v>7.571877794400407E-2</c:v>
                  </c:pt>
                  <c:pt idx="1">
                    <c:v>0.16093476939431081</c:v>
                  </c:pt>
                  <c:pt idx="2">
                    <c:v>0.18717193521821848</c:v>
                  </c:pt>
                  <c:pt idx="3">
                    <c:v>0.15502687938977919</c:v>
                  </c:pt>
                  <c:pt idx="4">
                    <c:v>0.21656407827707699</c:v>
                  </c:pt>
                  <c:pt idx="5">
                    <c:v>0.84870489570874985</c:v>
                  </c:pt>
                  <c:pt idx="6">
                    <c:v>0.84870489570874985</c:v>
                  </c:pt>
                  <c:pt idx="7">
                    <c:v>0.50229473419497439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HPLC_sugars_raw!$A$44:$A$55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HPLC_sugars_raw!$H$44:$H$55</c:f>
              <c:numCache>
                <c:formatCode>General</c:formatCode>
                <c:ptCount val="12"/>
                <c:pt idx="0">
                  <c:v>20.016666666666669</c:v>
                </c:pt>
                <c:pt idx="1">
                  <c:v>19.88</c:v>
                </c:pt>
                <c:pt idx="2">
                  <c:v>19.153333333333332</c:v>
                </c:pt>
                <c:pt idx="3">
                  <c:v>18.366666666666664</c:v>
                </c:pt>
                <c:pt idx="4">
                  <c:v>12.99</c:v>
                </c:pt>
                <c:pt idx="5">
                  <c:v>10.133333333333333</c:v>
                </c:pt>
                <c:pt idx="6">
                  <c:v>0.49</c:v>
                </c:pt>
                <c:pt idx="7">
                  <c:v>0.28999999999999998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0B5-4EE4-8BD9-A481285817D0}"/>
            </c:ext>
          </c:extLst>
        </c:ser>
        <c:ser>
          <c:idx val="3"/>
          <c:order val="3"/>
          <c:tx>
            <c:strRef>
              <c:f>HPLC_sugars_raw!$I$27</c:f>
              <c:strCache>
                <c:ptCount val="1"/>
                <c:pt idx="0">
                  <c:v>Fructose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HPLC_sugars_raw!$AE$44:$AE$55</c:f>
                <c:numCache>
                  <c:formatCode>General</c:formatCode>
                  <c:ptCount val="12"/>
                  <c:pt idx="0">
                    <c:v>9.9999999999997868E-3</c:v>
                  </c:pt>
                  <c:pt idx="1">
                    <c:v>8.0829037686547645E-2</c:v>
                  </c:pt>
                  <c:pt idx="2">
                    <c:v>0.22030282189144379</c:v>
                  </c:pt>
                  <c:pt idx="3">
                    <c:v>0.24664414311581201</c:v>
                  </c:pt>
                  <c:pt idx="4">
                    <c:v>0.10785793124908981</c:v>
                  </c:pt>
                  <c:pt idx="5">
                    <c:v>0.64670962056655301</c:v>
                  </c:pt>
                  <c:pt idx="6">
                    <c:v>0.64670962056655301</c:v>
                  </c:pt>
                  <c:pt idx="7">
                    <c:v>0.56347138347923131</c:v>
                  </c:pt>
                  <c:pt idx="8">
                    <c:v>0.46808118953873812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numCache>
              </c:numRef>
            </c:plus>
            <c:minus>
              <c:numRef>
                <c:f>HPLC_sugars_raw!$AE$44:$AE$55</c:f>
                <c:numCache>
                  <c:formatCode>General</c:formatCode>
                  <c:ptCount val="12"/>
                  <c:pt idx="0">
                    <c:v>9.9999999999997868E-3</c:v>
                  </c:pt>
                  <c:pt idx="1">
                    <c:v>8.0829037686547645E-2</c:v>
                  </c:pt>
                  <c:pt idx="2">
                    <c:v>0.22030282189144379</c:v>
                  </c:pt>
                  <c:pt idx="3">
                    <c:v>0.24664414311581201</c:v>
                  </c:pt>
                  <c:pt idx="4">
                    <c:v>0.10785793124908981</c:v>
                  </c:pt>
                  <c:pt idx="5">
                    <c:v>0.64670962056655301</c:v>
                  </c:pt>
                  <c:pt idx="6">
                    <c:v>0.64670962056655301</c:v>
                  </c:pt>
                  <c:pt idx="7">
                    <c:v>0.56347138347923131</c:v>
                  </c:pt>
                  <c:pt idx="8">
                    <c:v>0.46808118953873812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HPLC_sugars_raw!$A$44:$A$55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HPLC_sugars_raw!$I$44:$I$55</c:f>
              <c:numCache>
                <c:formatCode>General</c:formatCode>
                <c:ptCount val="12"/>
                <c:pt idx="0">
                  <c:v>8.24</c:v>
                </c:pt>
                <c:pt idx="1">
                  <c:v>8.2733333333333334</c:v>
                </c:pt>
                <c:pt idx="2">
                  <c:v>7.8466666666666667</c:v>
                </c:pt>
                <c:pt idx="3">
                  <c:v>7.8266666666666671</c:v>
                </c:pt>
                <c:pt idx="4">
                  <c:v>7.1066666666666665</c:v>
                </c:pt>
                <c:pt idx="5">
                  <c:v>6.7366666666666672</c:v>
                </c:pt>
                <c:pt idx="6">
                  <c:v>3.0833333333333335</c:v>
                </c:pt>
                <c:pt idx="7">
                  <c:v>2.5</c:v>
                </c:pt>
                <c:pt idx="8">
                  <c:v>2.14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0B5-4EE4-8BD9-A481285817D0}"/>
            </c:ext>
          </c:extLst>
        </c:ser>
        <c:ser>
          <c:idx val="4"/>
          <c:order val="4"/>
          <c:tx>
            <c:strRef>
              <c:f>HPLC_sugars_raw!$K$27</c:f>
              <c:strCache>
                <c:ptCount val="1"/>
                <c:pt idx="0">
                  <c:v>Ethanol</c:v>
                </c:pt>
              </c:strCache>
            </c:strRef>
          </c:tx>
          <c:spPr>
            <a:ln w="19050" cap="rnd">
              <a:solidFill>
                <a:srgbClr val="70AD47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AD47"/>
              </a:solidFill>
              <a:ln w="9525">
                <a:solidFill>
                  <a:srgbClr val="70AD47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HPLC_sugars_raw!$AG$44:$AG$55</c:f>
                <c:numCache>
                  <c:formatCode>General</c:formatCode>
                  <c:ptCount val="12"/>
                  <c:pt idx="0">
                    <c:v>5.7735026918962632E-3</c:v>
                  </c:pt>
                  <c:pt idx="1">
                    <c:v>0</c:v>
                  </c:pt>
                  <c:pt idx="2">
                    <c:v>2.0816659994661344E-2</c:v>
                  </c:pt>
                  <c:pt idx="3">
                    <c:v>0.12423096769056147</c:v>
                  </c:pt>
                  <c:pt idx="4">
                    <c:v>0.10503967504392485</c:v>
                  </c:pt>
                  <c:pt idx="5">
                    <c:v>1.6332278877527568</c:v>
                  </c:pt>
                  <c:pt idx="6">
                    <c:v>1.6332278877527568</c:v>
                  </c:pt>
                  <c:pt idx="7">
                    <c:v>1.9998583283156166</c:v>
                  </c:pt>
                  <c:pt idx="8">
                    <c:v>2.1202908605503481</c:v>
                  </c:pt>
                  <c:pt idx="9">
                    <c:v>2.6349003776234126</c:v>
                  </c:pt>
                  <c:pt idx="10">
                    <c:v>2.6762722831082288</c:v>
                  </c:pt>
                  <c:pt idx="11">
                    <c:v>5.8594652770822209E-2</c:v>
                  </c:pt>
                </c:numCache>
              </c:numRef>
            </c:plus>
            <c:minus>
              <c:numRef>
                <c:f>HPLC_sugars_raw!$AG$44:$AG$55</c:f>
                <c:numCache>
                  <c:formatCode>General</c:formatCode>
                  <c:ptCount val="12"/>
                  <c:pt idx="0">
                    <c:v>5.7735026918962632E-3</c:v>
                  </c:pt>
                  <c:pt idx="1">
                    <c:v>0</c:v>
                  </c:pt>
                  <c:pt idx="2">
                    <c:v>2.0816659994661344E-2</c:v>
                  </c:pt>
                  <c:pt idx="3">
                    <c:v>0.12423096769056147</c:v>
                  </c:pt>
                  <c:pt idx="4">
                    <c:v>0.10503967504392485</c:v>
                  </c:pt>
                  <c:pt idx="5">
                    <c:v>1.6332278877527568</c:v>
                  </c:pt>
                  <c:pt idx="6">
                    <c:v>1.6332278877527568</c:v>
                  </c:pt>
                  <c:pt idx="7">
                    <c:v>1.9998583283156166</c:v>
                  </c:pt>
                  <c:pt idx="8">
                    <c:v>2.1202908605503481</c:v>
                  </c:pt>
                  <c:pt idx="9">
                    <c:v>2.6349003776234126</c:v>
                  </c:pt>
                  <c:pt idx="10">
                    <c:v>2.6762722831082288</c:v>
                  </c:pt>
                  <c:pt idx="11">
                    <c:v>5.8594652770822209E-2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HPLC_sugars_raw!$A$44:$A$55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HPLC_sugars_raw!$K$44:$K$55</c:f>
              <c:numCache>
                <c:formatCode>General</c:formatCode>
                <c:ptCount val="12"/>
                <c:pt idx="0">
                  <c:v>0.16333333333333333</c:v>
                </c:pt>
                <c:pt idx="1">
                  <c:v>0.16</c:v>
                </c:pt>
                <c:pt idx="2">
                  <c:v>0.58666666666666656</c:v>
                </c:pt>
                <c:pt idx="3">
                  <c:v>1.1066666666666667</c:v>
                </c:pt>
                <c:pt idx="4">
                  <c:v>3.9733333333333332</c:v>
                </c:pt>
                <c:pt idx="5">
                  <c:v>5.3433333333333337</c:v>
                </c:pt>
                <c:pt idx="6">
                  <c:v>13.933333333333332</c:v>
                </c:pt>
                <c:pt idx="7">
                  <c:v>16.646666666666665</c:v>
                </c:pt>
                <c:pt idx="8">
                  <c:v>19.463333333333335</c:v>
                </c:pt>
                <c:pt idx="9">
                  <c:v>33.909999999999997</c:v>
                </c:pt>
                <c:pt idx="10">
                  <c:v>39.323333333333331</c:v>
                </c:pt>
                <c:pt idx="11">
                  <c:v>60.013333333333328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0B5-4EE4-8BD9-A481285817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6286608"/>
        <c:axId val="886286192"/>
      </c:scatterChart>
      <c:valAx>
        <c:axId val="8862866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286192"/>
        <c:crosses val="autoZero"/>
        <c:crossBetween val="midCat"/>
      </c:valAx>
      <c:valAx>
        <c:axId val="8862861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Concentration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28660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IMI 485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HPLC_sugars_raw!$F$27</c:f>
              <c:strCache>
                <c:ptCount val="1"/>
                <c:pt idx="0">
                  <c:v>Maltotriose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HPLC_sugars_raw!$AB$58:$AB$69</c:f>
                <c:numCache>
                  <c:formatCode>General</c:formatCode>
                  <c:ptCount val="12"/>
                  <c:pt idx="0">
                    <c:v>6.6583281184792953E-2</c:v>
                  </c:pt>
                  <c:pt idx="1">
                    <c:v>0.13650396819628813</c:v>
                  </c:pt>
                  <c:pt idx="2">
                    <c:v>3.7859388972001647E-2</c:v>
                  </c:pt>
                  <c:pt idx="3">
                    <c:v>7.571877794400407E-2</c:v>
                  </c:pt>
                  <c:pt idx="4">
                    <c:v>0.14106735979665949</c:v>
                  </c:pt>
                  <c:pt idx="5">
                    <c:v>4.1633319989321765E-2</c:v>
                  </c:pt>
                  <c:pt idx="6">
                    <c:v>4.1633319989321765E-2</c:v>
                  </c:pt>
                  <c:pt idx="7">
                    <c:v>2.081665999466259E-2</c:v>
                  </c:pt>
                  <c:pt idx="8">
                    <c:v>0.27682726262659435</c:v>
                  </c:pt>
                  <c:pt idx="9">
                    <c:v>1.5275252316519916E-2</c:v>
                  </c:pt>
                  <c:pt idx="10">
                    <c:v>3.2145502536644152E-2</c:v>
                  </c:pt>
                  <c:pt idx="11">
                    <c:v>4.5825756949558198E-2</c:v>
                  </c:pt>
                </c:numCache>
              </c:numRef>
            </c:plus>
            <c:minus>
              <c:numRef>
                <c:f>HPLC_sugars_raw!$AB$58:$AB$69</c:f>
                <c:numCache>
                  <c:formatCode>General</c:formatCode>
                  <c:ptCount val="12"/>
                  <c:pt idx="0">
                    <c:v>6.6583281184792953E-2</c:v>
                  </c:pt>
                  <c:pt idx="1">
                    <c:v>0.13650396819628813</c:v>
                  </c:pt>
                  <c:pt idx="2">
                    <c:v>3.7859388972001647E-2</c:v>
                  </c:pt>
                  <c:pt idx="3">
                    <c:v>7.571877794400407E-2</c:v>
                  </c:pt>
                  <c:pt idx="4">
                    <c:v>0.14106735979665949</c:v>
                  </c:pt>
                  <c:pt idx="5">
                    <c:v>4.1633319989321765E-2</c:v>
                  </c:pt>
                  <c:pt idx="6">
                    <c:v>4.1633319989321765E-2</c:v>
                  </c:pt>
                  <c:pt idx="7">
                    <c:v>2.081665999466259E-2</c:v>
                  </c:pt>
                  <c:pt idx="8">
                    <c:v>0.27682726262659435</c:v>
                  </c:pt>
                  <c:pt idx="9">
                    <c:v>1.5275252316519916E-2</c:v>
                  </c:pt>
                  <c:pt idx="10">
                    <c:v>3.2145502536644152E-2</c:v>
                  </c:pt>
                  <c:pt idx="11">
                    <c:v>4.5825756949558198E-2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HPLC_sugars_raw!$A$58:$A$69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HPLC_sugars_raw!$F$58:$F$69</c:f>
              <c:numCache>
                <c:formatCode>General</c:formatCode>
                <c:ptCount val="12"/>
                <c:pt idx="0">
                  <c:v>23.483333333333334</c:v>
                </c:pt>
                <c:pt idx="1">
                  <c:v>23.696666666666669</c:v>
                </c:pt>
                <c:pt idx="2">
                  <c:v>23.933333333333334</c:v>
                </c:pt>
                <c:pt idx="3">
                  <c:v>23.833333333333332</c:v>
                </c:pt>
                <c:pt idx="4">
                  <c:v>23.669999999999998</c:v>
                </c:pt>
                <c:pt idx="5">
                  <c:v>23.766666666666666</c:v>
                </c:pt>
                <c:pt idx="6">
                  <c:v>23.596666666666664</c:v>
                </c:pt>
                <c:pt idx="7">
                  <c:v>23.416666666666668</c:v>
                </c:pt>
                <c:pt idx="8">
                  <c:v>23.093333333333334</c:v>
                </c:pt>
                <c:pt idx="9">
                  <c:v>23.376666666666665</c:v>
                </c:pt>
                <c:pt idx="10">
                  <c:v>23.416666666666668</c:v>
                </c:pt>
                <c:pt idx="11">
                  <c:v>24.17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0B5-4EE4-8BD9-A481285817D0}"/>
            </c:ext>
          </c:extLst>
        </c:ser>
        <c:ser>
          <c:idx val="1"/>
          <c:order val="1"/>
          <c:tx>
            <c:strRef>
              <c:f>HPLC_sugars_raw!$G$27</c:f>
              <c:strCache>
                <c:ptCount val="1"/>
                <c:pt idx="0">
                  <c:v>Maltose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HPLC_sugars_raw!$AC$58:$AC$69</c:f>
                <c:numCache>
                  <c:formatCode>General</c:formatCode>
                  <c:ptCount val="12"/>
                  <c:pt idx="0">
                    <c:v>0.21079215671682863</c:v>
                  </c:pt>
                  <c:pt idx="1">
                    <c:v>5.5075705472860816E-2</c:v>
                  </c:pt>
                  <c:pt idx="2">
                    <c:v>0.28919428302325856</c:v>
                  </c:pt>
                  <c:pt idx="3">
                    <c:v>0.17473789896108283</c:v>
                  </c:pt>
                  <c:pt idx="4">
                    <c:v>0.13576941236277101</c:v>
                  </c:pt>
                  <c:pt idx="5">
                    <c:v>0.12583057392117955</c:v>
                  </c:pt>
                  <c:pt idx="6">
                    <c:v>0.12583057392117955</c:v>
                  </c:pt>
                  <c:pt idx="7">
                    <c:v>8.5440037453175785E-2</c:v>
                  </c:pt>
                  <c:pt idx="8">
                    <c:v>0.90702811422800023</c:v>
                  </c:pt>
                  <c:pt idx="9">
                    <c:v>0.11239810200058262</c:v>
                  </c:pt>
                  <c:pt idx="10">
                    <c:v>1.3323287882501045</c:v>
                  </c:pt>
                  <c:pt idx="11">
                    <c:v>0.45346811721810709</c:v>
                  </c:pt>
                </c:numCache>
              </c:numRef>
            </c:plus>
            <c:minus>
              <c:numRef>
                <c:f>HPLC_sugars_raw!$AC$58:$AC$69</c:f>
                <c:numCache>
                  <c:formatCode>General</c:formatCode>
                  <c:ptCount val="12"/>
                  <c:pt idx="0">
                    <c:v>0.21079215671682863</c:v>
                  </c:pt>
                  <c:pt idx="1">
                    <c:v>5.5075705472860816E-2</c:v>
                  </c:pt>
                  <c:pt idx="2">
                    <c:v>0.28919428302325856</c:v>
                  </c:pt>
                  <c:pt idx="3">
                    <c:v>0.17473789896108283</c:v>
                  </c:pt>
                  <c:pt idx="4">
                    <c:v>0.13576941236277101</c:v>
                  </c:pt>
                  <c:pt idx="5">
                    <c:v>0.12583057392117955</c:v>
                  </c:pt>
                  <c:pt idx="6">
                    <c:v>0.12583057392117955</c:v>
                  </c:pt>
                  <c:pt idx="7">
                    <c:v>8.5440037453175785E-2</c:v>
                  </c:pt>
                  <c:pt idx="8">
                    <c:v>0.90702811422800023</c:v>
                  </c:pt>
                  <c:pt idx="9">
                    <c:v>0.11239810200058262</c:v>
                  </c:pt>
                  <c:pt idx="10">
                    <c:v>1.3323287882501045</c:v>
                  </c:pt>
                  <c:pt idx="11">
                    <c:v>0.45346811721810709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HPLC_sugars_raw!$A$44:$A$55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HPLC_sugars_raw!$G$58:$G$69</c:f>
              <c:numCache>
                <c:formatCode>General</c:formatCode>
                <c:ptCount val="12"/>
                <c:pt idx="0">
                  <c:v>73.24666666666667</c:v>
                </c:pt>
                <c:pt idx="1">
                  <c:v>73.526666666666657</c:v>
                </c:pt>
                <c:pt idx="2">
                  <c:v>73.183333333333337</c:v>
                </c:pt>
                <c:pt idx="3">
                  <c:v>73.413333333333327</c:v>
                </c:pt>
                <c:pt idx="4">
                  <c:v>73.24666666666667</c:v>
                </c:pt>
                <c:pt idx="5">
                  <c:v>73.790000000000006</c:v>
                </c:pt>
                <c:pt idx="6">
                  <c:v>74.203333333333333</c:v>
                </c:pt>
                <c:pt idx="7">
                  <c:v>73.649999999999991</c:v>
                </c:pt>
                <c:pt idx="8">
                  <c:v>72.680000000000007</c:v>
                </c:pt>
                <c:pt idx="9">
                  <c:v>73.826666666666668</c:v>
                </c:pt>
                <c:pt idx="10">
                  <c:v>72.240000000000009</c:v>
                </c:pt>
                <c:pt idx="11">
                  <c:v>2.7966666666666664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0B5-4EE4-8BD9-A481285817D0}"/>
            </c:ext>
          </c:extLst>
        </c:ser>
        <c:ser>
          <c:idx val="2"/>
          <c:order val="2"/>
          <c:tx>
            <c:strRef>
              <c:f>HPLC_sugars_raw!$H$27</c:f>
              <c:strCache>
                <c:ptCount val="1"/>
                <c:pt idx="0">
                  <c:v>Glucose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HPLC_sugars_raw!$AD$58:$AD$69</c:f>
                <c:numCache>
                  <c:formatCode>General</c:formatCode>
                  <c:ptCount val="12"/>
                  <c:pt idx="0">
                    <c:v>0.10148891565092213</c:v>
                  </c:pt>
                  <c:pt idx="1">
                    <c:v>6.1101009266078116E-2</c:v>
                  </c:pt>
                  <c:pt idx="2">
                    <c:v>3.9999999999999147E-2</c:v>
                  </c:pt>
                  <c:pt idx="3">
                    <c:v>5.6862407030772784E-2</c:v>
                  </c:pt>
                  <c:pt idx="4">
                    <c:v>0.14571661996263049</c:v>
                  </c:pt>
                  <c:pt idx="5">
                    <c:v>0.31973947728319857</c:v>
                  </c:pt>
                  <c:pt idx="6">
                    <c:v>0.31973947728319857</c:v>
                  </c:pt>
                  <c:pt idx="7">
                    <c:v>0.40265783654777287</c:v>
                  </c:pt>
                  <c:pt idx="8">
                    <c:v>0.49426713425029611</c:v>
                  </c:pt>
                  <c:pt idx="9">
                    <c:v>1.1376730637577739</c:v>
                  </c:pt>
                  <c:pt idx="10">
                    <c:v>0.4330127018922193</c:v>
                  </c:pt>
                  <c:pt idx="11">
                    <c:v>0</c:v>
                  </c:pt>
                </c:numCache>
              </c:numRef>
            </c:plus>
            <c:minus>
              <c:numRef>
                <c:f>HPLC_sugars_raw!$AD$58:$AD$69</c:f>
                <c:numCache>
                  <c:formatCode>General</c:formatCode>
                  <c:ptCount val="12"/>
                  <c:pt idx="0">
                    <c:v>0.10148891565092213</c:v>
                  </c:pt>
                  <c:pt idx="1">
                    <c:v>6.1101009266078116E-2</c:v>
                  </c:pt>
                  <c:pt idx="2">
                    <c:v>3.9999999999999147E-2</c:v>
                  </c:pt>
                  <c:pt idx="3">
                    <c:v>5.6862407030772784E-2</c:v>
                  </c:pt>
                  <c:pt idx="4">
                    <c:v>0.14571661996263049</c:v>
                  </c:pt>
                  <c:pt idx="5">
                    <c:v>0.31973947728319857</c:v>
                  </c:pt>
                  <c:pt idx="6">
                    <c:v>0.31973947728319857</c:v>
                  </c:pt>
                  <c:pt idx="7">
                    <c:v>0.40265783654777287</c:v>
                  </c:pt>
                  <c:pt idx="8">
                    <c:v>0.49426713425029611</c:v>
                  </c:pt>
                  <c:pt idx="9">
                    <c:v>1.1376730637577739</c:v>
                  </c:pt>
                  <c:pt idx="10">
                    <c:v>0.4330127018922193</c:v>
                  </c:pt>
                  <c:pt idx="11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HPLC_sugars_raw!$A$44:$A$55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HPLC_sugars_raw!$H$58:$H$69</c:f>
              <c:numCache>
                <c:formatCode>General</c:formatCode>
                <c:ptCount val="12"/>
                <c:pt idx="0">
                  <c:v>20.149999999999999</c:v>
                </c:pt>
                <c:pt idx="1">
                  <c:v>20.133333333333333</c:v>
                </c:pt>
                <c:pt idx="2">
                  <c:v>20.21</c:v>
                </c:pt>
                <c:pt idx="3">
                  <c:v>20.086666666666666</c:v>
                </c:pt>
                <c:pt idx="4">
                  <c:v>19.593333333333334</c:v>
                </c:pt>
                <c:pt idx="5">
                  <c:v>19.489999999999998</c:v>
                </c:pt>
                <c:pt idx="6">
                  <c:v>17.203333333333333</c:v>
                </c:pt>
                <c:pt idx="7">
                  <c:v>16.113333333333333</c:v>
                </c:pt>
                <c:pt idx="8">
                  <c:v>14.83</c:v>
                </c:pt>
                <c:pt idx="9">
                  <c:v>3.24</c:v>
                </c:pt>
                <c:pt idx="10">
                  <c:v>0.25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0B5-4EE4-8BD9-A481285817D0}"/>
            </c:ext>
          </c:extLst>
        </c:ser>
        <c:ser>
          <c:idx val="3"/>
          <c:order val="3"/>
          <c:tx>
            <c:strRef>
              <c:f>HPLC_sugars_raw!$I$27</c:f>
              <c:strCache>
                <c:ptCount val="1"/>
                <c:pt idx="0">
                  <c:v>Fructose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HPLC_sugars_raw!$AE$58:$AE$69</c:f>
                <c:numCache>
                  <c:formatCode>General</c:formatCode>
                  <c:ptCount val="12"/>
                  <c:pt idx="0">
                    <c:v>3.6055512754640105E-2</c:v>
                  </c:pt>
                  <c:pt idx="1">
                    <c:v>0.13000000000000031</c:v>
                  </c:pt>
                  <c:pt idx="2">
                    <c:v>2.8867513459481187E-2</c:v>
                  </c:pt>
                  <c:pt idx="3">
                    <c:v>6.6583281184793536E-2</c:v>
                  </c:pt>
                  <c:pt idx="4">
                    <c:v>7.6376261582597457E-2</c:v>
                  </c:pt>
                  <c:pt idx="5">
                    <c:v>0.22233608194203072</c:v>
                  </c:pt>
                  <c:pt idx="6">
                    <c:v>0.22233608194203072</c:v>
                  </c:pt>
                  <c:pt idx="7">
                    <c:v>5.0332229568471949E-2</c:v>
                  </c:pt>
                  <c:pt idx="8">
                    <c:v>9.2915732431775561E-2</c:v>
                  </c:pt>
                  <c:pt idx="9">
                    <c:v>0.56127830292407799</c:v>
                  </c:pt>
                  <c:pt idx="10">
                    <c:v>0.61272614872660014</c:v>
                  </c:pt>
                  <c:pt idx="11">
                    <c:v>0</c:v>
                  </c:pt>
                </c:numCache>
              </c:numRef>
            </c:plus>
            <c:minus>
              <c:numRef>
                <c:f>HPLC_sugars_raw!$AE$58:$AE$69</c:f>
                <c:numCache>
                  <c:formatCode>General</c:formatCode>
                  <c:ptCount val="12"/>
                  <c:pt idx="0">
                    <c:v>3.6055512754640105E-2</c:v>
                  </c:pt>
                  <c:pt idx="1">
                    <c:v>0.13000000000000031</c:v>
                  </c:pt>
                  <c:pt idx="2">
                    <c:v>2.8867513459481187E-2</c:v>
                  </c:pt>
                  <c:pt idx="3">
                    <c:v>6.6583281184793536E-2</c:v>
                  </c:pt>
                  <c:pt idx="4">
                    <c:v>7.6376261582597457E-2</c:v>
                  </c:pt>
                  <c:pt idx="5">
                    <c:v>0.22233608194203072</c:v>
                  </c:pt>
                  <c:pt idx="6">
                    <c:v>0.22233608194203072</c:v>
                  </c:pt>
                  <c:pt idx="7">
                    <c:v>5.0332229568471949E-2</c:v>
                  </c:pt>
                  <c:pt idx="8">
                    <c:v>9.2915732431775561E-2</c:v>
                  </c:pt>
                  <c:pt idx="9">
                    <c:v>0.56127830292407799</c:v>
                  </c:pt>
                  <c:pt idx="10">
                    <c:v>0.61272614872660014</c:v>
                  </c:pt>
                  <c:pt idx="11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HPLC_sugars_raw!$A$44:$A$55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HPLC_sugars_raw!$I$58:$I$69</c:f>
              <c:numCache>
                <c:formatCode>General</c:formatCode>
                <c:ptCount val="12"/>
                <c:pt idx="0">
                  <c:v>8.2799999999999994</c:v>
                </c:pt>
                <c:pt idx="1">
                  <c:v>8.1599999999999984</c:v>
                </c:pt>
                <c:pt idx="2">
                  <c:v>7.7566666666666677</c:v>
                </c:pt>
                <c:pt idx="3">
                  <c:v>8.0566666666666666</c:v>
                </c:pt>
                <c:pt idx="4">
                  <c:v>8.0833333333333339</c:v>
                </c:pt>
                <c:pt idx="5">
                  <c:v>8.15</c:v>
                </c:pt>
                <c:pt idx="6">
                  <c:v>8.0633333333333344</c:v>
                </c:pt>
                <c:pt idx="7">
                  <c:v>7.8233333333333333</c:v>
                </c:pt>
                <c:pt idx="8">
                  <c:v>7.6333333333333337</c:v>
                </c:pt>
                <c:pt idx="9">
                  <c:v>4.9633333333333338</c:v>
                </c:pt>
                <c:pt idx="10">
                  <c:v>2.7733333333333334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0B5-4EE4-8BD9-A481285817D0}"/>
            </c:ext>
          </c:extLst>
        </c:ser>
        <c:ser>
          <c:idx val="4"/>
          <c:order val="4"/>
          <c:tx>
            <c:strRef>
              <c:f>HPLC_sugars_raw!$K$27</c:f>
              <c:strCache>
                <c:ptCount val="1"/>
                <c:pt idx="0">
                  <c:v>Ethanol</c:v>
                </c:pt>
              </c:strCache>
            </c:strRef>
          </c:tx>
          <c:spPr>
            <a:ln w="19050" cap="rnd">
              <a:solidFill>
                <a:srgbClr val="70AD47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AD47"/>
              </a:solidFill>
              <a:ln w="9525">
                <a:solidFill>
                  <a:srgbClr val="70AD47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HPLC_sugars_raw!$AG$58:$AG$69</c:f>
                <c:numCache>
                  <c:formatCode>General</c:formatCode>
                  <c:ptCount val="12"/>
                  <c:pt idx="0">
                    <c:v>1.5275252316519463E-2</c:v>
                  </c:pt>
                  <c:pt idx="1">
                    <c:v>5.773502691896258E-3</c:v>
                  </c:pt>
                  <c:pt idx="2">
                    <c:v>5.7735026918962467E-3</c:v>
                  </c:pt>
                  <c:pt idx="3">
                    <c:v>4.0414518843273808E-2</c:v>
                  </c:pt>
                  <c:pt idx="4">
                    <c:v>3.2145502536643181E-2</c:v>
                  </c:pt>
                  <c:pt idx="5">
                    <c:v>0.10969655114602887</c:v>
                  </c:pt>
                  <c:pt idx="6">
                    <c:v>0.10969655114602887</c:v>
                  </c:pt>
                  <c:pt idx="7">
                    <c:v>0.22068076490713931</c:v>
                  </c:pt>
                  <c:pt idx="8">
                    <c:v>0.28290163190291651</c:v>
                  </c:pt>
                  <c:pt idx="9">
                    <c:v>0.77590807015608099</c:v>
                  </c:pt>
                  <c:pt idx="10">
                    <c:v>1.0855566928232414</c:v>
                  </c:pt>
                  <c:pt idx="11">
                    <c:v>0.14977761292440522</c:v>
                  </c:pt>
                </c:numCache>
              </c:numRef>
            </c:plus>
            <c:minus>
              <c:numRef>
                <c:f>HPLC_sugars_raw!$AG$58:$AG$69</c:f>
                <c:numCache>
                  <c:formatCode>General</c:formatCode>
                  <c:ptCount val="12"/>
                  <c:pt idx="0">
                    <c:v>1.5275252316519463E-2</c:v>
                  </c:pt>
                  <c:pt idx="1">
                    <c:v>5.773502691896258E-3</c:v>
                  </c:pt>
                  <c:pt idx="2">
                    <c:v>5.7735026918962467E-3</c:v>
                  </c:pt>
                  <c:pt idx="3">
                    <c:v>4.0414518843273808E-2</c:v>
                  </c:pt>
                  <c:pt idx="4">
                    <c:v>3.2145502536643181E-2</c:v>
                  </c:pt>
                  <c:pt idx="5">
                    <c:v>0.10969655114602887</c:v>
                  </c:pt>
                  <c:pt idx="6">
                    <c:v>0.10969655114602887</c:v>
                  </c:pt>
                  <c:pt idx="7">
                    <c:v>0.22068076490713931</c:v>
                  </c:pt>
                  <c:pt idx="8">
                    <c:v>0.28290163190291651</c:v>
                  </c:pt>
                  <c:pt idx="9">
                    <c:v>0.77590807015608099</c:v>
                  </c:pt>
                  <c:pt idx="10">
                    <c:v>1.0855566928232414</c:v>
                  </c:pt>
                  <c:pt idx="11">
                    <c:v>0.14977761292440522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HPLC_sugars_raw!$A$44:$A$55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HPLC_sugars_raw!$K$58:$K$69</c:f>
              <c:numCache>
                <c:formatCode>General</c:formatCode>
                <c:ptCount val="12"/>
                <c:pt idx="0">
                  <c:v>1.6666666666666666E-2</c:v>
                </c:pt>
                <c:pt idx="1">
                  <c:v>3.3333333333333333E-2</c:v>
                </c:pt>
                <c:pt idx="2">
                  <c:v>0.14333333333333334</c:v>
                </c:pt>
                <c:pt idx="3">
                  <c:v>0.21333333333333335</c:v>
                </c:pt>
                <c:pt idx="4">
                  <c:v>0.47666666666666663</c:v>
                </c:pt>
                <c:pt idx="5">
                  <c:v>0.6</c:v>
                </c:pt>
                <c:pt idx="6">
                  <c:v>1.8666666666666665</c:v>
                </c:pt>
                <c:pt idx="7">
                  <c:v>2.2799999999999998</c:v>
                </c:pt>
                <c:pt idx="8">
                  <c:v>2.7366666666666668</c:v>
                </c:pt>
                <c:pt idx="9">
                  <c:v>9.4433333333333334</c:v>
                </c:pt>
                <c:pt idx="10">
                  <c:v>12.876666666666665</c:v>
                </c:pt>
                <c:pt idx="11">
                  <c:v>50.133333333333333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0B5-4EE4-8BD9-A481285817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6286608"/>
        <c:axId val="886286192"/>
      </c:scatterChart>
      <c:valAx>
        <c:axId val="8862866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286192"/>
        <c:crosses val="autoZero"/>
        <c:crossBetween val="midCat"/>
      </c:valAx>
      <c:valAx>
        <c:axId val="8862861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Concentration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28660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HPLC_sugars_raw!$A$27</c:f>
              <c:strCache>
                <c:ptCount val="1"/>
                <c:pt idx="0">
                  <c:v>CBS1483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HPLC_sugars_raw!$AC$28:$AC$39</c:f>
                <c:numCache>
                  <c:formatCode>General</c:formatCode>
                  <c:ptCount val="12"/>
                  <c:pt idx="0">
                    <c:v>0.4355456348076554</c:v>
                  </c:pt>
                  <c:pt idx="1">
                    <c:v>0.27646579052991582</c:v>
                  </c:pt>
                  <c:pt idx="2">
                    <c:v>0.14106735979665949</c:v>
                  </c:pt>
                  <c:pt idx="3">
                    <c:v>0.23895606290697013</c:v>
                  </c:pt>
                  <c:pt idx="4">
                    <c:v>3.2145502536646366E-2</c:v>
                  </c:pt>
                  <c:pt idx="5">
                    <c:v>1.5275252316519529E-2</c:v>
                  </c:pt>
                  <c:pt idx="6">
                    <c:v>1.5275252316519529E-2</c:v>
                  </c:pt>
                  <c:pt idx="7">
                    <c:v>0.36295086903509638</c:v>
                  </c:pt>
                  <c:pt idx="8">
                    <c:v>0.44799553569204315</c:v>
                  </c:pt>
                  <c:pt idx="9">
                    <c:v>0.50520622851795327</c:v>
                  </c:pt>
                  <c:pt idx="10">
                    <c:v>0.44305755833751403</c:v>
                  </c:pt>
                  <c:pt idx="11">
                    <c:v>1.0000000000000009E-2</c:v>
                  </c:pt>
                </c:numCache>
              </c:numRef>
            </c:plus>
            <c:minus>
              <c:numRef>
                <c:f>HPLC_sugars_raw!$AC$28:$AC$39</c:f>
                <c:numCache>
                  <c:formatCode>General</c:formatCode>
                  <c:ptCount val="12"/>
                  <c:pt idx="0">
                    <c:v>0.4355456348076554</c:v>
                  </c:pt>
                  <c:pt idx="1">
                    <c:v>0.27646579052991582</c:v>
                  </c:pt>
                  <c:pt idx="2">
                    <c:v>0.14106735979665949</c:v>
                  </c:pt>
                  <c:pt idx="3">
                    <c:v>0.23895606290697013</c:v>
                  </c:pt>
                  <c:pt idx="4">
                    <c:v>3.2145502536646366E-2</c:v>
                  </c:pt>
                  <c:pt idx="5">
                    <c:v>1.5275252316519529E-2</c:v>
                  </c:pt>
                  <c:pt idx="6">
                    <c:v>1.5275252316519529E-2</c:v>
                  </c:pt>
                  <c:pt idx="7">
                    <c:v>0.36295086903509638</c:v>
                  </c:pt>
                  <c:pt idx="8">
                    <c:v>0.44799553569204315</c:v>
                  </c:pt>
                  <c:pt idx="9">
                    <c:v>0.50520622851795327</c:v>
                  </c:pt>
                  <c:pt idx="10">
                    <c:v>0.44305755833751403</c:v>
                  </c:pt>
                  <c:pt idx="11">
                    <c:v>1.0000000000000009E-2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HPLC_sugars_raw!$A$28:$A$40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  <c:pt idx="12">
                  <c:v>198</c:v>
                </c:pt>
              </c:numCache>
            </c:numRef>
          </c:xVal>
          <c:yVal>
            <c:numRef>
              <c:f>HPLC_sugars_raw!$G$28:$G$40</c:f>
              <c:numCache>
                <c:formatCode>General</c:formatCode>
                <c:ptCount val="13"/>
                <c:pt idx="0">
                  <c:v>73.220000000000013</c:v>
                </c:pt>
                <c:pt idx="1">
                  <c:v>72.936666666666667</c:v>
                </c:pt>
                <c:pt idx="2">
                  <c:v>73.23</c:v>
                </c:pt>
                <c:pt idx="3">
                  <c:v>73.320000000000007</c:v>
                </c:pt>
                <c:pt idx="4">
                  <c:v>73.49666666666667</c:v>
                </c:pt>
                <c:pt idx="5">
                  <c:v>73.776666666666671</c:v>
                </c:pt>
                <c:pt idx="6">
                  <c:v>74.473333333333343</c:v>
                </c:pt>
                <c:pt idx="7">
                  <c:v>70.393333333333331</c:v>
                </c:pt>
                <c:pt idx="8">
                  <c:v>65.510000000000005</c:v>
                </c:pt>
                <c:pt idx="9">
                  <c:v>31.616666666666671</c:v>
                </c:pt>
                <c:pt idx="10">
                  <c:v>22.040000000000003</c:v>
                </c:pt>
                <c:pt idx="11">
                  <c:v>1.84</c:v>
                </c:pt>
                <c:pt idx="12">
                  <c:v>1.6949999999999998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0B5-4EE4-8BD9-A481285817D0}"/>
            </c:ext>
          </c:extLst>
        </c:ser>
        <c:ser>
          <c:idx val="1"/>
          <c:order val="1"/>
          <c:tx>
            <c:strRef>
              <c:f>HPLC_sugars_raw!$A$43</c:f>
              <c:strCache>
                <c:ptCount val="1"/>
                <c:pt idx="0">
                  <c:v>IMI483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HPLC_sugars_raw!$AC$44:$AC$55</c:f>
                <c:numCache>
                  <c:formatCode>General</c:formatCode>
                  <c:ptCount val="12"/>
                  <c:pt idx="0">
                    <c:v>8.7368949480542371E-2</c:v>
                  </c:pt>
                  <c:pt idx="1">
                    <c:v>0.61441028637222284</c:v>
                  </c:pt>
                  <c:pt idx="2">
                    <c:v>0.19139836293274462</c:v>
                  </c:pt>
                  <c:pt idx="3">
                    <c:v>0.22678918257565725</c:v>
                  </c:pt>
                  <c:pt idx="4">
                    <c:v>0.22590558499810062</c:v>
                  </c:pt>
                  <c:pt idx="5">
                    <c:v>1.6164879626317472</c:v>
                  </c:pt>
                  <c:pt idx="6">
                    <c:v>1.6164879626317472</c:v>
                  </c:pt>
                  <c:pt idx="7">
                    <c:v>3.0973752328920914</c:v>
                  </c:pt>
                  <c:pt idx="8">
                    <c:v>3.3728771101242296</c:v>
                  </c:pt>
                  <c:pt idx="9">
                    <c:v>4.0274185280400134</c:v>
                  </c:pt>
                  <c:pt idx="10">
                    <c:v>4.4774881351043021</c:v>
                  </c:pt>
                  <c:pt idx="11">
                    <c:v>2.0816659994661257E-2</c:v>
                  </c:pt>
                </c:numCache>
              </c:numRef>
            </c:plus>
            <c:minus>
              <c:numRef>
                <c:f>HPLC_sugars_raw!$AC$44:$AC$55</c:f>
                <c:numCache>
                  <c:formatCode>General</c:formatCode>
                  <c:ptCount val="12"/>
                  <c:pt idx="0">
                    <c:v>8.7368949480542371E-2</c:v>
                  </c:pt>
                  <c:pt idx="1">
                    <c:v>0.61441028637222284</c:v>
                  </c:pt>
                  <c:pt idx="2">
                    <c:v>0.19139836293274462</c:v>
                  </c:pt>
                  <c:pt idx="3">
                    <c:v>0.22678918257565725</c:v>
                  </c:pt>
                  <c:pt idx="4">
                    <c:v>0.22590558499810062</c:v>
                  </c:pt>
                  <c:pt idx="5">
                    <c:v>1.6164879626317472</c:v>
                  </c:pt>
                  <c:pt idx="6">
                    <c:v>1.6164879626317472</c:v>
                  </c:pt>
                  <c:pt idx="7">
                    <c:v>3.0973752328920914</c:v>
                  </c:pt>
                  <c:pt idx="8">
                    <c:v>3.3728771101242296</c:v>
                  </c:pt>
                  <c:pt idx="9">
                    <c:v>4.0274185280400134</c:v>
                  </c:pt>
                  <c:pt idx="10">
                    <c:v>4.4774881351043021</c:v>
                  </c:pt>
                  <c:pt idx="11">
                    <c:v>2.0816659994661257E-2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HPLC_sugars_raw!$A$28:$A$40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  <c:pt idx="12">
                  <c:v>198</c:v>
                </c:pt>
              </c:numCache>
            </c:numRef>
          </c:xVal>
          <c:yVal>
            <c:numRef>
              <c:f>HPLC_sugars_raw!$G$44:$G$56</c:f>
              <c:numCache>
                <c:formatCode>General</c:formatCode>
                <c:ptCount val="13"/>
                <c:pt idx="0">
                  <c:v>73.293333333333337</c:v>
                </c:pt>
                <c:pt idx="1">
                  <c:v>73.350000000000009</c:v>
                </c:pt>
                <c:pt idx="2">
                  <c:v>73.376666666666665</c:v>
                </c:pt>
                <c:pt idx="3">
                  <c:v>73.383333333333326</c:v>
                </c:pt>
                <c:pt idx="4">
                  <c:v>73.433333333333323</c:v>
                </c:pt>
                <c:pt idx="5">
                  <c:v>73.61999999999999</c:v>
                </c:pt>
                <c:pt idx="6">
                  <c:v>69.476666666666674</c:v>
                </c:pt>
                <c:pt idx="7">
                  <c:v>64.853333333333339</c:v>
                </c:pt>
                <c:pt idx="8">
                  <c:v>61.71</c:v>
                </c:pt>
                <c:pt idx="9">
                  <c:v>35.93</c:v>
                </c:pt>
                <c:pt idx="10">
                  <c:v>27.66</c:v>
                </c:pt>
                <c:pt idx="11">
                  <c:v>1.8866666666666667</c:v>
                </c:pt>
                <c:pt idx="12">
                  <c:v>1.72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0B5-4EE4-8BD9-A481285817D0}"/>
            </c:ext>
          </c:extLst>
        </c:ser>
        <c:ser>
          <c:idx val="2"/>
          <c:order val="2"/>
          <c:tx>
            <c:strRef>
              <c:f>HPLC_sugars_raw!$A$57</c:f>
              <c:strCache>
                <c:ptCount val="1"/>
                <c:pt idx="0">
                  <c:v>IMI485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HPLC_sugars_raw!$AC$58:$AC$69</c:f>
                <c:numCache>
                  <c:formatCode>General</c:formatCode>
                  <c:ptCount val="12"/>
                  <c:pt idx="0">
                    <c:v>0.21079215671682863</c:v>
                  </c:pt>
                  <c:pt idx="1">
                    <c:v>5.5075705472860816E-2</c:v>
                  </c:pt>
                  <c:pt idx="2">
                    <c:v>0.28919428302325856</c:v>
                  </c:pt>
                  <c:pt idx="3">
                    <c:v>0.17473789896108283</c:v>
                  </c:pt>
                  <c:pt idx="4">
                    <c:v>0.13576941236277101</c:v>
                  </c:pt>
                  <c:pt idx="5">
                    <c:v>0.12583057392117955</c:v>
                  </c:pt>
                  <c:pt idx="6">
                    <c:v>0.12583057392117955</c:v>
                  </c:pt>
                  <c:pt idx="7">
                    <c:v>8.5440037453175785E-2</c:v>
                  </c:pt>
                  <c:pt idx="8">
                    <c:v>0.90702811422800023</c:v>
                  </c:pt>
                  <c:pt idx="9">
                    <c:v>0.11239810200058262</c:v>
                  </c:pt>
                  <c:pt idx="10">
                    <c:v>1.3323287882501045</c:v>
                  </c:pt>
                  <c:pt idx="11">
                    <c:v>0.45346811721810709</c:v>
                  </c:pt>
                </c:numCache>
              </c:numRef>
            </c:plus>
            <c:minus>
              <c:numRef>
                <c:f>HPLC_sugars_raw!$AC$58:$AC$69</c:f>
                <c:numCache>
                  <c:formatCode>General</c:formatCode>
                  <c:ptCount val="12"/>
                  <c:pt idx="0">
                    <c:v>0.21079215671682863</c:v>
                  </c:pt>
                  <c:pt idx="1">
                    <c:v>5.5075705472860816E-2</c:v>
                  </c:pt>
                  <c:pt idx="2">
                    <c:v>0.28919428302325856</c:v>
                  </c:pt>
                  <c:pt idx="3">
                    <c:v>0.17473789896108283</c:v>
                  </c:pt>
                  <c:pt idx="4">
                    <c:v>0.13576941236277101</c:v>
                  </c:pt>
                  <c:pt idx="5">
                    <c:v>0.12583057392117955</c:v>
                  </c:pt>
                  <c:pt idx="6">
                    <c:v>0.12583057392117955</c:v>
                  </c:pt>
                  <c:pt idx="7">
                    <c:v>8.5440037453175785E-2</c:v>
                  </c:pt>
                  <c:pt idx="8">
                    <c:v>0.90702811422800023</c:v>
                  </c:pt>
                  <c:pt idx="9">
                    <c:v>0.11239810200058262</c:v>
                  </c:pt>
                  <c:pt idx="10">
                    <c:v>1.3323287882501045</c:v>
                  </c:pt>
                  <c:pt idx="11">
                    <c:v>0.45346811721810709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HPLC_sugars_raw!$A$28:$A$40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  <c:pt idx="12">
                  <c:v>198</c:v>
                </c:pt>
              </c:numCache>
            </c:numRef>
          </c:xVal>
          <c:yVal>
            <c:numRef>
              <c:f>HPLC_sugars_raw!$G$58:$G$70</c:f>
              <c:numCache>
                <c:formatCode>General</c:formatCode>
                <c:ptCount val="13"/>
                <c:pt idx="0">
                  <c:v>73.24666666666667</c:v>
                </c:pt>
                <c:pt idx="1">
                  <c:v>73.526666666666657</c:v>
                </c:pt>
                <c:pt idx="2">
                  <c:v>73.183333333333337</c:v>
                </c:pt>
                <c:pt idx="3">
                  <c:v>73.413333333333327</c:v>
                </c:pt>
                <c:pt idx="4">
                  <c:v>73.24666666666667</c:v>
                </c:pt>
                <c:pt idx="5">
                  <c:v>73.790000000000006</c:v>
                </c:pt>
                <c:pt idx="6">
                  <c:v>74.203333333333333</c:v>
                </c:pt>
                <c:pt idx="7">
                  <c:v>73.649999999999991</c:v>
                </c:pt>
                <c:pt idx="8">
                  <c:v>72.680000000000007</c:v>
                </c:pt>
                <c:pt idx="9">
                  <c:v>73.826666666666668</c:v>
                </c:pt>
                <c:pt idx="10">
                  <c:v>72.240000000000009</c:v>
                </c:pt>
                <c:pt idx="11">
                  <c:v>2.7966666666666664</c:v>
                </c:pt>
                <c:pt idx="12">
                  <c:v>2.4233333333333333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0B5-4EE4-8BD9-A481285817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6286608"/>
        <c:axId val="886286192"/>
      </c:scatterChart>
      <c:valAx>
        <c:axId val="8862866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286192"/>
        <c:crosses val="autoZero"/>
        <c:crossBetween val="midCat"/>
      </c:valAx>
      <c:valAx>
        <c:axId val="8862861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Maltose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28660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HPLC_sugars_raw!$A$27</c:f>
              <c:strCache>
                <c:ptCount val="1"/>
                <c:pt idx="0">
                  <c:v>CBS1483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HPLC_sugars_raw!$AB$28:$AB$40</c:f>
                <c:numCache>
                  <c:formatCode>General</c:formatCode>
                  <c:ptCount val="13"/>
                  <c:pt idx="0">
                    <c:v>0.13076696830621987</c:v>
                  </c:pt>
                  <c:pt idx="1">
                    <c:v>0.13316656236958849</c:v>
                  </c:pt>
                  <c:pt idx="2">
                    <c:v>7.6376261582596472E-2</c:v>
                  </c:pt>
                  <c:pt idx="3">
                    <c:v>8.66025403784451E-2</c:v>
                  </c:pt>
                  <c:pt idx="4">
                    <c:v>0.12342339054382322</c:v>
                  </c:pt>
                  <c:pt idx="5">
                    <c:v>7.8102496759065332E-2</c:v>
                  </c:pt>
                  <c:pt idx="6">
                    <c:v>7.8102496759065332E-2</c:v>
                  </c:pt>
                  <c:pt idx="7">
                    <c:v>3.2145502536642862E-2</c:v>
                  </c:pt>
                  <c:pt idx="8">
                    <c:v>5.0000000000000711E-2</c:v>
                  </c:pt>
                  <c:pt idx="9">
                    <c:v>9.8488578017959669E-2</c:v>
                  </c:pt>
                  <c:pt idx="10">
                    <c:v>8.5049005481154655E-2</c:v>
                  </c:pt>
                  <c:pt idx="11">
                    <c:v>6.5064070986477041E-2</c:v>
                  </c:pt>
                  <c:pt idx="12">
                    <c:v>1.4142135623730963E-2</c:v>
                  </c:pt>
                </c:numCache>
              </c:numRef>
            </c:plus>
            <c:minus>
              <c:numRef>
                <c:f>HPLC_sugars_raw!$AB$28:$AB$40</c:f>
                <c:numCache>
                  <c:formatCode>General</c:formatCode>
                  <c:ptCount val="13"/>
                  <c:pt idx="0">
                    <c:v>0.13076696830621987</c:v>
                  </c:pt>
                  <c:pt idx="1">
                    <c:v>0.13316656236958849</c:v>
                  </c:pt>
                  <c:pt idx="2">
                    <c:v>7.6376261582596472E-2</c:v>
                  </c:pt>
                  <c:pt idx="3">
                    <c:v>8.66025403784451E-2</c:v>
                  </c:pt>
                  <c:pt idx="4">
                    <c:v>0.12342339054382322</c:v>
                  </c:pt>
                  <c:pt idx="5">
                    <c:v>7.8102496759065332E-2</c:v>
                  </c:pt>
                  <c:pt idx="6">
                    <c:v>7.8102496759065332E-2</c:v>
                  </c:pt>
                  <c:pt idx="7">
                    <c:v>3.2145502536642862E-2</c:v>
                  </c:pt>
                  <c:pt idx="8">
                    <c:v>5.0000000000000711E-2</c:v>
                  </c:pt>
                  <c:pt idx="9">
                    <c:v>9.8488578017959669E-2</c:v>
                  </c:pt>
                  <c:pt idx="10">
                    <c:v>8.5049005481154655E-2</c:v>
                  </c:pt>
                  <c:pt idx="11">
                    <c:v>6.5064070986477041E-2</c:v>
                  </c:pt>
                  <c:pt idx="12">
                    <c:v>1.4142135623730963E-2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HPLC_sugars_raw!$A$28:$A$40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  <c:pt idx="12">
                  <c:v>198</c:v>
                </c:pt>
              </c:numCache>
            </c:numRef>
          </c:xVal>
          <c:yVal>
            <c:numRef>
              <c:f>HPLC_sugars_raw!$F$28:$F$40</c:f>
              <c:numCache>
                <c:formatCode>General</c:formatCode>
                <c:ptCount val="13"/>
                <c:pt idx="0">
                  <c:v>23.47</c:v>
                </c:pt>
                <c:pt idx="1">
                  <c:v>23.436666666666667</c:v>
                </c:pt>
                <c:pt idx="2">
                  <c:v>23.906666666666666</c:v>
                </c:pt>
                <c:pt idx="3">
                  <c:v>23.840000000000003</c:v>
                </c:pt>
                <c:pt idx="4">
                  <c:v>23.826666666666668</c:v>
                </c:pt>
                <c:pt idx="5">
                  <c:v>23.756666666666664</c:v>
                </c:pt>
                <c:pt idx="6">
                  <c:v>23.810000000000002</c:v>
                </c:pt>
                <c:pt idx="7">
                  <c:v>23.446666666666669</c:v>
                </c:pt>
                <c:pt idx="8">
                  <c:v>23.14</c:v>
                </c:pt>
                <c:pt idx="9">
                  <c:v>20.37</c:v>
                </c:pt>
                <c:pt idx="10">
                  <c:v>19.41333333333333</c:v>
                </c:pt>
                <c:pt idx="11">
                  <c:v>4.6933333333333325</c:v>
                </c:pt>
                <c:pt idx="12">
                  <c:v>3.91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46-4896-B66F-BAE8DA88A965}"/>
            </c:ext>
          </c:extLst>
        </c:ser>
        <c:ser>
          <c:idx val="1"/>
          <c:order val="1"/>
          <c:tx>
            <c:strRef>
              <c:f>HPLC_sugars_raw!$A$43</c:f>
              <c:strCache>
                <c:ptCount val="1"/>
                <c:pt idx="0">
                  <c:v>IMI483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HPLC_sugars_raw!$AB$44:$AB$56</c:f>
                <c:numCache>
                  <c:formatCode>General</c:formatCode>
                  <c:ptCount val="13"/>
                  <c:pt idx="0">
                    <c:v>7.7674534651539631E-2</c:v>
                  </c:pt>
                  <c:pt idx="1">
                    <c:v>0.16822603841260733</c:v>
                  </c:pt>
                  <c:pt idx="2">
                    <c:v>0.1747378989610823</c:v>
                  </c:pt>
                  <c:pt idx="3">
                    <c:v>0.18330302779823318</c:v>
                  </c:pt>
                  <c:pt idx="4">
                    <c:v>0.11135528725659999</c:v>
                  </c:pt>
                  <c:pt idx="5">
                    <c:v>8.7177978870813647E-2</c:v>
                  </c:pt>
                  <c:pt idx="6">
                    <c:v>8.7177978870813647E-2</c:v>
                  </c:pt>
                  <c:pt idx="7">
                    <c:v>0.29715315916207125</c:v>
                  </c:pt>
                  <c:pt idx="8">
                    <c:v>0.23692474191889162</c:v>
                  </c:pt>
                  <c:pt idx="9">
                    <c:v>0.39576929306520725</c:v>
                  </c:pt>
                  <c:pt idx="10">
                    <c:v>0.51858782605584985</c:v>
                  </c:pt>
                  <c:pt idx="11">
                    <c:v>0.11372481406154646</c:v>
                  </c:pt>
                  <c:pt idx="12">
                    <c:v>3.2145502536643257E-2</c:v>
                  </c:pt>
                </c:numCache>
              </c:numRef>
            </c:plus>
            <c:minus>
              <c:numRef>
                <c:f>HPLC_sugars_raw!$AB$44:$AB$56</c:f>
                <c:numCache>
                  <c:formatCode>General</c:formatCode>
                  <c:ptCount val="13"/>
                  <c:pt idx="0">
                    <c:v>7.7674534651539631E-2</c:v>
                  </c:pt>
                  <c:pt idx="1">
                    <c:v>0.16822603841260733</c:v>
                  </c:pt>
                  <c:pt idx="2">
                    <c:v>0.1747378989610823</c:v>
                  </c:pt>
                  <c:pt idx="3">
                    <c:v>0.18330302779823318</c:v>
                  </c:pt>
                  <c:pt idx="4">
                    <c:v>0.11135528725659999</c:v>
                  </c:pt>
                  <c:pt idx="5">
                    <c:v>8.7177978870813647E-2</c:v>
                  </c:pt>
                  <c:pt idx="6">
                    <c:v>8.7177978870813647E-2</c:v>
                  </c:pt>
                  <c:pt idx="7">
                    <c:v>0.29715315916207125</c:v>
                  </c:pt>
                  <c:pt idx="8">
                    <c:v>0.23692474191889162</c:v>
                  </c:pt>
                  <c:pt idx="9">
                    <c:v>0.39576929306520725</c:v>
                  </c:pt>
                  <c:pt idx="10">
                    <c:v>0.51858782605584985</c:v>
                  </c:pt>
                  <c:pt idx="11">
                    <c:v>0.11372481406154646</c:v>
                  </c:pt>
                  <c:pt idx="12">
                    <c:v>3.2145502536643257E-2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HPLC_sugars_raw!$A$28:$A$40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  <c:pt idx="12">
                  <c:v>198</c:v>
                </c:pt>
              </c:numCache>
            </c:numRef>
          </c:xVal>
          <c:yVal>
            <c:numRef>
              <c:f>HPLC_sugars_raw!$F$44:$F$56</c:f>
              <c:numCache>
                <c:formatCode>General</c:formatCode>
                <c:ptCount val="13"/>
                <c:pt idx="0">
                  <c:v>23.52333333333333</c:v>
                </c:pt>
                <c:pt idx="1">
                  <c:v>23.5</c:v>
                </c:pt>
                <c:pt idx="2">
                  <c:v>23.873333333333335</c:v>
                </c:pt>
                <c:pt idx="3">
                  <c:v>23.84</c:v>
                </c:pt>
                <c:pt idx="4">
                  <c:v>23.849999999999998</c:v>
                </c:pt>
                <c:pt idx="5">
                  <c:v>23.856666666666666</c:v>
                </c:pt>
                <c:pt idx="6">
                  <c:v>23.45</c:v>
                </c:pt>
                <c:pt idx="7">
                  <c:v>22.97</c:v>
                </c:pt>
                <c:pt idx="8">
                  <c:v>22.796666666666667</c:v>
                </c:pt>
                <c:pt idx="9">
                  <c:v>20.506666666666664</c:v>
                </c:pt>
                <c:pt idx="10">
                  <c:v>19.716666666666665</c:v>
                </c:pt>
                <c:pt idx="11">
                  <c:v>4.6633333333333331</c:v>
                </c:pt>
                <c:pt idx="12">
                  <c:v>3.8333333333333335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046-4896-B66F-BAE8DA88A965}"/>
            </c:ext>
          </c:extLst>
        </c:ser>
        <c:ser>
          <c:idx val="2"/>
          <c:order val="2"/>
          <c:tx>
            <c:strRef>
              <c:f>HPLC_sugars_raw!$A$57</c:f>
              <c:strCache>
                <c:ptCount val="1"/>
                <c:pt idx="0">
                  <c:v>IMI485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HPLC_sugars_raw!$AB$58:$AB$70</c:f>
                <c:numCache>
                  <c:formatCode>General</c:formatCode>
                  <c:ptCount val="13"/>
                  <c:pt idx="0">
                    <c:v>6.6583281184792953E-2</c:v>
                  </c:pt>
                  <c:pt idx="1">
                    <c:v>0.13650396819628813</c:v>
                  </c:pt>
                  <c:pt idx="2">
                    <c:v>3.7859388972001647E-2</c:v>
                  </c:pt>
                  <c:pt idx="3">
                    <c:v>7.571877794400407E-2</c:v>
                  </c:pt>
                  <c:pt idx="4">
                    <c:v>0.14106735979665949</c:v>
                  </c:pt>
                  <c:pt idx="5">
                    <c:v>4.1633319989321765E-2</c:v>
                  </c:pt>
                  <c:pt idx="6">
                    <c:v>4.1633319989321765E-2</c:v>
                  </c:pt>
                  <c:pt idx="7">
                    <c:v>2.081665999466259E-2</c:v>
                  </c:pt>
                  <c:pt idx="8">
                    <c:v>0.27682726262659435</c:v>
                  </c:pt>
                  <c:pt idx="9">
                    <c:v>1.5275252316519916E-2</c:v>
                  </c:pt>
                  <c:pt idx="10">
                    <c:v>3.2145502536644152E-2</c:v>
                  </c:pt>
                  <c:pt idx="11">
                    <c:v>4.5825756949558198E-2</c:v>
                  </c:pt>
                  <c:pt idx="12">
                    <c:v>8.9999999999999858E-2</c:v>
                  </c:pt>
                </c:numCache>
              </c:numRef>
            </c:plus>
            <c:minus>
              <c:numRef>
                <c:f>HPLC_sugars_raw!$AB$58:$AB$70</c:f>
                <c:numCache>
                  <c:formatCode>General</c:formatCode>
                  <c:ptCount val="13"/>
                  <c:pt idx="0">
                    <c:v>6.6583281184792953E-2</c:v>
                  </c:pt>
                  <c:pt idx="1">
                    <c:v>0.13650396819628813</c:v>
                  </c:pt>
                  <c:pt idx="2">
                    <c:v>3.7859388972001647E-2</c:v>
                  </c:pt>
                  <c:pt idx="3">
                    <c:v>7.571877794400407E-2</c:v>
                  </c:pt>
                  <c:pt idx="4">
                    <c:v>0.14106735979665949</c:v>
                  </c:pt>
                  <c:pt idx="5">
                    <c:v>4.1633319989321765E-2</c:v>
                  </c:pt>
                  <c:pt idx="6">
                    <c:v>4.1633319989321765E-2</c:v>
                  </c:pt>
                  <c:pt idx="7">
                    <c:v>2.081665999466259E-2</c:v>
                  </c:pt>
                  <c:pt idx="8">
                    <c:v>0.27682726262659435</c:v>
                  </c:pt>
                  <c:pt idx="9">
                    <c:v>1.5275252316519916E-2</c:v>
                  </c:pt>
                  <c:pt idx="10">
                    <c:v>3.2145502536644152E-2</c:v>
                  </c:pt>
                  <c:pt idx="11">
                    <c:v>4.5825756949558198E-2</c:v>
                  </c:pt>
                  <c:pt idx="12">
                    <c:v>8.9999999999999858E-2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HPLC_sugars_raw!$A$28:$A$40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  <c:pt idx="12">
                  <c:v>198</c:v>
                </c:pt>
              </c:numCache>
            </c:numRef>
          </c:xVal>
          <c:yVal>
            <c:numRef>
              <c:f>HPLC_sugars_raw!$F$58:$F$70</c:f>
              <c:numCache>
                <c:formatCode>General</c:formatCode>
                <c:ptCount val="13"/>
                <c:pt idx="0">
                  <c:v>23.483333333333334</c:v>
                </c:pt>
                <c:pt idx="1">
                  <c:v>23.696666666666669</c:v>
                </c:pt>
                <c:pt idx="2">
                  <c:v>23.933333333333334</c:v>
                </c:pt>
                <c:pt idx="3">
                  <c:v>23.833333333333332</c:v>
                </c:pt>
                <c:pt idx="4">
                  <c:v>23.669999999999998</c:v>
                </c:pt>
                <c:pt idx="5">
                  <c:v>23.766666666666666</c:v>
                </c:pt>
                <c:pt idx="6">
                  <c:v>23.596666666666664</c:v>
                </c:pt>
                <c:pt idx="7">
                  <c:v>23.416666666666668</c:v>
                </c:pt>
                <c:pt idx="8">
                  <c:v>23.093333333333334</c:v>
                </c:pt>
                <c:pt idx="9">
                  <c:v>23.376666666666665</c:v>
                </c:pt>
                <c:pt idx="10">
                  <c:v>23.416666666666668</c:v>
                </c:pt>
                <c:pt idx="11">
                  <c:v>24.17</c:v>
                </c:pt>
                <c:pt idx="12">
                  <c:v>24.39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046-4896-B66F-BAE8DA88A9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6286608"/>
        <c:axId val="886286192"/>
      </c:scatterChart>
      <c:valAx>
        <c:axId val="8862866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286192"/>
        <c:crosses val="autoZero"/>
        <c:crossBetween val="midCat"/>
      </c:valAx>
      <c:valAx>
        <c:axId val="8862861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Maltotriose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28660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CBS</a:t>
            </a:r>
            <a:r>
              <a:rPr lang="en-GB" baseline="0"/>
              <a:t> 1483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HPLC_sugars_raw!$F$27</c:f>
              <c:strCache>
                <c:ptCount val="1"/>
                <c:pt idx="0">
                  <c:v>Maltotriose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HPLC_sugars_raw!$AB$28:$AB$39</c:f>
                <c:numCache>
                  <c:formatCode>General</c:formatCode>
                  <c:ptCount val="12"/>
                  <c:pt idx="0">
                    <c:v>0.13076696830621987</c:v>
                  </c:pt>
                  <c:pt idx="1">
                    <c:v>0.13316656236958849</c:v>
                  </c:pt>
                  <c:pt idx="2">
                    <c:v>7.6376261582596472E-2</c:v>
                  </c:pt>
                  <c:pt idx="3">
                    <c:v>8.66025403784451E-2</c:v>
                  </c:pt>
                  <c:pt idx="4">
                    <c:v>0.12342339054382322</c:v>
                  </c:pt>
                  <c:pt idx="5">
                    <c:v>7.8102496759065332E-2</c:v>
                  </c:pt>
                  <c:pt idx="6">
                    <c:v>7.8102496759065332E-2</c:v>
                  </c:pt>
                  <c:pt idx="7">
                    <c:v>3.2145502536642862E-2</c:v>
                  </c:pt>
                  <c:pt idx="8">
                    <c:v>5.0000000000000711E-2</c:v>
                  </c:pt>
                  <c:pt idx="9">
                    <c:v>9.8488578017959669E-2</c:v>
                  </c:pt>
                  <c:pt idx="10">
                    <c:v>8.5049005481154655E-2</c:v>
                  </c:pt>
                  <c:pt idx="11">
                    <c:v>6.5064070986477041E-2</c:v>
                  </c:pt>
                </c:numCache>
              </c:numRef>
            </c:plus>
            <c:minus>
              <c:numRef>
                <c:f>HPLC_sugars_raw!$AB$28:$AB$39</c:f>
                <c:numCache>
                  <c:formatCode>General</c:formatCode>
                  <c:ptCount val="12"/>
                  <c:pt idx="0">
                    <c:v>0.13076696830621987</c:v>
                  </c:pt>
                  <c:pt idx="1">
                    <c:v>0.13316656236958849</c:v>
                  </c:pt>
                  <c:pt idx="2">
                    <c:v>7.6376261582596472E-2</c:v>
                  </c:pt>
                  <c:pt idx="3">
                    <c:v>8.66025403784451E-2</c:v>
                  </c:pt>
                  <c:pt idx="4">
                    <c:v>0.12342339054382322</c:v>
                  </c:pt>
                  <c:pt idx="5">
                    <c:v>7.8102496759065332E-2</c:v>
                  </c:pt>
                  <c:pt idx="6">
                    <c:v>7.8102496759065332E-2</c:v>
                  </c:pt>
                  <c:pt idx="7">
                    <c:v>3.2145502536642862E-2</c:v>
                  </c:pt>
                  <c:pt idx="8">
                    <c:v>5.0000000000000711E-2</c:v>
                  </c:pt>
                  <c:pt idx="9">
                    <c:v>9.8488578017959669E-2</c:v>
                  </c:pt>
                  <c:pt idx="10">
                    <c:v>8.5049005481154655E-2</c:v>
                  </c:pt>
                  <c:pt idx="11">
                    <c:v>6.5064070986477041E-2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HPLC_sugars_raw!$A$28:$A$39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HPLC_sugars_raw!$F$28:$F$39</c:f>
              <c:numCache>
                <c:formatCode>General</c:formatCode>
                <c:ptCount val="12"/>
                <c:pt idx="0">
                  <c:v>23.47</c:v>
                </c:pt>
                <c:pt idx="1">
                  <c:v>23.436666666666667</c:v>
                </c:pt>
                <c:pt idx="2">
                  <c:v>23.906666666666666</c:v>
                </c:pt>
                <c:pt idx="3">
                  <c:v>23.840000000000003</c:v>
                </c:pt>
                <c:pt idx="4">
                  <c:v>23.826666666666668</c:v>
                </c:pt>
                <c:pt idx="5">
                  <c:v>23.756666666666664</c:v>
                </c:pt>
                <c:pt idx="6">
                  <c:v>23.810000000000002</c:v>
                </c:pt>
                <c:pt idx="7">
                  <c:v>23.446666666666669</c:v>
                </c:pt>
                <c:pt idx="8">
                  <c:v>23.14</c:v>
                </c:pt>
                <c:pt idx="9">
                  <c:v>20.37</c:v>
                </c:pt>
                <c:pt idx="10">
                  <c:v>19.41333333333333</c:v>
                </c:pt>
                <c:pt idx="11">
                  <c:v>4.6933333333333325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90-4DE9-A9A4-147F39830471}"/>
            </c:ext>
          </c:extLst>
        </c:ser>
        <c:ser>
          <c:idx val="1"/>
          <c:order val="1"/>
          <c:tx>
            <c:strRef>
              <c:f>HPLC_sugars_raw!$G$27</c:f>
              <c:strCache>
                <c:ptCount val="1"/>
                <c:pt idx="0">
                  <c:v>Maltose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HPLC_sugars_raw!$AC$28:$AC$39</c:f>
                <c:numCache>
                  <c:formatCode>General</c:formatCode>
                  <c:ptCount val="12"/>
                  <c:pt idx="0">
                    <c:v>0.4355456348076554</c:v>
                  </c:pt>
                  <c:pt idx="1">
                    <c:v>0.27646579052991582</c:v>
                  </c:pt>
                  <c:pt idx="2">
                    <c:v>0.14106735979665949</c:v>
                  </c:pt>
                  <c:pt idx="3">
                    <c:v>0.23895606290697013</c:v>
                  </c:pt>
                  <c:pt idx="4">
                    <c:v>3.2145502536646366E-2</c:v>
                  </c:pt>
                  <c:pt idx="5">
                    <c:v>1.5275252316519529E-2</c:v>
                  </c:pt>
                  <c:pt idx="6">
                    <c:v>1.5275252316519529E-2</c:v>
                  </c:pt>
                  <c:pt idx="7">
                    <c:v>0.36295086903509638</c:v>
                  </c:pt>
                  <c:pt idx="8">
                    <c:v>0.44799553569204315</c:v>
                  </c:pt>
                  <c:pt idx="9">
                    <c:v>0.50520622851795327</c:v>
                  </c:pt>
                  <c:pt idx="10">
                    <c:v>0.44305755833751403</c:v>
                  </c:pt>
                  <c:pt idx="11">
                    <c:v>1.0000000000000009E-2</c:v>
                  </c:pt>
                </c:numCache>
              </c:numRef>
            </c:plus>
            <c:minus>
              <c:numRef>
                <c:f>HPLC_sugars_raw!$AC$28:$AC$39</c:f>
                <c:numCache>
                  <c:formatCode>General</c:formatCode>
                  <c:ptCount val="12"/>
                  <c:pt idx="0">
                    <c:v>0.4355456348076554</c:v>
                  </c:pt>
                  <c:pt idx="1">
                    <c:v>0.27646579052991582</c:v>
                  </c:pt>
                  <c:pt idx="2">
                    <c:v>0.14106735979665949</c:v>
                  </c:pt>
                  <c:pt idx="3">
                    <c:v>0.23895606290697013</c:v>
                  </c:pt>
                  <c:pt idx="4">
                    <c:v>3.2145502536646366E-2</c:v>
                  </c:pt>
                  <c:pt idx="5">
                    <c:v>1.5275252316519529E-2</c:v>
                  </c:pt>
                  <c:pt idx="6">
                    <c:v>1.5275252316519529E-2</c:v>
                  </c:pt>
                  <c:pt idx="7">
                    <c:v>0.36295086903509638</c:v>
                  </c:pt>
                  <c:pt idx="8">
                    <c:v>0.44799553569204315</c:v>
                  </c:pt>
                  <c:pt idx="9">
                    <c:v>0.50520622851795327</c:v>
                  </c:pt>
                  <c:pt idx="10">
                    <c:v>0.44305755833751403</c:v>
                  </c:pt>
                  <c:pt idx="11">
                    <c:v>1.0000000000000009E-2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HPLC_sugars_raw!$A$28:$A$39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HPLC_sugars_raw!$G$28:$G$39</c:f>
              <c:numCache>
                <c:formatCode>General</c:formatCode>
                <c:ptCount val="12"/>
                <c:pt idx="0">
                  <c:v>73.220000000000013</c:v>
                </c:pt>
                <c:pt idx="1">
                  <c:v>72.936666666666667</c:v>
                </c:pt>
                <c:pt idx="2">
                  <c:v>73.23</c:v>
                </c:pt>
                <c:pt idx="3">
                  <c:v>73.320000000000007</c:v>
                </c:pt>
                <c:pt idx="4">
                  <c:v>73.49666666666667</c:v>
                </c:pt>
                <c:pt idx="5">
                  <c:v>73.776666666666671</c:v>
                </c:pt>
                <c:pt idx="6">
                  <c:v>74.473333333333343</c:v>
                </c:pt>
                <c:pt idx="7">
                  <c:v>70.393333333333331</c:v>
                </c:pt>
                <c:pt idx="8">
                  <c:v>65.510000000000005</c:v>
                </c:pt>
                <c:pt idx="9">
                  <c:v>31.616666666666671</c:v>
                </c:pt>
                <c:pt idx="10">
                  <c:v>22.040000000000003</c:v>
                </c:pt>
                <c:pt idx="11">
                  <c:v>1.84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E90-4DE9-A9A4-147F39830471}"/>
            </c:ext>
          </c:extLst>
        </c:ser>
        <c:ser>
          <c:idx val="2"/>
          <c:order val="2"/>
          <c:tx>
            <c:strRef>
              <c:f>HPLC_sugars_raw!$H$27</c:f>
              <c:strCache>
                <c:ptCount val="1"/>
                <c:pt idx="0">
                  <c:v>Glucose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HPLC_sugars_raw!$AD$28:$AD$39</c:f>
                <c:numCache>
                  <c:formatCode>General</c:formatCode>
                  <c:ptCount val="12"/>
                  <c:pt idx="0">
                    <c:v>0.25929391302792554</c:v>
                  </c:pt>
                  <c:pt idx="1">
                    <c:v>6.6583281184795007E-2</c:v>
                  </c:pt>
                  <c:pt idx="2">
                    <c:v>9.2915732431776768E-2</c:v>
                  </c:pt>
                  <c:pt idx="3">
                    <c:v>8.5440037453174328E-2</c:v>
                  </c:pt>
                  <c:pt idx="4">
                    <c:v>4.3588989435406213E-2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3.605551275463989E-2</c:v>
                  </c:pt>
                  <c:pt idx="11">
                    <c:v>0</c:v>
                  </c:pt>
                </c:numCache>
              </c:numRef>
            </c:plus>
            <c:minus>
              <c:numRef>
                <c:f>HPLC_sugars_raw!$AD$28:$AD$39</c:f>
                <c:numCache>
                  <c:formatCode>General</c:formatCode>
                  <c:ptCount val="12"/>
                  <c:pt idx="0">
                    <c:v>0.25929391302792554</c:v>
                  </c:pt>
                  <c:pt idx="1">
                    <c:v>6.6583281184795007E-2</c:v>
                  </c:pt>
                  <c:pt idx="2">
                    <c:v>9.2915732431776768E-2</c:v>
                  </c:pt>
                  <c:pt idx="3">
                    <c:v>8.5440037453174328E-2</c:v>
                  </c:pt>
                  <c:pt idx="4">
                    <c:v>4.3588989435406213E-2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3.605551275463989E-2</c:v>
                  </c:pt>
                  <c:pt idx="11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HPLC_sugars_raw!$A$28:$A$39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HPLC_sugars_raw!$H$28:$H$39</c:f>
              <c:numCache>
                <c:formatCode>General</c:formatCode>
                <c:ptCount val="12"/>
                <c:pt idx="0">
                  <c:v>20.086666666666666</c:v>
                </c:pt>
                <c:pt idx="1">
                  <c:v>20.026666666666667</c:v>
                </c:pt>
                <c:pt idx="2">
                  <c:v>19.743333333333332</c:v>
                </c:pt>
                <c:pt idx="3">
                  <c:v>19.309999999999999</c:v>
                </c:pt>
                <c:pt idx="4">
                  <c:v>16.05</c:v>
                </c:pt>
                <c:pt idx="5">
                  <c:v>13.786666666666667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0.34999999999999992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E90-4DE9-A9A4-147F39830471}"/>
            </c:ext>
          </c:extLst>
        </c:ser>
        <c:ser>
          <c:idx val="3"/>
          <c:order val="3"/>
          <c:tx>
            <c:strRef>
              <c:f>HPLC_sugars_raw!$I$27</c:f>
              <c:strCache>
                <c:ptCount val="1"/>
                <c:pt idx="0">
                  <c:v>Fructose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HPLC_sugars_raw!$AE$28:$AE$39</c:f>
                <c:numCache>
                  <c:formatCode>General</c:formatCode>
                  <c:ptCount val="12"/>
                  <c:pt idx="0">
                    <c:v>0.100166528008778</c:v>
                  </c:pt>
                  <c:pt idx="1">
                    <c:v>3.4641016151376804E-2</c:v>
                  </c:pt>
                  <c:pt idx="2">
                    <c:v>0.16862186493255679</c:v>
                  </c:pt>
                  <c:pt idx="3">
                    <c:v>0.19347695814575266</c:v>
                  </c:pt>
                  <c:pt idx="4">
                    <c:v>7.5055534994651521E-2</c:v>
                  </c:pt>
                  <c:pt idx="5">
                    <c:v>2.5166114784235971E-2</c:v>
                  </c:pt>
                  <c:pt idx="6">
                    <c:v>2.5166114784235971E-2</c:v>
                  </c:pt>
                  <c:pt idx="7">
                    <c:v>3.5118845842842389E-2</c:v>
                  </c:pt>
                  <c:pt idx="8">
                    <c:v>3.0550504633038902E-2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numCache>
              </c:numRef>
            </c:plus>
            <c:minus>
              <c:numRef>
                <c:f>HPLC_sugars_raw!$AE$28:$AE$39</c:f>
                <c:numCache>
                  <c:formatCode>General</c:formatCode>
                  <c:ptCount val="12"/>
                  <c:pt idx="0">
                    <c:v>0.100166528008778</c:v>
                  </c:pt>
                  <c:pt idx="1">
                    <c:v>3.4641016151376804E-2</c:v>
                  </c:pt>
                  <c:pt idx="2">
                    <c:v>0.16862186493255679</c:v>
                  </c:pt>
                  <c:pt idx="3">
                    <c:v>0.19347695814575266</c:v>
                  </c:pt>
                  <c:pt idx="4">
                    <c:v>7.5055534994651521E-2</c:v>
                  </c:pt>
                  <c:pt idx="5">
                    <c:v>2.5166114784235971E-2</c:v>
                  </c:pt>
                  <c:pt idx="6">
                    <c:v>2.5166114784235971E-2</c:v>
                  </c:pt>
                  <c:pt idx="7">
                    <c:v>3.5118845842842389E-2</c:v>
                  </c:pt>
                  <c:pt idx="8">
                    <c:v>3.0550504633038902E-2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HPLC_sugars_raw!$A$28:$A$39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HPLC_sugars_raw!$I$28:$I$39</c:f>
              <c:numCache>
                <c:formatCode>General</c:formatCode>
                <c:ptCount val="12"/>
                <c:pt idx="0">
                  <c:v>8.2733333333333334</c:v>
                </c:pt>
                <c:pt idx="1">
                  <c:v>8.24</c:v>
                </c:pt>
                <c:pt idx="2">
                  <c:v>7.8666666666666671</c:v>
                </c:pt>
                <c:pt idx="3">
                  <c:v>7.9633333333333338</c:v>
                </c:pt>
                <c:pt idx="4">
                  <c:v>7.5333333333333341</c:v>
                </c:pt>
                <c:pt idx="5">
                  <c:v>7.3166666666666664</c:v>
                </c:pt>
                <c:pt idx="6">
                  <c:v>3.1366666666666667</c:v>
                </c:pt>
                <c:pt idx="7">
                  <c:v>2.1766666666666667</c:v>
                </c:pt>
                <c:pt idx="8">
                  <c:v>0.84333333333333338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E90-4DE9-A9A4-147F39830471}"/>
            </c:ext>
          </c:extLst>
        </c:ser>
        <c:ser>
          <c:idx val="4"/>
          <c:order val="4"/>
          <c:tx>
            <c:strRef>
              <c:f>HPLC_sugars_raw!$K$27</c:f>
              <c:strCache>
                <c:ptCount val="1"/>
                <c:pt idx="0">
                  <c:v>Ethanol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HPLC_sugars_raw!$AG$28:$AG$39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5.7735026918962632E-3</c:v>
                  </c:pt>
                  <c:pt idx="2">
                    <c:v>5.7735026918962623E-3</c:v>
                  </c:pt>
                  <c:pt idx="3">
                    <c:v>1.0000000000000009E-2</c:v>
                  </c:pt>
                  <c:pt idx="4">
                    <c:v>7.0237691685684986E-2</c:v>
                  </c:pt>
                  <c:pt idx="5">
                    <c:v>0.25632011235952579</c:v>
                  </c:pt>
                  <c:pt idx="6">
                    <c:v>0.25632011235952579</c:v>
                  </c:pt>
                  <c:pt idx="7">
                    <c:v>0.14730919862656272</c:v>
                  </c:pt>
                  <c:pt idx="8">
                    <c:v>0.26851443164195093</c:v>
                  </c:pt>
                  <c:pt idx="9">
                    <c:v>0.28290163190291778</c:v>
                  </c:pt>
                  <c:pt idx="10">
                    <c:v>0.37112441759244852</c:v>
                  </c:pt>
                  <c:pt idx="11">
                    <c:v>0.17320508075688609</c:v>
                  </c:pt>
                </c:numCache>
              </c:numRef>
            </c:plus>
            <c:minus>
              <c:numRef>
                <c:f>HPLC_sugars_raw!$AG$28:$AG$39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5.7735026918962632E-3</c:v>
                  </c:pt>
                  <c:pt idx="2">
                    <c:v>5.7735026918962623E-3</c:v>
                  </c:pt>
                  <c:pt idx="3">
                    <c:v>1.0000000000000009E-2</c:v>
                  </c:pt>
                  <c:pt idx="4">
                    <c:v>7.0237691685684986E-2</c:v>
                  </c:pt>
                  <c:pt idx="5">
                    <c:v>0.25632011235952579</c:v>
                  </c:pt>
                  <c:pt idx="6">
                    <c:v>0.25632011235952579</c:v>
                  </c:pt>
                  <c:pt idx="7">
                    <c:v>0.14730919862656272</c:v>
                  </c:pt>
                  <c:pt idx="8">
                    <c:v>0.26851443164195093</c:v>
                  </c:pt>
                  <c:pt idx="9">
                    <c:v>0.28290163190291778</c:v>
                  </c:pt>
                  <c:pt idx="10">
                    <c:v>0.37112441759244852</c:v>
                  </c:pt>
                  <c:pt idx="11">
                    <c:v>0.17320508075688609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HPLC_sugars_raw!$A$28:$A$39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HPLC_sugars_raw!$K$28:$K$39</c:f>
              <c:numCache>
                <c:formatCode>General</c:formatCode>
                <c:ptCount val="12"/>
                <c:pt idx="0">
                  <c:v>0.13</c:v>
                </c:pt>
                <c:pt idx="1">
                  <c:v>0.12333333333333334</c:v>
                </c:pt>
                <c:pt idx="2">
                  <c:v>0.33333333333333331</c:v>
                </c:pt>
                <c:pt idx="3">
                  <c:v>0.59</c:v>
                </c:pt>
                <c:pt idx="4">
                  <c:v>2.3633333333333337</c:v>
                </c:pt>
                <c:pt idx="5">
                  <c:v>3.4566666666666666</c:v>
                </c:pt>
                <c:pt idx="6">
                  <c:v>11.339999999999998</c:v>
                </c:pt>
                <c:pt idx="7">
                  <c:v>14.329999999999998</c:v>
                </c:pt>
                <c:pt idx="8">
                  <c:v>17.349999999999998</c:v>
                </c:pt>
                <c:pt idx="9">
                  <c:v>35.916666666666664</c:v>
                </c:pt>
                <c:pt idx="10">
                  <c:v>41.546666666666667</c:v>
                </c:pt>
                <c:pt idx="11">
                  <c:v>58.74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E90-4DE9-A9A4-147F39830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6286608"/>
        <c:axId val="886286192"/>
      </c:scatterChart>
      <c:valAx>
        <c:axId val="8862866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286192"/>
        <c:crosses val="autoZero"/>
        <c:crossBetween val="midCat"/>
      </c:valAx>
      <c:valAx>
        <c:axId val="8862861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Concentration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28660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IMI483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HPLC_sugars_raw!$F$27</c:f>
              <c:strCache>
                <c:ptCount val="1"/>
                <c:pt idx="0">
                  <c:v>Maltotriose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HPLC_sugars_raw!$AB$44:$AB$55</c:f>
                <c:numCache>
                  <c:formatCode>General</c:formatCode>
                  <c:ptCount val="12"/>
                  <c:pt idx="0">
                    <c:v>7.7674534651539631E-2</c:v>
                  </c:pt>
                  <c:pt idx="1">
                    <c:v>0.16822603841260733</c:v>
                  </c:pt>
                  <c:pt idx="2">
                    <c:v>0.1747378989610823</c:v>
                  </c:pt>
                  <c:pt idx="3">
                    <c:v>0.18330302779823318</c:v>
                  </c:pt>
                  <c:pt idx="4">
                    <c:v>0.11135528725659999</c:v>
                  </c:pt>
                  <c:pt idx="5">
                    <c:v>8.7177978870813647E-2</c:v>
                  </c:pt>
                  <c:pt idx="6">
                    <c:v>8.7177978870813647E-2</c:v>
                  </c:pt>
                  <c:pt idx="7">
                    <c:v>0.29715315916207125</c:v>
                  </c:pt>
                  <c:pt idx="8">
                    <c:v>0.23692474191889162</c:v>
                  </c:pt>
                  <c:pt idx="9">
                    <c:v>0.39576929306520725</c:v>
                  </c:pt>
                  <c:pt idx="10">
                    <c:v>0.51858782605584985</c:v>
                  </c:pt>
                  <c:pt idx="11">
                    <c:v>0.11372481406154646</c:v>
                  </c:pt>
                </c:numCache>
              </c:numRef>
            </c:plus>
            <c:minus>
              <c:numRef>
                <c:f>HPLC_sugars_raw!$AB$44:$AB$55</c:f>
                <c:numCache>
                  <c:formatCode>General</c:formatCode>
                  <c:ptCount val="12"/>
                  <c:pt idx="0">
                    <c:v>7.7674534651539631E-2</c:v>
                  </c:pt>
                  <c:pt idx="1">
                    <c:v>0.16822603841260733</c:v>
                  </c:pt>
                  <c:pt idx="2">
                    <c:v>0.1747378989610823</c:v>
                  </c:pt>
                  <c:pt idx="3">
                    <c:v>0.18330302779823318</c:v>
                  </c:pt>
                  <c:pt idx="4">
                    <c:v>0.11135528725659999</c:v>
                  </c:pt>
                  <c:pt idx="5">
                    <c:v>8.7177978870813647E-2</c:v>
                  </c:pt>
                  <c:pt idx="6">
                    <c:v>8.7177978870813647E-2</c:v>
                  </c:pt>
                  <c:pt idx="7">
                    <c:v>0.29715315916207125</c:v>
                  </c:pt>
                  <c:pt idx="8">
                    <c:v>0.23692474191889162</c:v>
                  </c:pt>
                  <c:pt idx="9">
                    <c:v>0.39576929306520725</c:v>
                  </c:pt>
                  <c:pt idx="10">
                    <c:v>0.51858782605584985</c:v>
                  </c:pt>
                  <c:pt idx="11">
                    <c:v>0.11372481406154646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HPLC_sugars_raw!$A$44:$A$55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HPLC_sugars_raw!$F$44:$F$55</c:f>
              <c:numCache>
                <c:formatCode>General</c:formatCode>
                <c:ptCount val="12"/>
                <c:pt idx="0">
                  <c:v>23.52333333333333</c:v>
                </c:pt>
                <c:pt idx="1">
                  <c:v>23.5</c:v>
                </c:pt>
                <c:pt idx="2">
                  <c:v>23.873333333333335</c:v>
                </c:pt>
                <c:pt idx="3">
                  <c:v>23.84</c:v>
                </c:pt>
                <c:pt idx="4">
                  <c:v>23.849999999999998</c:v>
                </c:pt>
                <c:pt idx="5">
                  <c:v>23.856666666666666</c:v>
                </c:pt>
                <c:pt idx="6">
                  <c:v>23.45</c:v>
                </c:pt>
                <c:pt idx="7">
                  <c:v>22.97</c:v>
                </c:pt>
                <c:pt idx="8">
                  <c:v>22.796666666666667</c:v>
                </c:pt>
                <c:pt idx="9">
                  <c:v>20.506666666666664</c:v>
                </c:pt>
                <c:pt idx="10">
                  <c:v>19.716666666666665</c:v>
                </c:pt>
                <c:pt idx="11">
                  <c:v>4.6633333333333331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DC-4366-B191-DA8F542D7E31}"/>
            </c:ext>
          </c:extLst>
        </c:ser>
        <c:ser>
          <c:idx val="1"/>
          <c:order val="1"/>
          <c:tx>
            <c:strRef>
              <c:f>HPLC_sugars_raw!$G$27</c:f>
              <c:strCache>
                <c:ptCount val="1"/>
                <c:pt idx="0">
                  <c:v>Maltose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HPLC_sugars_raw!$AC$44:$AC$55</c:f>
                <c:numCache>
                  <c:formatCode>General</c:formatCode>
                  <c:ptCount val="12"/>
                  <c:pt idx="0">
                    <c:v>8.7368949480542371E-2</c:v>
                  </c:pt>
                  <c:pt idx="1">
                    <c:v>0.61441028637222284</c:v>
                  </c:pt>
                  <c:pt idx="2">
                    <c:v>0.19139836293274462</c:v>
                  </c:pt>
                  <c:pt idx="3">
                    <c:v>0.22678918257565725</c:v>
                  </c:pt>
                  <c:pt idx="4">
                    <c:v>0.22590558499810062</c:v>
                  </c:pt>
                  <c:pt idx="5">
                    <c:v>1.6164879626317472</c:v>
                  </c:pt>
                  <c:pt idx="6">
                    <c:v>1.6164879626317472</c:v>
                  </c:pt>
                  <c:pt idx="7">
                    <c:v>3.0973752328920914</c:v>
                  </c:pt>
                  <c:pt idx="8">
                    <c:v>3.3728771101242296</c:v>
                  </c:pt>
                  <c:pt idx="9">
                    <c:v>4.0274185280400134</c:v>
                  </c:pt>
                  <c:pt idx="10">
                    <c:v>4.4774881351043021</c:v>
                  </c:pt>
                  <c:pt idx="11">
                    <c:v>2.0816659994661257E-2</c:v>
                  </c:pt>
                </c:numCache>
              </c:numRef>
            </c:plus>
            <c:minus>
              <c:numRef>
                <c:f>HPLC_sugars_raw!$AC$44:$AC$55</c:f>
                <c:numCache>
                  <c:formatCode>General</c:formatCode>
                  <c:ptCount val="12"/>
                  <c:pt idx="0">
                    <c:v>8.7368949480542371E-2</c:v>
                  </c:pt>
                  <c:pt idx="1">
                    <c:v>0.61441028637222284</c:v>
                  </c:pt>
                  <c:pt idx="2">
                    <c:v>0.19139836293274462</c:v>
                  </c:pt>
                  <c:pt idx="3">
                    <c:v>0.22678918257565725</c:v>
                  </c:pt>
                  <c:pt idx="4">
                    <c:v>0.22590558499810062</c:v>
                  </c:pt>
                  <c:pt idx="5">
                    <c:v>1.6164879626317472</c:v>
                  </c:pt>
                  <c:pt idx="6">
                    <c:v>1.6164879626317472</c:v>
                  </c:pt>
                  <c:pt idx="7">
                    <c:v>3.0973752328920914</c:v>
                  </c:pt>
                  <c:pt idx="8">
                    <c:v>3.3728771101242296</c:v>
                  </c:pt>
                  <c:pt idx="9">
                    <c:v>4.0274185280400134</c:v>
                  </c:pt>
                  <c:pt idx="10">
                    <c:v>4.4774881351043021</c:v>
                  </c:pt>
                  <c:pt idx="11">
                    <c:v>2.0816659994661257E-2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HPLC_sugars_raw!$A$44:$A$55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HPLC_sugars_raw!$G$44:$G$55</c:f>
              <c:numCache>
                <c:formatCode>General</c:formatCode>
                <c:ptCount val="12"/>
                <c:pt idx="0">
                  <c:v>73.293333333333337</c:v>
                </c:pt>
                <c:pt idx="1">
                  <c:v>73.350000000000009</c:v>
                </c:pt>
                <c:pt idx="2">
                  <c:v>73.376666666666665</c:v>
                </c:pt>
                <c:pt idx="3">
                  <c:v>73.383333333333326</c:v>
                </c:pt>
                <c:pt idx="4">
                  <c:v>73.433333333333323</c:v>
                </c:pt>
                <c:pt idx="5">
                  <c:v>73.61999999999999</c:v>
                </c:pt>
                <c:pt idx="6">
                  <c:v>69.476666666666674</c:v>
                </c:pt>
                <c:pt idx="7">
                  <c:v>64.853333333333339</c:v>
                </c:pt>
                <c:pt idx="8">
                  <c:v>61.71</c:v>
                </c:pt>
                <c:pt idx="9">
                  <c:v>35.93</c:v>
                </c:pt>
                <c:pt idx="10">
                  <c:v>27.66</c:v>
                </c:pt>
                <c:pt idx="11">
                  <c:v>1.8866666666666667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DC-4366-B191-DA8F542D7E31}"/>
            </c:ext>
          </c:extLst>
        </c:ser>
        <c:ser>
          <c:idx val="2"/>
          <c:order val="2"/>
          <c:tx>
            <c:strRef>
              <c:f>HPLC_sugars_raw!$H$27</c:f>
              <c:strCache>
                <c:ptCount val="1"/>
                <c:pt idx="0">
                  <c:v>Glucose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HPLC_sugars_raw!$AD$44:$AD$55</c:f>
                <c:numCache>
                  <c:formatCode>General</c:formatCode>
                  <c:ptCount val="12"/>
                  <c:pt idx="0">
                    <c:v>7.571877794400407E-2</c:v>
                  </c:pt>
                  <c:pt idx="1">
                    <c:v>0.16093476939431081</c:v>
                  </c:pt>
                  <c:pt idx="2">
                    <c:v>0.18717193521821848</c:v>
                  </c:pt>
                  <c:pt idx="3">
                    <c:v>0.15502687938977919</c:v>
                  </c:pt>
                  <c:pt idx="4">
                    <c:v>0.21656407827707699</c:v>
                  </c:pt>
                  <c:pt idx="5">
                    <c:v>0.84870489570874985</c:v>
                  </c:pt>
                  <c:pt idx="6">
                    <c:v>0.84870489570874985</c:v>
                  </c:pt>
                  <c:pt idx="7">
                    <c:v>0.50229473419497439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numCache>
              </c:numRef>
            </c:plus>
            <c:minus>
              <c:numRef>
                <c:f>HPLC_sugars_raw!$AD$44:$AD$55</c:f>
                <c:numCache>
                  <c:formatCode>General</c:formatCode>
                  <c:ptCount val="12"/>
                  <c:pt idx="0">
                    <c:v>7.571877794400407E-2</c:v>
                  </c:pt>
                  <c:pt idx="1">
                    <c:v>0.16093476939431081</c:v>
                  </c:pt>
                  <c:pt idx="2">
                    <c:v>0.18717193521821848</c:v>
                  </c:pt>
                  <c:pt idx="3">
                    <c:v>0.15502687938977919</c:v>
                  </c:pt>
                  <c:pt idx="4">
                    <c:v>0.21656407827707699</c:v>
                  </c:pt>
                  <c:pt idx="5">
                    <c:v>0.84870489570874985</c:v>
                  </c:pt>
                  <c:pt idx="6">
                    <c:v>0.84870489570874985</c:v>
                  </c:pt>
                  <c:pt idx="7">
                    <c:v>0.50229473419497439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HPLC_sugars_raw!$A$44:$A$55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HPLC_sugars_raw!$H$44:$H$55</c:f>
              <c:numCache>
                <c:formatCode>General</c:formatCode>
                <c:ptCount val="12"/>
                <c:pt idx="0">
                  <c:v>20.016666666666669</c:v>
                </c:pt>
                <c:pt idx="1">
                  <c:v>19.88</c:v>
                </c:pt>
                <c:pt idx="2">
                  <c:v>19.153333333333332</c:v>
                </c:pt>
                <c:pt idx="3">
                  <c:v>18.366666666666664</c:v>
                </c:pt>
                <c:pt idx="4">
                  <c:v>12.99</c:v>
                </c:pt>
                <c:pt idx="5">
                  <c:v>10.133333333333333</c:v>
                </c:pt>
                <c:pt idx="6">
                  <c:v>0.49</c:v>
                </c:pt>
                <c:pt idx="7">
                  <c:v>0.28999999999999998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7DC-4366-B191-DA8F542D7E31}"/>
            </c:ext>
          </c:extLst>
        </c:ser>
        <c:ser>
          <c:idx val="3"/>
          <c:order val="3"/>
          <c:tx>
            <c:strRef>
              <c:f>HPLC_sugars_raw!$I$27</c:f>
              <c:strCache>
                <c:ptCount val="1"/>
                <c:pt idx="0">
                  <c:v>Fructose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HPLC_sugars_raw!$AE$44:$AE$55</c:f>
                <c:numCache>
                  <c:formatCode>General</c:formatCode>
                  <c:ptCount val="12"/>
                  <c:pt idx="0">
                    <c:v>9.9999999999997868E-3</c:v>
                  </c:pt>
                  <c:pt idx="1">
                    <c:v>8.0829037686547645E-2</c:v>
                  </c:pt>
                  <c:pt idx="2">
                    <c:v>0.22030282189144379</c:v>
                  </c:pt>
                  <c:pt idx="3">
                    <c:v>0.24664414311581201</c:v>
                  </c:pt>
                  <c:pt idx="4">
                    <c:v>0.10785793124908981</c:v>
                  </c:pt>
                  <c:pt idx="5">
                    <c:v>0.64670962056655301</c:v>
                  </c:pt>
                  <c:pt idx="6">
                    <c:v>0.64670962056655301</c:v>
                  </c:pt>
                  <c:pt idx="7">
                    <c:v>0.56347138347923131</c:v>
                  </c:pt>
                  <c:pt idx="8">
                    <c:v>0.46808118953873812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numCache>
              </c:numRef>
            </c:plus>
            <c:minus>
              <c:numRef>
                <c:f>HPLC_sugars_raw!$AE$44:$AE$55</c:f>
                <c:numCache>
                  <c:formatCode>General</c:formatCode>
                  <c:ptCount val="12"/>
                  <c:pt idx="0">
                    <c:v>9.9999999999997868E-3</c:v>
                  </c:pt>
                  <c:pt idx="1">
                    <c:v>8.0829037686547645E-2</c:v>
                  </c:pt>
                  <c:pt idx="2">
                    <c:v>0.22030282189144379</c:v>
                  </c:pt>
                  <c:pt idx="3">
                    <c:v>0.24664414311581201</c:v>
                  </c:pt>
                  <c:pt idx="4">
                    <c:v>0.10785793124908981</c:v>
                  </c:pt>
                  <c:pt idx="5">
                    <c:v>0.64670962056655301</c:v>
                  </c:pt>
                  <c:pt idx="6">
                    <c:v>0.64670962056655301</c:v>
                  </c:pt>
                  <c:pt idx="7">
                    <c:v>0.56347138347923131</c:v>
                  </c:pt>
                  <c:pt idx="8">
                    <c:v>0.46808118953873812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HPLC_sugars_raw!$A$44:$A$55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HPLC_sugars_raw!$I$44:$I$55</c:f>
              <c:numCache>
                <c:formatCode>General</c:formatCode>
                <c:ptCount val="12"/>
                <c:pt idx="0">
                  <c:v>8.24</c:v>
                </c:pt>
                <c:pt idx="1">
                  <c:v>8.2733333333333334</c:v>
                </c:pt>
                <c:pt idx="2">
                  <c:v>7.8466666666666667</c:v>
                </c:pt>
                <c:pt idx="3">
                  <c:v>7.8266666666666671</c:v>
                </c:pt>
                <c:pt idx="4">
                  <c:v>7.1066666666666665</c:v>
                </c:pt>
                <c:pt idx="5">
                  <c:v>6.7366666666666672</c:v>
                </c:pt>
                <c:pt idx="6">
                  <c:v>3.0833333333333335</c:v>
                </c:pt>
                <c:pt idx="7">
                  <c:v>2.5</c:v>
                </c:pt>
                <c:pt idx="8">
                  <c:v>2.14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7DC-4366-B191-DA8F542D7E31}"/>
            </c:ext>
          </c:extLst>
        </c:ser>
        <c:ser>
          <c:idx val="4"/>
          <c:order val="4"/>
          <c:tx>
            <c:strRef>
              <c:f>HPLC_sugars_raw!$K$27</c:f>
              <c:strCache>
                <c:ptCount val="1"/>
                <c:pt idx="0">
                  <c:v>Ethanol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HPLC_sugars_raw!$AG$44:$AG$55</c:f>
                <c:numCache>
                  <c:formatCode>General</c:formatCode>
                  <c:ptCount val="12"/>
                  <c:pt idx="0">
                    <c:v>5.7735026918962632E-3</c:v>
                  </c:pt>
                  <c:pt idx="1">
                    <c:v>0</c:v>
                  </c:pt>
                  <c:pt idx="2">
                    <c:v>2.0816659994661344E-2</c:v>
                  </c:pt>
                  <c:pt idx="3">
                    <c:v>0.12423096769056147</c:v>
                  </c:pt>
                  <c:pt idx="4">
                    <c:v>0.10503967504392485</c:v>
                  </c:pt>
                  <c:pt idx="5">
                    <c:v>1.6332278877527568</c:v>
                  </c:pt>
                  <c:pt idx="6">
                    <c:v>1.6332278877527568</c:v>
                  </c:pt>
                  <c:pt idx="7">
                    <c:v>1.9998583283156166</c:v>
                  </c:pt>
                  <c:pt idx="8">
                    <c:v>2.1202908605503481</c:v>
                  </c:pt>
                  <c:pt idx="9">
                    <c:v>2.6349003776234126</c:v>
                  </c:pt>
                  <c:pt idx="10">
                    <c:v>2.6762722831082288</c:v>
                  </c:pt>
                  <c:pt idx="11">
                    <c:v>5.8594652770822209E-2</c:v>
                  </c:pt>
                </c:numCache>
              </c:numRef>
            </c:plus>
            <c:minus>
              <c:numRef>
                <c:f>HPLC_sugars_raw!$AG$44:$AG$55</c:f>
                <c:numCache>
                  <c:formatCode>General</c:formatCode>
                  <c:ptCount val="12"/>
                  <c:pt idx="0">
                    <c:v>5.7735026918962632E-3</c:v>
                  </c:pt>
                  <c:pt idx="1">
                    <c:v>0</c:v>
                  </c:pt>
                  <c:pt idx="2">
                    <c:v>2.0816659994661344E-2</c:v>
                  </c:pt>
                  <c:pt idx="3">
                    <c:v>0.12423096769056147</c:v>
                  </c:pt>
                  <c:pt idx="4">
                    <c:v>0.10503967504392485</c:v>
                  </c:pt>
                  <c:pt idx="5">
                    <c:v>1.6332278877527568</c:v>
                  </c:pt>
                  <c:pt idx="6">
                    <c:v>1.6332278877527568</c:v>
                  </c:pt>
                  <c:pt idx="7">
                    <c:v>1.9998583283156166</c:v>
                  </c:pt>
                  <c:pt idx="8">
                    <c:v>2.1202908605503481</c:v>
                  </c:pt>
                  <c:pt idx="9">
                    <c:v>2.6349003776234126</c:v>
                  </c:pt>
                  <c:pt idx="10">
                    <c:v>2.6762722831082288</c:v>
                  </c:pt>
                  <c:pt idx="11">
                    <c:v>5.8594652770822209E-2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HPLC_sugars_raw!$A$44:$A$55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29.5</c:v>
                </c:pt>
                <c:pt idx="4">
                  <c:v>45.5</c:v>
                </c:pt>
                <c:pt idx="5">
                  <c:v>52</c:v>
                </c:pt>
                <c:pt idx="6">
                  <c:v>70</c:v>
                </c:pt>
                <c:pt idx="7">
                  <c:v>74.5</c:v>
                </c:pt>
                <c:pt idx="8">
                  <c:v>76</c:v>
                </c:pt>
                <c:pt idx="9">
                  <c:v>93</c:v>
                </c:pt>
                <c:pt idx="10">
                  <c:v>99</c:v>
                </c:pt>
                <c:pt idx="11">
                  <c:v>168</c:v>
                </c:pt>
              </c:numCache>
            </c:numRef>
          </c:xVal>
          <c:yVal>
            <c:numRef>
              <c:f>HPLC_sugars_raw!$K$44:$K$55</c:f>
              <c:numCache>
                <c:formatCode>General</c:formatCode>
                <c:ptCount val="12"/>
                <c:pt idx="0">
                  <c:v>0.16333333333333333</c:v>
                </c:pt>
                <c:pt idx="1">
                  <c:v>0.16</c:v>
                </c:pt>
                <c:pt idx="2">
                  <c:v>0.58666666666666656</c:v>
                </c:pt>
                <c:pt idx="3">
                  <c:v>1.1066666666666667</c:v>
                </c:pt>
                <c:pt idx="4">
                  <c:v>3.9733333333333332</c:v>
                </c:pt>
                <c:pt idx="5">
                  <c:v>5.3433333333333337</c:v>
                </c:pt>
                <c:pt idx="6">
                  <c:v>13.933333333333332</c:v>
                </c:pt>
                <c:pt idx="7">
                  <c:v>16.646666666666665</c:v>
                </c:pt>
                <c:pt idx="8">
                  <c:v>19.463333333333335</c:v>
                </c:pt>
                <c:pt idx="9">
                  <c:v>33.909999999999997</c:v>
                </c:pt>
                <c:pt idx="10">
                  <c:v>39.323333333333331</c:v>
                </c:pt>
                <c:pt idx="11">
                  <c:v>60.013333333333328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7DC-4366-B191-DA8F542D7E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6286608"/>
        <c:axId val="886286192"/>
      </c:scatterChart>
      <c:valAx>
        <c:axId val="8862866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286192"/>
        <c:crosses val="autoZero"/>
        <c:crossBetween val="midCat"/>
      </c:valAx>
      <c:valAx>
        <c:axId val="8862861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Concentration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28660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5.xml"/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11" Type="http://schemas.openxmlformats.org/officeDocument/2006/relationships/chart" Target="../charts/chart18.xml"/><Relationship Id="rId5" Type="http://schemas.openxmlformats.org/officeDocument/2006/relationships/chart" Target="../charts/chart12.xml"/><Relationship Id="rId10" Type="http://schemas.openxmlformats.org/officeDocument/2006/relationships/chart" Target="../charts/chart17.xml"/><Relationship Id="rId4" Type="http://schemas.openxmlformats.org/officeDocument/2006/relationships/chart" Target="../charts/chart11.xml"/><Relationship Id="rId9" Type="http://schemas.openxmlformats.org/officeDocument/2006/relationships/chart" Target="../charts/chart1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333022</xdr:colOff>
      <xdr:row>10</xdr:row>
      <xdr:rowOff>123683</xdr:rowOff>
    </xdr:from>
    <xdr:to>
      <xdr:col>19</xdr:col>
      <xdr:colOff>49389</xdr:colOff>
      <xdr:row>38</xdr:row>
      <xdr:rowOff>35278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905DC09-D398-4D58-B4D2-8F6BA5817A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303106</xdr:colOff>
      <xdr:row>10</xdr:row>
      <xdr:rowOff>176104</xdr:rowOff>
    </xdr:from>
    <xdr:to>
      <xdr:col>40</xdr:col>
      <xdr:colOff>27092</xdr:colOff>
      <xdr:row>38</xdr:row>
      <xdr:rowOff>93131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76F68AA-8BBF-43C1-867A-6938D6D139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412838</xdr:colOff>
      <xdr:row>24</xdr:row>
      <xdr:rowOff>114026</xdr:rowOff>
    </xdr:from>
    <xdr:to>
      <xdr:col>21</xdr:col>
      <xdr:colOff>206012</xdr:colOff>
      <xdr:row>40</xdr:row>
      <xdr:rowOff>54429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C8281BC-546C-4290-8C82-D4607E5CAF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426105</xdr:colOff>
      <xdr:row>40</xdr:row>
      <xdr:rowOff>136479</xdr:rowOff>
    </xdr:from>
    <xdr:to>
      <xdr:col>21</xdr:col>
      <xdr:colOff>214312</xdr:colOff>
      <xdr:row>55</xdr:row>
      <xdr:rowOff>21431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218F976-EB44-4485-8C28-AC997F94D7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408011</xdr:colOff>
      <xdr:row>55</xdr:row>
      <xdr:rowOff>59124</xdr:rowOff>
    </xdr:from>
    <xdr:to>
      <xdr:col>21</xdr:col>
      <xdr:colOff>285751</xdr:colOff>
      <xdr:row>70</xdr:row>
      <xdr:rowOff>47625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196C4B2-4B58-4080-80B9-4762BB5C61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17859</xdr:colOff>
      <xdr:row>25</xdr:row>
      <xdr:rowOff>134063</xdr:rowOff>
    </xdr:from>
    <xdr:to>
      <xdr:col>43</xdr:col>
      <xdr:colOff>428624</xdr:colOff>
      <xdr:row>41</xdr:row>
      <xdr:rowOff>142874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9081FB5-7475-462E-AF2D-4EA753A868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34</xdr:col>
      <xdr:colOff>0</xdr:colOff>
      <xdr:row>42</xdr:row>
      <xdr:rowOff>142874</xdr:rowOff>
    </xdr:from>
    <xdr:to>
      <xdr:col>43</xdr:col>
      <xdr:colOff>547687</xdr:colOff>
      <xdr:row>58</xdr:row>
      <xdr:rowOff>134778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831E5FB-8DCA-4D95-BEBE-CE985025E4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430107</xdr:colOff>
      <xdr:row>30</xdr:row>
      <xdr:rowOff>8678</xdr:rowOff>
    </xdr:from>
    <xdr:to>
      <xdr:col>11</xdr:col>
      <xdr:colOff>71411</xdr:colOff>
      <xdr:row>46</xdr:row>
      <xdr:rowOff>131008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2852462-4382-4421-B348-8E1038C457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475827</xdr:colOff>
      <xdr:row>47</xdr:row>
      <xdr:rowOff>46778</xdr:rowOff>
    </xdr:from>
    <xdr:to>
      <xdr:col>11</xdr:col>
      <xdr:colOff>96924</xdr:colOff>
      <xdr:row>62</xdr:row>
      <xdr:rowOff>108419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6B0DA3A-EFF2-4E2B-BD60-32E1198E23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403014</xdr:colOff>
      <xdr:row>63</xdr:row>
      <xdr:rowOff>62018</xdr:rowOff>
    </xdr:from>
    <xdr:to>
      <xdr:col>11</xdr:col>
      <xdr:colOff>110257</xdr:colOff>
      <xdr:row>79</xdr:row>
      <xdr:rowOff>55756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D0DAC3B-FA0B-4636-9FE2-84D54DB15A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401318</xdr:colOff>
      <xdr:row>1</xdr:row>
      <xdr:rowOff>105833</xdr:rowOff>
    </xdr:from>
    <xdr:to>
      <xdr:col>20</xdr:col>
      <xdr:colOff>74083</xdr:colOff>
      <xdr:row>20</xdr:row>
      <xdr:rowOff>84666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B3D7E0B-84AA-41A3-93A9-C1E245155A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193142</xdr:colOff>
      <xdr:row>22</xdr:row>
      <xdr:rowOff>2964</xdr:rowOff>
    </xdr:from>
    <xdr:to>
      <xdr:col>20</xdr:col>
      <xdr:colOff>243416</xdr:colOff>
      <xdr:row>44</xdr:row>
      <xdr:rowOff>42333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C9D462C-D9B0-4D3E-A85D-314A202A0F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240109</xdr:colOff>
      <xdr:row>45</xdr:row>
      <xdr:rowOff>75989</xdr:rowOff>
    </xdr:from>
    <xdr:to>
      <xdr:col>20</xdr:col>
      <xdr:colOff>593248</xdr:colOff>
      <xdr:row>62</xdr:row>
      <xdr:rowOff>90410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9BDDDF75-C764-4D42-B270-CD61B61859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21167</xdr:colOff>
      <xdr:row>62</xdr:row>
      <xdr:rowOff>61146</xdr:rowOff>
    </xdr:from>
    <xdr:to>
      <xdr:col>21</xdr:col>
      <xdr:colOff>513133</xdr:colOff>
      <xdr:row>80</xdr:row>
      <xdr:rowOff>98770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FE931A87-B12E-4A87-8117-59A0DDB88D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0</xdr:colOff>
      <xdr:row>83</xdr:row>
      <xdr:rowOff>0</xdr:rowOff>
    </xdr:from>
    <xdr:to>
      <xdr:col>21</xdr:col>
      <xdr:colOff>499586</xdr:colOff>
      <xdr:row>101</xdr:row>
      <xdr:rowOff>37624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B9BB088C-D36C-4A50-A496-50F8FACD1D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285750</xdr:colOff>
      <xdr:row>2</xdr:row>
      <xdr:rowOff>88477</xdr:rowOff>
    </xdr:from>
    <xdr:to>
      <xdr:col>10</xdr:col>
      <xdr:colOff>508000</xdr:colOff>
      <xdr:row>21</xdr:row>
      <xdr:rowOff>63500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BE6606F9-903B-469C-B9B3-43D075B39F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20</xdr:col>
      <xdr:colOff>338667</xdr:colOff>
      <xdr:row>1</xdr:row>
      <xdr:rowOff>127000</xdr:rowOff>
    </xdr:from>
    <xdr:to>
      <xdr:col>28</xdr:col>
      <xdr:colOff>269560</xdr:colOff>
      <xdr:row>20</xdr:row>
      <xdr:rowOff>52812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B95D3674-408C-4FC5-9CBF-3D3029C4C8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20</xdr:col>
      <xdr:colOff>518583</xdr:colOff>
      <xdr:row>23</xdr:row>
      <xdr:rowOff>137584</xdr:rowOff>
    </xdr:from>
    <xdr:to>
      <xdr:col>28</xdr:col>
      <xdr:colOff>449476</xdr:colOff>
      <xdr:row>42</xdr:row>
      <xdr:rowOff>78635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D34D2ECF-0E87-46F6-A5E0-1EAB5D3BD6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397191</xdr:colOff>
      <xdr:row>4</xdr:row>
      <xdr:rowOff>153351</xdr:rowOff>
    </xdr:from>
    <xdr:to>
      <xdr:col>22</xdr:col>
      <xdr:colOff>360045</xdr:colOff>
      <xdr:row>23</xdr:row>
      <xdr:rowOff>64769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08466FB-E34E-4596-A2FE-8F162A78F9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400050</xdr:colOff>
      <xdr:row>23</xdr:row>
      <xdr:rowOff>142875</xdr:rowOff>
    </xdr:from>
    <xdr:to>
      <xdr:col>22</xdr:col>
      <xdr:colOff>362904</xdr:colOff>
      <xdr:row>42</xdr:row>
      <xdr:rowOff>63818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7D5A7D0-0E03-4748-B790-7771D0D675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B12" sqref="B12"/>
    </sheetView>
  </sheetViews>
  <sheetFormatPr defaultColWidth="9" defaultRowHeight="14.5"/>
  <cols>
    <col min="2" max="2" width="42.453125" customWidth="1"/>
    <col min="3" max="3" width="9.90625" customWidth="1"/>
    <col min="4" max="4" width="28" customWidth="1"/>
    <col min="5" max="5" width="25.36328125" customWidth="1"/>
    <col min="6" max="6" width="22" customWidth="1"/>
  </cols>
  <sheetData>
    <row r="1" spans="1:6" s="12" customFormat="1" ht="21">
      <c r="B1" s="12" t="s">
        <v>0</v>
      </c>
      <c r="C1" s="12" t="e">
        <f>'Exp data'!#REF!</f>
        <v>#REF!</v>
      </c>
      <c r="D1" s="12" t="s">
        <v>1</v>
      </c>
    </row>
    <row r="2" spans="1:6" ht="32.15" customHeight="1">
      <c r="A2" s="13" t="s">
        <v>2</v>
      </c>
      <c r="B2" s="2" t="s">
        <v>3</v>
      </c>
      <c r="C2" s="13" t="s">
        <v>4</v>
      </c>
      <c r="D2" s="10" t="s">
        <v>5</v>
      </c>
      <c r="E2" s="10" t="s">
        <v>6</v>
      </c>
      <c r="F2" s="10" t="s">
        <v>7</v>
      </c>
    </row>
    <row r="3" spans="1:6">
      <c r="C3" t="s">
        <v>8</v>
      </c>
      <c r="D3" s="3"/>
      <c r="E3" s="14"/>
      <c r="F3" s="14"/>
    </row>
    <row r="4" spans="1:6">
      <c r="B4" s="9" t="s">
        <v>9</v>
      </c>
    </row>
    <row r="5" spans="1:6">
      <c r="D5" t="s">
        <v>10</v>
      </c>
    </row>
    <row r="6" spans="1:6">
      <c r="A6" s="15"/>
      <c r="B6" s="16"/>
      <c r="C6" s="15"/>
      <c r="E6" s="17"/>
      <c r="F6" s="17"/>
    </row>
    <row r="7" spans="1:6">
      <c r="A7" s="15"/>
      <c r="B7" s="16"/>
      <c r="C7" s="15"/>
      <c r="E7" s="17"/>
      <c r="F7" s="17"/>
    </row>
    <row r="8" spans="1:6">
      <c r="A8" s="15"/>
      <c r="B8" s="16"/>
      <c r="C8" s="15"/>
      <c r="E8" s="17"/>
      <c r="F8" s="17"/>
    </row>
    <row r="9" spans="1:6">
      <c r="A9" s="15"/>
      <c r="B9" s="16"/>
      <c r="C9" s="15"/>
      <c r="E9" s="17"/>
      <c r="F9" s="17"/>
    </row>
    <row r="10" spans="1:6">
      <c r="A10" s="15"/>
      <c r="B10" s="16"/>
      <c r="C10" s="15"/>
      <c r="E10" s="17"/>
      <c r="F10" s="17"/>
    </row>
    <row r="12" spans="1:6">
      <c r="A12" s="11"/>
    </row>
  </sheetData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0" zoomScaleNormal="80" workbookViewId="0">
      <selection activeCell="E24" sqref="E24"/>
    </sheetView>
  </sheetViews>
  <sheetFormatPr defaultColWidth="9" defaultRowHeight="14.5"/>
  <cols>
    <col min="1" max="1" width="19.36328125" style="8" customWidth="1"/>
    <col min="2" max="2" width="41.36328125" customWidth="1"/>
    <col min="3" max="3" width="54" customWidth="1"/>
    <col min="8" max="8" width="13.453125" customWidth="1"/>
  </cols>
  <sheetData>
    <row r="1" spans="1:3" ht="21">
      <c r="B1" s="18" t="s">
        <v>0</v>
      </c>
      <c r="C1" s="19">
        <v>1</v>
      </c>
    </row>
    <row r="2" spans="1:3">
      <c r="A2" s="132" t="s">
        <v>11</v>
      </c>
      <c r="B2" s="26" t="s">
        <v>12</v>
      </c>
      <c r="C2" s="38"/>
    </row>
    <row r="3" spans="1:3">
      <c r="A3" s="132"/>
      <c r="B3" s="26" t="s">
        <v>13</v>
      </c>
      <c r="C3" s="20"/>
    </row>
    <row r="4" spans="1:3">
      <c r="A4" s="132"/>
      <c r="B4" s="26" t="s">
        <v>14</v>
      </c>
      <c r="C4" s="3"/>
    </row>
    <row r="5" spans="1:3">
      <c r="A5" s="132"/>
      <c r="B5" s="26" t="s">
        <v>15</v>
      </c>
      <c r="C5" s="3"/>
    </row>
    <row r="6" spans="1:3" ht="14.4" customHeight="1">
      <c r="A6" s="132" t="s">
        <v>16</v>
      </c>
      <c r="B6" s="26" t="s">
        <v>17</v>
      </c>
      <c r="C6" s="75">
        <v>44369</v>
      </c>
    </row>
    <row r="7" spans="1:3">
      <c r="A7" s="132"/>
      <c r="B7" s="26" t="s">
        <v>18</v>
      </c>
      <c r="C7" s="26" t="s">
        <v>56</v>
      </c>
    </row>
    <row r="8" spans="1:3">
      <c r="A8" s="132"/>
      <c r="B8" s="26" t="s">
        <v>19</v>
      </c>
      <c r="C8" s="20" t="s">
        <v>42</v>
      </c>
    </row>
    <row r="9" spans="1:3">
      <c r="A9" s="132"/>
      <c r="B9" s="39" t="s">
        <v>20</v>
      </c>
      <c r="C9" s="3"/>
    </row>
    <row r="10" spans="1:3">
      <c r="A10" s="132"/>
      <c r="B10" s="137" t="s">
        <v>21</v>
      </c>
      <c r="C10" s="43" t="s">
        <v>54</v>
      </c>
    </row>
    <row r="11" spans="1:3">
      <c r="A11" s="132"/>
      <c r="B11" s="138"/>
      <c r="C11" s="44" t="s">
        <v>55</v>
      </c>
    </row>
    <row r="12" spans="1:3">
      <c r="A12" s="132"/>
      <c r="B12" s="139"/>
      <c r="C12" s="3"/>
    </row>
    <row r="13" spans="1:3">
      <c r="A13" s="132"/>
      <c r="B13" s="26" t="s">
        <v>22</v>
      </c>
      <c r="C13" s="3"/>
    </row>
    <row r="14" spans="1:3">
      <c r="A14" s="133" t="s">
        <v>23</v>
      </c>
      <c r="B14" s="26" t="s">
        <v>24</v>
      </c>
      <c r="C14" s="76">
        <v>44375</v>
      </c>
    </row>
    <row r="15" spans="1:3">
      <c r="A15" s="133"/>
      <c r="B15" s="26" t="s">
        <v>18</v>
      </c>
      <c r="C15" s="26" t="s">
        <v>56</v>
      </c>
    </row>
    <row r="16" spans="1:3">
      <c r="A16" s="133"/>
      <c r="B16" s="26" t="s">
        <v>19</v>
      </c>
      <c r="C16" s="20" t="s">
        <v>43</v>
      </c>
    </row>
    <row r="17" spans="1:5">
      <c r="A17" s="133"/>
      <c r="B17" s="39" t="s">
        <v>20</v>
      </c>
      <c r="C17" s="44" t="s">
        <v>44</v>
      </c>
    </row>
    <row r="18" spans="1:5" ht="15.5">
      <c r="A18" s="133"/>
      <c r="B18" s="137" t="s">
        <v>25</v>
      </c>
      <c r="C18" s="36" t="s">
        <v>45</v>
      </c>
    </row>
    <row r="19" spans="1:5">
      <c r="A19" s="133"/>
      <c r="B19" s="138"/>
      <c r="C19" s="3" t="s">
        <v>232</v>
      </c>
    </row>
    <row r="20" spans="1:5">
      <c r="A20" s="133"/>
      <c r="B20" s="139"/>
      <c r="C20" s="3"/>
    </row>
    <row r="21" spans="1:5">
      <c r="A21" s="133"/>
      <c r="B21" s="26" t="s">
        <v>22</v>
      </c>
      <c r="C21" s="3"/>
    </row>
    <row r="22" spans="1:5">
      <c r="A22" s="134"/>
      <c r="B22" s="26"/>
      <c r="C22" s="21"/>
    </row>
    <row r="23" spans="1:5">
      <c r="A23" s="135"/>
      <c r="B23" s="26" t="s">
        <v>26</v>
      </c>
      <c r="C23" s="40"/>
    </row>
    <row r="24" spans="1:5">
      <c r="A24" s="136"/>
      <c r="B24" s="26"/>
      <c r="C24" s="26"/>
    </row>
    <row r="25" spans="1:5">
      <c r="E25" s="11"/>
    </row>
    <row r="26" spans="1:5">
      <c r="E26" s="11"/>
    </row>
  </sheetData>
  <mergeCells count="6">
    <mergeCell ref="A2:A5"/>
    <mergeCell ref="A6:A13"/>
    <mergeCell ref="A14:A21"/>
    <mergeCell ref="A22:A24"/>
    <mergeCell ref="B10:B12"/>
    <mergeCell ref="B18:B20"/>
  </mergeCells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94"/>
  <sheetViews>
    <sheetView zoomScale="85" zoomScaleNormal="85" workbookViewId="0">
      <selection activeCell="N3" sqref="N3:N5"/>
    </sheetView>
  </sheetViews>
  <sheetFormatPr defaultColWidth="24.453125" defaultRowHeight="14.5"/>
  <cols>
    <col min="1" max="1" width="16.08984375" bestFit="1" customWidth="1"/>
    <col min="2" max="2" width="37.36328125" bestFit="1" customWidth="1"/>
    <col min="3" max="3" width="7.54296875" bestFit="1" customWidth="1"/>
    <col min="4" max="4" width="15.90625" customWidth="1"/>
    <col min="5" max="5" width="20.08984375" customWidth="1"/>
    <col min="6" max="6" width="27.08984375" bestFit="1" customWidth="1"/>
    <col min="7" max="7" width="12.453125" bestFit="1" customWidth="1"/>
    <col min="8" max="8" width="11.08984375" hidden="1" customWidth="1"/>
    <col min="9" max="9" width="24.453125" hidden="1" customWidth="1"/>
    <col min="10" max="10" width="24.453125" customWidth="1"/>
    <col min="11" max="13" width="14.08984375" customWidth="1"/>
    <col min="14" max="16" width="10.90625" customWidth="1"/>
    <col min="17" max="19" width="12" customWidth="1"/>
    <col min="20" max="21" width="12.54296875" customWidth="1"/>
    <col min="22" max="22" width="16.54296875" customWidth="1"/>
    <col min="23" max="24" width="14.6328125" customWidth="1"/>
    <col min="25" max="25" width="10.36328125" customWidth="1"/>
    <col min="26" max="26" width="11.6328125" customWidth="1"/>
    <col min="27" max="27" width="12" customWidth="1"/>
    <col min="28" max="28" width="24.453125" customWidth="1"/>
    <col min="29" max="29" width="18.36328125" customWidth="1"/>
    <col min="31" max="31" width="14.6328125" customWidth="1"/>
    <col min="32" max="32" width="10.36328125" customWidth="1"/>
    <col min="33" max="34" width="11.08984375" customWidth="1"/>
  </cols>
  <sheetData>
    <row r="1" spans="1:46" ht="21">
      <c r="A1" s="45"/>
      <c r="B1" s="152" t="s">
        <v>27</v>
      </c>
      <c r="C1" s="152"/>
      <c r="D1" s="152"/>
      <c r="E1" s="49"/>
      <c r="F1" s="49" t="s">
        <v>0</v>
      </c>
      <c r="G1" s="49">
        <v>1</v>
      </c>
      <c r="H1" s="50"/>
      <c r="K1" s="149" t="s">
        <v>28</v>
      </c>
      <c r="L1" s="150"/>
      <c r="M1" s="150"/>
      <c r="N1" s="150"/>
      <c r="O1" s="150"/>
      <c r="P1" s="150"/>
      <c r="Q1" s="150"/>
      <c r="R1" s="150"/>
      <c r="S1" s="150"/>
      <c r="T1" s="151"/>
      <c r="U1" s="41"/>
      <c r="V1" s="35"/>
      <c r="W1" s="28"/>
      <c r="X1" s="30"/>
      <c r="Y1" s="27"/>
      <c r="Z1" s="27"/>
      <c r="AA1" s="27"/>
      <c r="AB1" s="27"/>
      <c r="AC1" s="27"/>
      <c r="AE1" s="27"/>
      <c r="AF1" s="27"/>
      <c r="AG1" s="27"/>
      <c r="AH1" s="27"/>
      <c r="AI1" s="27"/>
      <c r="AJ1" s="27"/>
    </row>
    <row r="2" spans="1:46" s="3" customFormat="1" ht="33" customHeight="1">
      <c r="A2" s="1" t="s">
        <v>29</v>
      </c>
      <c r="B2" s="1" t="s">
        <v>2</v>
      </c>
      <c r="C2" s="1" t="s">
        <v>30</v>
      </c>
      <c r="D2" s="1" t="s">
        <v>53</v>
      </c>
      <c r="E2" s="1" t="s">
        <v>3</v>
      </c>
      <c r="F2" s="1" t="s">
        <v>31</v>
      </c>
      <c r="G2" s="1" t="s">
        <v>32</v>
      </c>
      <c r="H2" s="1" t="s">
        <v>33</v>
      </c>
      <c r="J2" s="1" t="s">
        <v>40</v>
      </c>
      <c r="K2" s="1" t="s">
        <v>39</v>
      </c>
      <c r="L2" s="1" t="s">
        <v>35</v>
      </c>
      <c r="M2" s="1" t="s">
        <v>36</v>
      </c>
      <c r="N2" s="1" t="s">
        <v>34</v>
      </c>
      <c r="O2" s="1" t="s">
        <v>35</v>
      </c>
      <c r="P2" s="1" t="s">
        <v>36</v>
      </c>
      <c r="Q2" s="1" t="s">
        <v>37</v>
      </c>
      <c r="R2" s="1" t="s">
        <v>35</v>
      </c>
      <c r="S2" s="1" t="s">
        <v>36</v>
      </c>
      <c r="T2" s="1" t="s">
        <v>38</v>
      </c>
      <c r="U2" s="1" t="s">
        <v>35</v>
      </c>
      <c r="V2" s="1" t="s">
        <v>36</v>
      </c>
      <c r="W2" s="1" t="s">
        <v>41</v>
      </c>
      <c r="X2" s="1" t="s">
        <v>35</v>
      </c>
      <c r="Y2" s="1" t="s">
        <v>36</v>
      </c>
      <c r="Z2" s="1" t="s">
        <v>57</v>
      </c>
      <c r="AA2" s="1" t="s">
        <v>35</v>
      </c>
      <c r="AB2" s="1" t="s">
        <v>36</v>
      </c>
      <c r="AC2" s="1" t="s">
        <v>58</v>
      </c>
      <c r="AD2" s="1" t="s">
        <v>35</v>
      </c>
      <c r="AE2" s="1" t="s">
        <v>36</v>
      </c>
      <c r="AF2" s="1" t="s">
        <v>59</v>
      </c>
      <c r="AG2" s="1" t="s">
        <v>35</v>
      </c>
      <c r="AH2" s="1" t="s">
        <v>36</v>
      </c>
      <c r="AI2" s="1" t="s">
        <v>291</v>
      </c>
      <c r="AJ2" s="1" t="s">
        <v>35</v>
      </c>
      <c r="AK2" s="1" t="s">
        <v>36</v>
      </c>
      <c r="AL2" s="1" t="s">
        <v>302</v>
      </c>
      <c r="AM2" s="1" t="s">
        <v>35</v>
      </c>
      <c r="AN2" s="1" t="s">
        <v>36</v>
      </c>
      <c r="AO2" s="1" t="s">
        <v>303</v>
      </c>
      <c r="AP2" s="1" t="s">
        <v>35</v>
      </c>
      <c r="AQ2" s="1" t="s">
        <v>36</v>
      </c>
      <c r="AR2" s="1" t="s">
        <v>304</v>
      </c>
      <c r="AS2" s="1" t="s">
        <v>35</v>
      </c>
      <c r="AT2" s="1" t="s">
        <v>36</v>
      </c>
    </row>
    <row r="3" spans="1:46">
      <c r="A3" s="140"/>
      <c r="B3" s="143" t="s">
        <v>49</v>
      </c>
      <c r="C3" s="146">
        <v>1</v>
      </c>
      <c r="D3" s="46">
        <v>1</v>
      </c>
      <c r="E3" s="143" t="s">
        <v>48</v>
      </c>
      <c r="F3" s="143" t="s">
        <v>43</v>
      </c>
      <c r="G3" s="143" t="s">
        <v>47</v>
      </c>
      <c r="H3" s="4"/>
      <c r="J3" s="140"/>
      <c r="K3" s="47">
        <v>0.218</v>
      </c>
      <c r="L3" s="140">
        <f>AVERAGE(K3:K5)</f>
        <v>0.21833333333333335</v>
      </c>
      <c r="M3" s="140">
        <f>_xlfn.STDEV.S(K3:K5)</f>
        <v>1.8502252115170544E-2</v>
      </c>
      <c r="N3" s="47">
        <v>0.22600000000000001</v>
      </c>
      <c r="O3" s="140">
        <f>AVERAGE(N3:N5)</f>
        <v>0.24199999999999999</v>
      </c>
      <c r="P3" s="140">
        <f>_xlfn.STDEV.S(N3:N5)</f>
        <v>1.9697715603592215E-2</v>
      </c>
      <c r="Q3" s="47">
        <v>0.8</v>
      </c>
      <c r="R3" s="140">
        <f>AVERAGE(Q3:Q5)</f>
        <v>0.79999999999999993</v>
      </c>
      <c r="S3" s="140">
        <f>_xlfn.STDEV.S(Q3:Q5)</f>
        <v>4.9999999999999989E-2</v>
      </c>
      <c r="T3" s="47">
        <v>1.47</v>
      </c>
      <c r="U3" s="140">
        <f>AVERAGE(T3:T5)</f>
        <v>1.4966666666666668</v>
      </c>
      <c r="V3" s="140">
        <f>_xlfn.STDEV.S(T3:T5)</f>
        <v>2.5166114784235857E-2</v>
      </c>
      <c r="W3" s="47">
        <v>4.32</v>
      </c>
      <c r="X3" s="140">
        <f>AVERAGE(W3:W5)</f>
        <v>4.5066666666666668</v>
      </c>
      <c r="Y3" s="140">
        <f>_xlfn.STDEV.S(W3:W5)</f>
        <v>0.21385353243127253</v>
      </c>
      <c r="Z3" s="47">
        <v>6.65</v>
      </c>
      <c r="AA3" s="140">
        <f>AVERAGE(Z3:Z5)</f>
        <v>6.8000000000000007</v>
      </c>
      <c r="AB3" s="140">
        <f>_xlfn.STDEV.S(Z3:Z5)</f>
        <v>0.15000000000000036</v>
      </c>
      <c r="AC3" s="47">
        <v>21.7</v>
      </c>
      <c r="AD3" s="140">
        <f>AVERAGE(AC3:AC5)</f>
        <v>21.066666666666666</v>
      </c>
      <c r="AE3" s="140">
        <f>_xlfn.STDEV.S(AC3:AC5)</f>
        <v>0.65064070986477163</v>
      </c>
      <c r="AF3" s="47">
        <v>24.4</v>
      </c>
      <c r="AG3" s="140">
        <f>AVERAGE(AF3:AF5)</f>
        <v>25.066666666666666</v>
      </c>
      <c r="AH3" s="140">
        <f>_xlfn.STDEV.S(AF3:AF5)</f>
        <v>0.58594652770823252</v>
      </c>
      <c r="AI3" s="47">
        <v>27.7</v>
      </c>
      <c r="AJ3" s="140">
        <f>AVERAGE(AI3:AI5)</f>
        <v>29.2</v>
      </c>
      <c r="AK3" s="140">
        <f>_xlfn.STDEV.S(AI3:AI5)</f>
        <v>1.5</v>
      </c>
      <c r="AL3" s="47">
        <v>54.2</v>
      </c>
      <c r="AM3" s="140">
        <f>AVERAGE(AL3:AL5)</f>
        <v>50.20000000000001</v>
      </c>
      <c r="AN3" s="140">
        <f>_xlfn.STDEV.S(AL3:AL5)</f>
        <v>3.7363083384538802</v>
      </c>
      <c r="AO3" s="47">
        <v>59.8</v>
      </c>
      <c r="AP3" s="140">
        <f>AVERAGE(AO3:AO5)</f>
        <v>59.199999999999996</v>
      </c>
      <c r="AQ3" s="140">
        <f>_xlfn.STDEV.S(AO3:AO5)</f>
        <v>2.3579652245103202</v>
      </c>
      <c r="AR3" s="47">
        <v>73.8</v>
      </c>
      <c r="AS3" s="140">
        <f>AVERAGE(AR3:AR5)</f>
        <v>73.2</v>
      </c>
      <c r="AT3" s="140">
        <f>_xlfn.STDEV.S(AR3:AR5)</f>
        <v>0.72111025509280213</v>
      </c>
    </row>
    <row r="4" spans="1:46">
      <c r="A4" s="141"/>
      <c r="B4" s="141"/>
      <c r="C4" s="147"/>
      <c r="D4" s="48">
        <v>2</v>
      </c>
      <c r="E4" s="141"/>
      <c r="F4" s="141"/>
      <c r="G4" s="141"/>
      <c r="H4" s="4"/>
      <c r="J4" s="141"/>
      <c r="K4" s="37">
        <v>0.23699999999999999</v>
      </c>
      <c r="L4" s="141"/>
      <c r="M4" s="141"/>
      <c r="N4" s="52">
        <v>0.23599999999999999</v>
      </c>
      <c r="O4" s="141"/>
      <c r="P4" s="141"/>
      <c r="Q4" s="37">
        <v>0.85</v>
      </c>
      <c r="R4" s="141"/>
      <c r="S4" s="141"/>
      <c r="T4" s="37">
        <v>1.52</v>
      </c>
      <c r="U4" s="141"/>
      <c r="V4" s="141"/>
      <c r="W4" s="37">
        <v>4.74</v>
      </c>
      <c r="X4" s="141"/>
      <c r="Y4" s="141"/>
      <c r="Z4" s="37">
        <v>6.9500000000000011</v>
      </c>
      <c r="AA4" s="141"/>
      <c r="AB4" s="141"/>
      <c r="AC4" s="37">
        <v>21.1</v>
      </c>
      <c r="AD4" s="141"/>
      <c r="AE4" s="141"/>
      <c r="AF4" s="37">
        <v>25.3</v>
      </c>
      <c r="AG4" s="141"/>
      <c r="AH4" s="141"/>
      <c r="AI4" s="37">
        <v>30.7</v>
      </c>
      <c r="AJ4" s="141"/>
      <c r="AK4" s="141"/>
      <c r="AL4" s="37">
        <v>49.6</v>
      </c>
      <c r="AM4" s="141"/>
      <c r="AN4" s="141"/>
      <c r="AO4" s="37">
        <v>56.599999999999994</v>
      </c>
      <c r="AP4" s="141"/>
      <c r="AQ4" s="141"/>
      <c r="AR4" s="37">
        <v>72.399999999999991</v>
      </c>
      <c r="AS4" s="141"/>
      <c r="AT4" s="141"/>
    </row>
    <row r="5" spans="1:46">
      <c r="A5" s="142"/>
      <c r="B5" s="142"/>
      <c r="C5" s="148"/>
      <c r="D5" s="42">
        <v>3</v>
      </c>
      <c r="E5" s="142"/>
      <c r="F5" s="142"/>
      <c r="G5" s="142"/>
      <c r="H5" s="4"/>
      <c r="J5" s="142"/>
      <c r="K5" s="37">
        <v>0.2</v>
      </c>
      <c r="L5" s="142"/>
      <c r="M5" s="142"/>
      <c r="N5" s="52">
        <v>0.26400000000000001</v>
      </c>
      <c r="O5" s="142"/>
      <c r="P5" s="142"/>
      <c r="Q5" s="37">
        <v>0.75</v>
      </c>
      <c r="R5" s="142"/>
      <c r="S5" s="142"/>
      <c r="T5" s="37">
        <v>1.5</v>
      </c>
      <c r="U5" s="142"/>
      <c r="V5" s="142"/>
      <c r="W5" s="37">
        <v>4.46</v>
      </c>
      <c r="X5" s="142"/>
      <c r="Y5" s="142"/>
      <c r="Z5" s="37">
        <v>6.8000000000000007</v>
      </c>
      <c r="AA5" s="142"/>
      <c r="AB5" s="142"/>
      <c r="AC5" s="37">
        <v>20.399999999999999</v>
      </c>
      <c r="AD5" s="142"/>
      <c r="AE5" s="142"/>
      <c r="AF5" s="37">
        <v>25.5</v>
      </c>
      <c r="AG5" s="142"/>
      <c r="AH5" s="142"/>
      <c r="AI5" s="37">
        <v>29.2</v>
      </c>
      <c r="AJ5" s="142"/>
      <c r="AK5" s="142"/>
      <c r="AL5" s="37">
        <v>46.800000000000004</v>
      </c>
      <c r="AM5" s="142"/>
      <c r="AN5" s="142"/>
      <c r="AO5" s="37">
        <v>61.199999999999996</v>
      </c>
      <c r="AP5" s="142"/>
      <c r="AQ5" s="142"/>
      <c r="AR5" s="37">
        <v>73.400000000000006</v>
      </c>
      <c r="AS5" s="142"/>
      <c r="AT5" s="142"/>
    </row>
    <row r="6" spans="1:46" ht="14.4" customHeight="1">
      <c r="A6" s="140"/>
      <c r="B6" s="144" t="s">
        <v>51</v>
      </c>
      <c r="C6" s="146">
        <v>2</v>
      </c>
      <c r="D6" s="48">
        <v>4</v>
      </c>
      <c r="E6" s="143" t="s">
        <v>46</v>
      </c>
      <c r="F6" s="143" t="s">
        <v>43</v>
      </c>
      <c r="G6" s="143" t="s">
        <v>47</v>
      </c>
      <c r="H6" s="4"/>
      <c r="J6" s="140"/>
      <c r="K6" s="37">
        <v>0.32500000000000001</v>
      </c>
      <c r="L6" s="140">
        <f>AVERAGE(K6:K8)</f>
        <v>0.27300000000000002</v>
      </c>
      <c r="M6" s="140">
        <f>_xlfn.STDEV.S(K6:K8)</f>
        <v>4.8497422611928638E-2</v>
      </c>
      <c r="N6" s="52">
        <v>0.27600000000000002</v>
      </c>
      <c r="O6" s="140">
        <f t="shared" ref="O6" si="0">AVERAGE(N6:N8)</f>
        <v>0.33466666666666667</v>
      </c>
      <c r="P6" s="140">
        <f t="shared" ref="P6" si="1">_xlfn.STDEV.S(N6:N8)</f>
        <v>5.4601587278515412E-2</v>
      </c>
      <c r="Q6" s="37">
        <v>1.51</v>
      </c>
      <c r="R6" s="140">
        <f t="shared" ref="R6" si="2">AVERAGE(Q6:Q8)</f>
        <v>1.4799999999999998</v>
      </c>
      <c r="S6" s="140">
        <f>_xlfn.STDEV.S(Q6:Q8)</f>
        <v>5.1961524227066368E-2</v>
      </c>
      <c r="T6" s="37">
        <v>2.2200000000000002</v>
      </c>
      <c r="U6" s="140">
        <f t="shared" ref="U6" si="3">AVERAGE(T6:T8)</f>
        <v>2.3833333333333333</v>
      </c>
      <c r="V6" s="140">
        <f t="shared" ref="V6" si="4">_xlfn.STDEV.S(T6:T8)</f>
        <v>0.18230011885167086</v>
      </c>
      <c r="W6" s="37">
        <v>6.68</v>
      </c>
      <c r="X6" s="140">
        <f>AVERAGE(W6:W7)</f>
        <v>7.6899999999999995</v>
      </c>
      <c r="Y6" s="140">
        <f>_xlfn.STDEV.S(W6:W8)</f>
        <v>1.0147577707676545</v>
      </c>
      <c r="Z6" s="37">
        <v>8.9</v>
      </c>
      <c r="AA6" s="140">
        <f>AVERAGE(Z6:Z7)</f>
        <v>9.3249999999999993</v>
      </c>
      <c r="AB6" s="140">
        <f>_xlfn.STDEV.S(Z6:Z8)</f>
        <v>0.43684474740270501</v>
      </c>
      <c r="AC6" s="37">
        <v>21.5</v>
      </c>
      <c r="AD6" s="140">
        <f>AVERAGE(AC6:AC7)</f>
        <v>21.9</v>
      </c>
      <c r="AE6" s="140">
        <f>_xlfn.STDEV.S(AC6:AC8)</f>
        <v>2.343786110832927</v>
      </c>
      <c r="AF6" s="37">
        <v>18.600000000000001</v>
      </c>
      <c r="AG6" s="140">
        <f>AVERAGE(AF6:AF7)</f>
        <v>21.200000000000003</v>
      </c>
      <c r="AH6" s="140">
        <f>_xlfn.STDEV.S(AF6:AF8)</f>
        <v>2.9194748386196636</v>
      </c>
      <c r="AI6" s="37">
        <v>20.9</v>
      </c>
      <c r="AJ6" s="140">
        <f>AVERAGE(AI6:AI7)</f>
        <v>24.35</v>
      </c>
      <c r="AK6" s="140">
        <f>_xlfn.STDEV.S(AI6:AI8)</f>
        <v>3.8734136537856947</v>
      </c>
      <c r="AL6" s="37">
        <v>34</v>
      </c>
      <c r="AM6" s="140">
        <f>AVERAGE(AL6:AL7)</f>
        <v>36.5</v>
      </c>
      <c r="AN6" s="140">
        <f>_xlfn.STDEV.S(AL6:AL8)</f>
        <v>3.1432467291003436</v>
      </c>
      <c r="AO6" s="37">
        <v>35.6</v>
      </c>
      <c r="AP6" s="140">
        <f>AVERAGE(AO6:AO7)</f>
        <v>41.5</v>
      </c>
      <c r="AQ6" s="140">
        <f>_xlfn.STDEV.S(AO6:AO8)</f>
        <v>6.8711959172573147</v>
      </c>
      <c r="AR6" s="37">
        <v>54.800000000000004</v>
      </c>
      <c r="AS6" s="140">
        <f>AVERAGE(AR6:AR7)</f>
        <v>56.900000000000006</v>
      </c>
      <c r="AT6" s="140">
        <f>_xlfn.STDEV.S(AR6:AR8)</f>
        <v>2.9955522584881278</v>
      </c>
    </row>
    <row r="7" spans="1:46">
      <c r="A7" s="141"/>
      <c r="B7" s="141"/>
      <c r="C7" s="147"/>
      <c r="D7" s="42">
        <v>5</v>
      </c>
      <c r="E7" s="141"/>
      <c r="F7" s="141"/>
      <c r="G7" s="141"/>
      <c r="H7" s="4"/>
      <c r="J7" s="141"/>
      <c r="K7" s="37">
        <v>0.26500000000000001</v>
      </c>
      <c r="L7" s="141"/>
      <c r="M7" s="141"/>
      <c r="N7" s="52">
        <v>0.34399999999999997</v>
      </c>
      <c r="O7" s="141"/>
      <c r="P7" s="141"/>
      <c r="Q7" s="37">
        <v>1.42</v>
      </c>
      <c r="R7" s="141"/>
      <c r="S7" s="141"/>
      <c r="T7" s="37">
        <v>2.58</v>
      </c>
      <c r="U7" s="141"/>
      <c r="V7" s="141"/>
      <c r="W7" s="37">
        <v>8.6999999999999993</v>
      </c>
      <c r="X7" s="141"/>
      <c r="Y7" s="141"/>
      <c r="Z7" s="37">
        <v>9.75</v>
      </c>
      <c r="AA7" s="141"/>
      <c r="AB7" s="141"/>
      <c r="AC7" s="37">
        <v>22.3</v>
      </c>
      <c r="AD7" s="141"/>
      <c r="AE7" s="141"/>
      <c r="AF7" s="37">
        <v>23.8</v>
      </c>
      <c r="AG7" s="141"/>
      <c r="AH7" s="141"/>
      <c r="AI7" s="37">
        <v>27.8</v>
      </c>
      <c r="AJ7" s="141"/>
      <c r="AK7" s="141"/>
      <c r="AL7" s="37">
        <v>39</v>
      </c>
      <c r="AM7" s="141"/>
      <c r="AN7" s="141"/>
      <c r="AO7" s="37">
        <v>47.4</v>
      </c>
      <c r="AP7" s="141"/>
      <c r="AQ7" s="141"/>
      <c r="AR7" s="37">
        <v>59</v>
      </c>
      <c r="AS7" s="141"/>
      <c r="AT7" s="141"/>
    </row>
    <row r="8" spans="1:46">
      <c r="A8" s="142"/>
      <c r="B8" s="142"/>
      <c r="C8" s="148"/>
      <c r="D8" s="48">
        <v>6</v>
      </c>
      <c r="E8" s="142"/>
      <c r="F8" s="142"/>
      <c r="G8" s="142"/>
      <c r="H8" s="4"/>
      <c r="J8" s="142"/>
      <c r="K8" s="37">
        <v>0.22900000000000001</v>
      </c>
      <c r="L8" s="142"/>
      <c r="M8" s="142"/>
      <c r="N8" s="52">
        <v>0.38400000000000001</v>
      </c>
      <c r="O8" s="142"/>
      <c r="P8" s="142"/>
      <c r="Q8" s="37">
        <v>1.51</v>
      </c>
      <c r="R8" s="142"/>
      <c r="S8" s="142"/>
      <c r="T8" s="37">
        <v>2.35</v>
      </c>
      <c r="U8" s="142"/>
      <c r="V8" s="142"/>
      <c r="W8" s="37">
        <v>7.52</v>
      </c>
      <c r="X8" s="142"/>
      <c r="Y8" s="142"/>
      <c r="Z8" s="37">
        <v>9.15</v>
      </c>
      <c r="AA8" s="142"/>
      <c r="AB8" s="142"/>
      <c r="AC8" s="37">
        <v>17.899999999999999</v>
      </c>
      <c r="AD8" s="142"/>
      <c r="AE8" s="142"/>
      <c r="AF8" s="37">
        <v>23.5</v>
      </c>
      <c r="AG8" s="142"/>
      <c r="AH8" s="142"/>
      <c r="AI8" s="37">
        <v>27.4</v>
      </c>
      <c r="AJ8" s="142"/>
      <c r="AK8" s="142"/>
      <c r="AL8" s="37">
        <v>39.800000000000004</v>
      </c>
      <c r="AM8" s="142"/>
      <c r="AN8" s="142"/>
      <c r="AO8" s="37">
        <v>47.599999999999994</v>
      </c>
      <c r="AP8" s="142"/>
      <c r="AQ8" s="142"/>
      <c r="AR8" s="37">
        <v>60.6</v>
      </c>
      <c r="AS8" s="142"/>
      <c r="AT8" s="142"/>
    </row>
    <row r="9" spans="1:46" ht="12.9" customHeight="1">
      <c r="A9" s="140"/>
      <c r="B9" s="144" t="s">
        <v>52</v>
      </c>
      <c r="C9" s="146">
        <v>3</v>
      </c>
      <c r="D9" s="42">
        <v>7</v>
      </c>
      <c r="E9" s="144" t="s">
        <v>50</v>
      </c>
      <c r="F9" s="143" t="s">
        <v>43</v>
      </c>
      <c r="G9" s="143" t="s">
        <v>47</v>
      </c>
      <c r="H9" s="4"/>
      <c r="J9" s="140"/>
      <c r="K9" s="37">
        <v>0.20699999999999999</v>
      </c>
      <c r="L9" s="140">
        <f>AVERAGE(K9:K11)</f>
        <v>0.21566666666666667</v>
      </c>
      <c r="M9" s="140">
        <f>_xlfn.STDEV.S(K9:K11)</f>
        <v>1.5885003409925155E-2</v>
      </c>
      <c r="N9" s="52">
        <v>0.20799999999999999</v>
      </c>
      <c r="O9" s="140">
        <f t="shared" ref="O9" si="5">AVERAGE(N9:N11)</f>
        <v>0.16800000000000001</v>
      </c>
      <c r="P9" s="140">
        <f t="shared" ref="P9" si="6">_xlfn.STDEV.S(N9:N11)</f>
        <v>4.7159304490206277E-2</v>
      </c>
      <c r="Q9" s="37">
        <v>0.37</v>
      </c>
      <c r="R9" s="140">
        <f t="shared" ref="R9" si="7">AVERAGE(Q9:Q11)</f>
        <v>0.38000000000000006</v>
      </c>
      <c r="S9" s="140">
        <f>_xlfn.STDEV.S(Q9:Q11)</f>
        <v>2.6457513110645901E-2</v>
      </c>
      <c r="T9" s="37">
        <v>0.48</v>
      </c>
      <c r="U9" s="140">
        <f t="shared" ref="U9" si="8">AVERAGE(T9:T11)</f>
        <v>0.54666666666666675</v>
      </c>
      <c r="V9" s="140">
        <f>_xlfn.STDEV.S(T9:T11)</f>
        <v>0.1154700538379248</v>
      </c>
      <c r="W9" s="55">
        <v>0.74</v>
      </c>
      <c r="X9" s="140">
        <f>AVERAGE(W9:W11)</f>
        <v>0.82</v>
      </c>
      <c r="Y9" s="140">
        <f>_xlfn.STDEV.S(W9:W11)</f>
        <v>7.2111025509279794E-2</v>
      </c>
      <c r="Z9" s="55">
        <v>1</v>
      </c>
      <c r="AA9" s="140">
        <f>AVERAGE(Z9:Z11)</f>
        <v>1.0633333333333335</v>
      </c>
      <c r="AB9" s="140">
        <f>_xlfn.STDEV.S(Z9:Z11)</f>
        <v>5.5075705472861072E-2</v>
      </c>
      <c r="AC9" s="55">
        <v>3.31</v>
      </c>
      <c r="AD9" s="140">
        <f>AVERAGE(AC9:AC11)</f>
        <v>3.5733333333333328</v>
      </c>
      <c r="AE9" s="140">
        <f>_xlfn.STDEV.S(AC9:AC11)</f>
        <v>0.34210134950527932</v>
      </c>
      <c r="AF9" s="55">
        <v>4.75</v>
      </c>
      <c r="AG9" s="140">
        <f>AVERAGE(AF9:AF11)</f>
        <v>4.9933333333333332</v>
      </c>
      <c r="AH9" s="140">
        <f>_xlfn.STDEV.S(AF9:AF11)</f>
        <v>0.25026652459594617</v>
      </c>
      <c r="AI9" s="55">
        <v>6.4</v>
      </c>
      <c r="AJ9" s="140">
        <f>AVERAGE(AI9:AI11)</f>
        <v>6.833333333333333</v>
      </c>
      <c r="AK9" s="140">
        <f>_xlfn.STDEV.S(AI9:AI11)</f>
        <v>0.3785938897200179</v>
      </c>
      <c r="AL9" s="55">
        <v>16.5</v>
      </c>
      <c r="AM9" s="140">
        <f>AVERAGE(AL9:AL11)</f>
        <v>18.233333333333334</v>
      </c>
      <c r="AN9" s="140">
        <f>_xlfn.STDEV.S(AL9:AL11)</f>
        <v>1.6563010998406462</v>
      </c>
      <c r="AO9" s="55">
        <v>23.799999999999997</v>
      </c>
      <c r="AP9" s="140">
        <f>AVERAGE(AO9:AO11)</f>
        <v>25</v>
      </c>
      <c r="AQ9" s="140">
        <f>_xlfn.STDEV.S(AO9:AO11)</f>
        <v>2.4331050121192903</v>
      </c>
      <c r="AR9" s="55">
        <v>64.2</v>
      </c>
      <c r="AS9" s="140">
        <f>AVERAGE(AR9:AR11)</f>
        <v>63.800000000000004</v>
      </c>
      <c r="AT9" s="140">
        <f>_xlfn.STDEV.S(AR9:AR11)</f>
        <v>0.52915026221291761</v>
      </c>
    </row>
    <row r="10" spans="1:46" ht="14.25" customHeight="1">
      <c r="A10" s="141"/>
      <c r="B10" s="141"/>
      <c r="C10" s="147"/>
      <c r="D10" s="48">
        <v>8</v>
      </c>
      <c r="E10" s="153"/>
      <c r="F10" s="141"/>
      <c r="G10" s="141"/>
      <c r="H10" s="4"/>
      <c r="J10" s="141"/>
      <c r="K10" s="37">
        <v>0.23400000000000001</v>
      </c>
      <c r="L10" s="141"/>
      <c r="M10" s="141"/>
      <c r="N10" s="52">
        <v>0.18</v>
      </c>
      <c r="O10" s="141"/>
      <c r="P10" s="141"/>
      <c r="Q10" s="37">
        <v>0.41</v>
      </c>
      <c r="R10" s="141"/>
      <c r="S10" s="141"/>
      <c r="T10" s="37">
        <v>0.68</v>
      </c>
      <c r="U10" s="141"/>
      <c r="V10" s="141"/>
      <c r="W10" s="37">
        <v>0.88</v>
      </c>
      <c r="X10" s="141"/>
      <c r="Y10" s="141"/>
      <c r="Z10" s="37">
        <v>1.1000000000000001</v>
      </c>
      <c r="AA10" s="141"/>
      <c r="AB10" s="141"/>
      <c r="AC10" s="37">
        <v>3.96</v>
      </c>
      <c r="AD10" s="141"/>
      <c r="AE10" s="141"/>
      <c r="AF10" s="37">
        <v>5.25</v>
      </c>
      <c r="AG10" s="141"/>
      <c r="AH10" s="141"/>
      <c r="AI10" s="37">
        <v>7</v>
      </c>
      <c r="AJ10" s="141"/>
      <c r="AK10" s="141"/>
      <c r="AL10" s="37">
        <v>18.399999999999999</v>
      </c>
      <c r="AM10" s="141"/>
      <c r="AN10" s="141"/>
      <c r="AO10" s="37">
        <v>27.800000000000004</v>
      </c>
      <c r="AP10" s="141"/>
      <c r="AQ10" s="141"/>
      <c r="AR10" s="37">
        <v>63.2</v>
      </c>
      <c r="AS10" s="141"/>
      <c r="AT10" s="141"/>
    </row>
    <row r="11" spans="1:46">
      <c r="A11" s="142"/>
      <c r="B11" s="142"/>
      <c r="C11" s="148"/>
      <c r="D11" s="42">
        <v>9</v>
      </c>
      <c r="E11" s="154"/>
      <c r="F11" s="142"/>
      <c r="G11" s="142"/>
      <c r="H11" s="4"/>
      <c r="J11" s="142"/>
      <c r="K11" s="37">
        <v>0.20599999999999999</v>
      </c>
      <c r="L11" s="142"/>
      <c r="M11" s="142"/>
      <c r="N11" s="52">
        <v>0.11600000000000001</v>
      </c>
      <c r="O11" s="142"/>
      <c r="P11" s="142"/>
      <c r="Q11" s="37">
        <v>0.36</v>
      </c>
      <c r="R11" s="142"/>
      <c r="S11" s="142"/>
      <c r="T11" s="37">
        <v>0.48</v>
      </c>
      <c r="U11" s="142"/>
      <c r="V11" s="142"/>
      <c r="W11" s="37">
        <v>0.84</v>
      </c>
      <c r="X11" s="142"/>
      <c r="Y11" s="142"/>
      <c r="Z11" s="37">
        <v>1.0900000000000001</v>
      </c>
      <c r="AA11" s="142"/>
      <c r="AB11" s="142"/>
      <c r="AC11" s="37">
        <v>3.45</v>
      </c>
      <c r="AD11" s="142"/>
      <c r="AE11" s="142"/>
      <c r="AF11" s="37">
        <v>4.9800000000000004</v>
      </c>
      <c r="AG11" s="142"/>
      <c r="AH11" s="142"/>
      <c r="AI11" s="37">
        <v>7.1</v>
      </c>
      <c r="AJ11" s="142"/>
      <c r="AK11" s="142"/>
      <c r="AL11" s="37">
        <v>19.8</v>
      </c>
      <c r="AM11" s="142"/>
      <c r="AN11" s="142"/>
      <c r="AO11" s="37">
        <v>23.400000000000002</v>
      </c>
      <c r="AP11" s="142"/>
      <c r="AQ11" s="142"/>
      <c r="AR11" s="37">
        <v>64</v>
      </c>
      <c r="AS11" s="142"/>
      <c r="AT11" s="142"/>
    </row>
    <row r="12" spans="1:46" ht="15.75" customHeight="1">
      <c r="A12" s="140"/>
      <c r="B12" s="145" t="s">
        <v>227</v>
      </c>
      <c r="C12" s="146">
        <v>4</v>
      </c>
      <c r="D12" s="48">
        <v>10</v>
      </c>
      <c r="E12" s="140" t="s">
        <v>228</v>
      </c>
      <c r="F12" s="145" t="s">
        <v>43</v>
      </c>
      <c r="G12" s="143" t="s">
        <v>47</v>
      </c>
      <c r="H12" s="4"/>
      <c r="J12" s="140"/>
      <c r="K12" s="37">
        <v>0.22700000000000001</v>
      </c>
      <c r="L12" s="140">
        <f>AVERAGE(K12:K14)</f>
        <v>0.23566666666666666</v>
      </c>
      <c r="M12" s="140">
        <f>_xlfn.STDEV.S(K12:K14)</f>
        <v>1.6772994167212164E-2</v>
      </c>
      <c r="N12" s="52">
        <v>0.248</v>
      </c>
      <c r="O12" s="140">
        <f t="shared" ref="O12:O18" si="9">AVERAGE(N12:N14)</f>
        <v>0.23599999999999999</v>
      </c>
      <c r="P12" s="140">
        <f t="shared" ref="P12:P18" si="10">_xlfn.STDEV.S(N12:N14)</f>
        <v>1.0583005244258356E-2</v>
      </c>
      <c r="Q12" s="37">
        <v>0.8</v>
      </c>
      <c r="R12" s="140">
        <f t="shared" ref="R12" si="11">AVERAGE(Q12:Q14)</f>
        <v>0.98666666666666669</v>
      </c>
      <c r="S12" s="140">
        <f t="shared" ref="S12" si="12">_xlfn.STDEV.S(Q12:Q14)</f>
        <v>0.17243356208503433</v>
      </c>
      <c r="T12" s="37">
        <v>1.42</v>
      </c>
      <c r="U12" s="140">
        <f t="shared" ref="U12" si="13">AVERAGE(T12:T14)</f>
        <v>1.5666666666666667</v>
      </c>
      <c r="V12" s="140">
        <f t="shared" ref="V12" si="14">_xlfn.STDEV.S(T12:T14)</f>
        <v>0.15011106998930271</v>
      </c>
      <c r="W12" s="37">
        <v>3.88</v>
      </c>
      <c r="X12" s="140">
        <f t="shared" ref="X12" si="15">AVERAGE(W12:W14)</f>
        <v>4.3266666666666671</v>
      </c>
      <c r="Y12" s="140">
        <f t="shared" ref="Y12" si="16">_xlfn.STDEV.S(W12:W14)</f>
        <v>0.43096790290383979</v>
      </c>
      <c r="Z12" s="37">
        <v>5.2</v>
      </c>
      <c r="AA12" s="140">
        <f t="shared" ref="AA12" si="17">AVERAGE(Z12:Z14)</f>
        <v>5.7</v>
      </c>
      <c r="AB12" s="140">
        <f t="shared" ref="AB12" si="18">_xlfn.STDEV.S(Z12:Z14)</f>
        <v>0.52678268764263692</v>
      </c>
      <c r="AC12" s="37">
        <v>13.9</v>
      </c>
      <c r="AD12" s="140">
        <f>AVERAGE(AC12:AC14)</f>
        <v>15.5</v>
      </c>
      <c r="AE12" s="140">
        <f t="shared" ref="AE12" si="19">_xlfn.STDEV.S(AC12:AC14)</f>
        <v>1.3892443989449796</v>
      </c>
      <c r="AF12" s="37">
        <v>16.2</v>
      </c>
      <c r="AG12" s="140"/>
      <c r="AH12" s="140"/>
      <c r="AI12" s="37">
        <v>20</v>
      </c>
      <c r="AJ12" s="140">
        <f t="shared" ref="AJ12" si="20">AVERAGE(AI12:AI14)</f>
        <v>20.466666666666665</v>
      </c>
      <c r="AK12" s="140">
        <f t="shared" ref="AK12" si="21">_xlfn.STDEV.S(AI12:AI14)</f>
        <v>0.80829037686547522</v>
      </c>
      <c r="AL12" s="37">
        <v>21.8</v>
      </c>
      <c r="AM12" s="140">
        <f t="shared" ref="AM12" si="22">AVERAGE(AL12:AL14)</f>
        <v>37.800000000000004</v>
      </c>
      <c r="AN12" s="140">
        <f t="shared" ref="AN12" si="23">_xlfn.STDEV.S(AL12:AL14)</f>
        <v>13.857849761056004</v>
      </c>
      <c r="AO12" s="37">
        <v>45.6</v>
      </c>
      <c r="AP12" s="140">
        <f t="shared" ref="AP12" si="24">AVERAGE(AO12:AO14)</f>
        <v>47.466666666666669</v>
      </c>
      <c r="AQ12" s="140">
        <f t="shared" ref="AQ12" si="25">_xlfn.STDEV.S(AO12:AO14)</f>
        <v>2.1385353243127234</v>
      </c>
      <c r="AR12" s="37">
        <v>56.000000000000007</v>
      </c>
      <c r="AS12" s="140">
        <f t="shared" ref="AS12" si="26">AVERAGE(AR12:AR14)</f>
        <v>54.666666666666664</v>
      </c>
      <c r="AT12" s="140">
        <f t="shared" ref="AT12" si="27">_xlfn.STDEV.S(AR12:AR14)</f>
        <v>1.665332799572907</v>
      </c>
    </row>
    <row r="13" spans="1:46">
      <c r="A13" s="141"/>
      <c r="B13" s="141"/>
      <c r="C13" s="147"/>
      <c r="D13" s="42">
        <v>11</v>
      </c>
      <c r="E13" s="141"/>
      <c r="F13" s="141"/>
      <c r="G13" s="141"/>
      <c r="H13" s="4"/>
      <c r="J13" s="141"/>
      <c r="K13" s="37">
        <v>0.255</v>
      </c>
      <c r="L13" s="141"/>
      <c r="M13" s="141"/>
      <c r="N13" s="52">
        <v>0.22800000000000001</v>
      </c>
      <c r="O13" s="141"/>
      <c r="P13" s="141"/>
      <c r="Q13" s="37">
        <v>1.02</v>
      </c>
      <c r="R13" s="141"/>
      <c r="S13" s="141"/>
      <c r="T13" s="37">
        <v>1.56</v>
      </c>
      <c r="U13" s="141"/>
      <c r="V13" s="141"/>
      <c r="W13" s="37">
        <v>4.3600000000000003</v>
      </c>
      <c r="X13" s="141"/>
      <c r="Y13" s="141"/>
      <c r="Z13" s="37">
        <v>5.65</v>
      </c>
      <c r="AA13" s="141"/>
      <c r="AB13" s="141"/>
      <c r="AC13" s="37">
        <v>16.399999999999999</v>
      </c>
      <c r="AD13" s="141"/>
      <c r="AE13" s="141"/>
      <c r="AF13" s="37">
        <v>18.899999999999999</v>
      </c>
      <c r="AG13" s="141"/>
      <c r="AH13" s="141"/>
      <c r="AI13" s="37">
        <v>21.4</v>
      </c>
      <c r="AJ13" s="141"/>
      <c r="AK13" s="141"/>
      <c r="AL13" s="37">
        <v>45.6</v>
      </c>
      <c r="AM13" s="141"/>
      <c r="AN13" s="141"/>
      <c r="AO13" s="37">
        <v>49.8</v>
      </c>
      <c r="AP13" s="141"/>
      <c r="AQ13" s="141"/>
      <c r="AR13" s="37">
        <v>52.800000000000004</v>
      </c>
      <c r="AS13" s="141"/>
      <c r="AT13" s="141"/>
    </row>
    <row r="14" spans="1:46">
      <c r="A14" s="142"/>
      <c r="B14" s="142"/>
      <c r="C14" s="148"/>
      <c r="D14" s="48">
        <v>12</v>
      </c>
      <c r="E14" s="142"/>
      <c r="F14" s="142"/>
      <c r="G14" s="142"/>
      <c r="H14" s="4"/>
      <c r="J14" s="142"/>
      <c r="K14" s="37">
        <v>0.22500000000000001</v>
      </c>
      <c r="L14" s="142"/>
      <c r="M14" s="142"/>
      <c r="N14" s="52">
        <v>0.23200000000000001</v>
      </c>
      <c r="O14" s="142"/>
      <c r="P14" s="142"/>
      <c r="Q14" s="37">
        <v>1.1399999999999999</v>
      </c>
      <c r="R14" s="142"/>
      <c r="S14" s="142"/>
      <c r="T14" s="37">
        <v>1.72</v>
      </c>
      <c r="U14" s="142"/>
      <c r="V14" s="142"/>
      <c r="W14" s="37">
        <v>4.74</v>
      </c>
      <c r="X14" s="142"/>
      <c r="Y14" s="142"/>
      <c r="Z14" s="37">
        <v>6.25</v>
      </c>
      <c r="AA14" s="142"/>
      <c r="AB14" s="142"/>
      <c r="AC14" s="37">
        <v>16.2</v>
      </c>
      <c r="AD14" s="142"/>
      <c r="AE14" s="142"/>
      <c r="AF14" s="37">
        <v>20.7</v>
      </c>
      <c r="AG14" s="142"/>
      <c r="AH14" s="142"/>
      <c r="AI14" s="37">
        <v>20</v>
      </c>
      <c r="AJ14" s="142"/>
      <c r="AK14" s="142"/>
      <c r="AL14" s="37">
        <v>46</v>
      </c>
      <c r="AM14" s="142"/>
      <c r="AN14" s="142"/>
      <c r="AO14" s="37">
        <v>47</v>
      </c>
      <c r="AP14" s="142"/>
      <c r="AQ14" s="142"/>
      <c r="AR14" s="37">
        <v>55.2</v>
      </c>
      <c r="AS14" s="142"/>
      <c r="AT14" s="142"/>
    </row>
    <row r="15" spans="1:46">
      <c r="A15" s="140"/>
      <c r="B15" s="140" t="s">
        <v>230</v>
      </c>
      <c r="C15" s="146">
        <v>5</v>
      </c>
      <c r="D15" s="42">
        <v>13</v>
      </c>
      <c r="E15" s="140" t="s">
        <v>231</v>
      </c>
      <c r="F15" s="145" t="s">
        <v>229</v>
      </c>
      <c r="G15" s="143" t="s">
        <v>47</v>
      </c>
      <c r="H15" s="4"/>
      <c r="J15" s="140"/>
      <c r="K15" s="37">
        <v>0.17799999999999999</v>
      </c>
      <c r="L15" s="140">
        <f>AVERAGE(K15:K17)</f>
        <v>0.16700000000000001</v>
      </c>
      <c r="M15" s="140">
        <f>_xlfn.STDEV.S(K15:K17)</f>
        <v>1.0999999999999996E-2</v>
      </c>
      <c r="N15" s="52">
        <v>4.0000000000000001E-3</v>
      </c>
      <c r="O15" s="140">
        <f t="shared" si="9"/>
        <v>3.5999999999999997E-2</v>
      </c>
      <c r="P15" s="140">
        <f t="shared" si="10"/>
        <v>3.4176014981270125E-2</v>
      </c>
      <c r="Q15" s="37">
        <v>0.23</v>
      </c>
      <c r="R15" s="140">
        <f t="shared" ref="R15" si="28">AVERAGE(Q15:Q17)</f>
        <v>0.23333333333333331</v>
      </c>
      <c r="S15" s="140">
        <f t="shared" ref="S15" si="29">_xlfn.STDEV.S(Q15:Q17)</f>
        <v>1.5275252316519465E-2</v>
      </c>
      <c r="T15" s="37">
        <v>0.56000000000000005</v>
      </c>
      <c r="U15" s="140">
        <f t="shared" ref="U15" si="30">AVERAGE(T15:T17)</f>
        <v>0.46333333333333337</v>
      </c>
      <c r="V15" s="140">
        <f t="shared" ref="V15" si="31">_xlfn.STDEV.S(T15:T17)</f>
        <v>0.13428824718989107</v>
      </c>
      <c r="W15" s="37">
        <v>0.28000000000000003</v>
      </c>
      <c r="X15" s="140">
        <f t="shared" ref="X15" si="32">AVERAGE(W15:W17)</f>
        <v>0.28000000000000003</v>
      </c>
      <c r="Y15" s="140">
        <f t="shared" ref="Y15" si="33">_xlfn.STDEV.S(W15:W17)</f>
        <v>0</v>
      </c>
      <c r="Z15" s="37"/>
      <c r="AA15" s="140" t="e">
        <f t="shared" ref="AA15" si="34">AVERAGE(Z15:Z17)</f>
        <v>#DIV/0!</v>
      </c>
      <c r="AB15" s="140" t="e">
        <f t="shared" ref="AB15" si="35">_xlfn.STDEV.S(Z15:Z17)</f>
        <v>#DIV/0!</v>
      </c>
      <c r="AC15" s="37"/>
      <c r="AD15" s="140" t="e">
        <f t="shared" ref="AD15" si="36">AVERAGE(AC15:AC17)</f>
        <v>#DIV/0!</v>
      </c>
      <c r="AE15" s="140" t="e">
        <f t="shared" ref="AE15" si="37">_xlfn.STDEV.S(AC15:AC17)</f>
        <v>#DIV/0!</v>
      </c>
      <c r="AF15" s="37"/>
      <c r="AG15" s="140"/>
      <c r="AH15" s="140"/>
      <c r="AI15" s="37"/>
      <c r="AJ15" s="140" t="e">
        <f t="shared" ref="AJ15" si="38">AVERAGE(AI15:AI17)</f>
        <v>#DIV/0!</v>
      </c>
      <c r="AK15" s="140" t="e">
        <f t="shared" ref="AK15" si="39">_xlfn.STDEV.S(AI15:AI17)</f>
        <v>#DIV/0!</v>
      </c>
      <c r="AL15" s="37"/>
      <c r="AM15" s="140" t="e">
        <f t="shared" ref="AM15" si="40">AVERAGE(AL15:AL17)</f>
        <v>#DIV/0!</v>
      </c>
      <c r="AN15" s="140" t="e">
        <f t="shared" ref="AN15" si="41">_xlfn.STDEV.S(AL15:AL17)</f>
        <v>#DIV/0!</v>
      </c>
      <c r="AO15" s="37"/>
      <c r="AP15" s="140" t="e">
        <f t="shared" ref="AP15" si="42">AVERAGE(AO15:AO17)</f>
        <v>#DIV/0!</v>
      </c>
      <c r="AQ15" s="140" t="e">
        <f t="shared" ref="AQ15" si="43">_xlfn.STDEV.S(AO15:AO17)</f>
        <v>#DIV/0!</v>
      </c>
      <c r="AR15" s="37"/>
      <c r="AS15" s="140" t="e">
        <f t="shared" ref="AS15" si="44">AVERAGE(AR15:AR17)</f>
        <v>#DIV/0!</v>
      </c>
      <c r="AT15" s="140" t="e">
        <f t="shared" ref="AT15" si="45">_xlfn.STDEV.S(AR15:AR17)</f>
        <v>#DIV/0!</v>
      </c>
    </row>
    <row r="16" spans="1:46">
      <c r="A16" s="141"/>
      <c r="B16" s="141"/>
      <c r="C16" s="147"/>
      <c r="D16" s="48">
        <v>14</v>
      </c>
      <c r="E16" s="141"/>
      <c r="F16" s="141"/>
      <c r="G16" s="141"/>
      <c r="H16" s="4"/>
      <c r="J16" s="141"/>
      <c r="K16" s="37">
        <v>0.16700000000000001</v>
      </c>
      <c r="L16" s="141"/>
      <c r="M16" s="141"/>
      <c r="N16" s="52">
        <v>3.2000000000000001E-2</v>
      </c>
      <c r="O16" s="141"/>
      <c r="P16" s="141"/>
      <c r="Q16" s="37">
        <v>0.22</v>
      </c>
      <c r="R16" s="141"/>
      <c r="S16" s="141"/>
      <c r="T16" s="37">
        <v>0.52</v>
      </c>
      <c r="U16" s="141"/>
      <c r="V16" s="141"/>
      <c r="W16" s="37">
        <v>0.28000000000000003</v>
      </c>
      <c r="X16" s="141"/>
      <c r="Y16" s="141"/>
      <c r="Z16" s="37"/>
      <c r="AA16" s="141"/>
      <c r="AB16" s="141"/>
      <c r="AC16" s="37"/>
      <c r="AD16" s="141"/>
      <c r="AE16" s="141"/>
      <c r="AF16" s="37"/>
      <c r="AG16" s="141"/>
      <c r="AH16" s="141"/>
      <c r="AI16" s="37"/>
      <c r="AJ16" s="141"/>
      <c r="AK16" s="141"/>
      <c r="AL16" s="37"/>
      <c r="AM16" s="141"/>
      <c r="AN16" s="141"/>
      <c r="AO16" s="37"/>
      <c r="AP16" s="141"/>
      <c r="AQ16" s="141"/>
      <c r="AR16" s="37"/>
      <c r="AS16" s="141"/>
      <c r="AT16" s="141"/>
    </row>
    <row r="17" spans="1:46">
      <c r="A17" s="142"/>
      <c r="B17" s="142"/>
      <c r="C17" s="148"/>
      <c r="D17" s="42">
        <v>15</v>
      </c>
      <c r="E17" s="142"/>
      <c r="F17" s="142"/>
      <c r="G17" s="142"/>
      <c r="H17" s="4"/>
      <c r="J17" s="142"/>
      <c r="K17" s="37">
        <v>0.156</v>
      </c>
      <c r="L17" s="142"/>
      <c r="M17" s="142"/>
      <c r="N17" s="52">
        <v>7.1999999999999995E-2</v>
      </c>
      <c r="O17" s="142"/>
      <c r="P17" s="142"/>
      <c r="Q17" s="37">
        <v>0.25</v>
      </c>
      <c r="R17" s="142"/>
      <c r="S17" s="142"/>
      <c r="T17" s="37">
        <v>0.31</v>
      </c>
      <c r="U17" s="142"/>
      <c r="V17" s="142"/>
      <c r="W17" s="37">
        <v>0.28000000000000003</v>
      </c>
      <c r="X17" s="142"/>
      <c r="Y17" s="142"/>
      <c r="Z17" s="37"/>
      <c r="AA17" s="142"/>
      <c r="AB17" s="142"/>
      <c r="AC17" s="37"/>
      <c r="AD17" s="142"/>
      <c r="AE17" s="142"/>
      <c r="AF17" s="37"/>
      <c r="AG17" s="142"/>
      <c r="AH17" s="142"/>
      <c r="AI17" s="37"/>
      <c r="AJ17" s="142"/>
      <c r="AK17" s="142"/>
      <c r="AL17" s="37"/>
      <c r="AM17" s="142"/>
      <c r="AN17" s="142"/>
      <c r="AO17" s="37"/>
      <c r="AP17" s="142"/>
      <c r="AQ17" s="142"/>
      <c r="AR17" s="37"/>
      <c r="AS17" s="142"/>
      <c r="AT17" s="142"/>
    </row>
    <row r="18" spans="1:46">
      <c r="A18" s="140"/>
      <c r="B18" s="140" t="s">
        <v>49</v>
      </c>
      <c r="C18" s="146">
        <v>6</v>
      </c>
      <c r="D18" s="48">
        <v>16</v>
      </c>
      <c r="E18" s="143" t="s">
        <v>48</v>
      </c>
      <c r="F18" s="145" t="s">
        <v>229</v>
      </c>
      <c r="G18" s="143" t="s">
        <v>47</v>
      </c>
      <c r="H18" s="4"/>
      <c r="J18" s="140"/>
      <c r="K18" s="37">
        <v>0.217</v>
      </c>
      <c r="L18" s="140">
        <f>AVERAGE(K18:K20)</f>
        <v>0.21766666666666667</v>
      </c>
      <c r="M18" s="140">
        <f>_xlfn.STDEV.S(K18:K20)</f>
        <v>1.0016652800877822E-2</v>
      </c>
      <c r="N18" s="52">
        <v>0.20799999999999999</v>
      </c>
      <c r="O18" s="140">
        <f t="shared" si="9"/>
        <v>0.23066666666666666</v>
      </c>
      <c r="P18" s="140">
        <f t="shared" si="10"/>
        <v>2.0526405757787539E-2</v>
      </c>
      <c r="Q18" s="37">
        <v>0.71</v>
      </c>
      <c r="R18" s="140">
        <f t="shared" ref="R18" si="46">AVERAGE(Q18:Q20)</f>
        <v>0.70333333333333348</v>
      </c>
      <c r="S18" s="140">
        <f t="shared" ref="S18" si="47">_xlfn.STDEV.S(Q18:Q20)</f>
        <v>6.0277137733417079E-2</v>
      </c>
      <c r="T18" s="37">
        <v>1.1599999999999999</v>
      </c>
      <c r="U18" s="140">
        <f t="shared" ref="U18" si="48">AVERAGE(T18:T20)</f>
        <v>1.2166666666666668</v>
      </c>
      <c r="V18" s="140">
        <f t="shared" ref="V18" si="49">_xlfn.STDEV.S(T18:T20)</f>
        <v>4.932882862316252E-2</v>
      </c>
      <c r="W18" s="37">
        <v>3.04</v>
      </c>
      <c r="X18" s="140">
        <f t="shared" ref="X18" si="50">AVERAGE(W18:W20)</f>
        <v>3.1466666666666669</v>
      </c>
      <c r="Y18" s="140">
        <f t="shared" ref="Y18" si="51">_xlfn.STDEV.S(W18:W20)</f>
        <v>0.13613718571108077</v>
      </c>
      <c r="Z18" s="37"/>
      <c r="AA18" s="140" t="e">
        <f t="shared" ref="AA18" si="52">AVERAGE(Z18:Z20)</f>
        <v>#DIV/0!</v>
      </c>
      <c r="AB18" s="140" t="e">
        <f t="shared" ref="AB18" si="53">_xlfn.STDEV.S(Z18:Z20)</f>
        <v>#DIV/0!</v>
      </c>
      <c r="AC18" s="37"/>
      <c r="AD18" s="140" t="e">
        <f t="shared" ref="AD18" si="54">AVERAGE(AC18:AC20)</f>
        <v>#DIV/0!</v>
      </c>
      <c r="AE18" s="140" t="e">
        <f t="shared" ref="AE18" si="55">_xlfn.STDEV.S(AC18:AC20)</f>
        <v>#DIV/0!</v>
      </c>
      <c r="AF18" s="37"/>
      <c r="AG18" s="140"/>
      <c r="AH18" s="140"/>
      <c r="AI18" s="37"/>
      <c r="AJ18" s="140" t="e">
        <f t="shared" ref="AJ18" si="56">AVERAGE(AI18:AI20)</f>
        <v>#DIV/0!</v>
      </c>
      <c r="AK18" s="140" t="e">
        <f t="shared" ref="AK18" si="57">_xlfn.STDEV.S(AI18:AI20)</f>
        <v>#DIV/0!</v>
      </c>
      <c r="AL18" s="37"/>
      <c r="AM18" s="140" t="e">
        <f t="shared" ref="AM18" si="58">AVERAGE(AL18:AL20)</f>
        <v>#DIV/0!</v>
      </c>
      <c r="AN18" s="140" t="e">
        <f t="shared" ref="AN18" si="59">_xlfn.STDEV.S(AL18:AL20)</f>
        <v>#DIV/0!</v>
      </c>
      <c r="AO18" s="37"/>
      <c r="AP18" s="140" t="e">
        <f t="shared" ref="AP18" si="60">AVERAGE(AO18:AO20)</f>
        <v>#DIV/0!</v>
      </c>
      <c r="AQ18" s="140" t="e">
        <f t="shared" ref="AQ18" si="61">_xlfn.STDEV.S(AO18:AO20)</f>
        <v>#DIV/0!</v>
      </c>
      <c r="AR18" s="37"/>
      <c r="AS18" s="140" t="e">
        <f t="shared" ref="AS18" si="62">AVERAGE(AR18:AR20)</f>
        <v>#DIV/0!</v>
      </c>
      <c r="AT18" s="140" t="e">
        <f t="shared" ref="AT18" si="63">_xlfn.STDEV.S(AR18:AR20)</f>
        <v>#DIV/0!</v>
      </c>
    </row>
    <row r="19" spans="1:46">
      <c r="A19" s="141"/>
      <c r="B19" s="141"/>
      <c r="C19" s="147"/>
      <c r="D19" s="42">
        <v>17</v>
      </c>
      <c r="E19" s="141"/>
      <c r="F19" s="141"/>
      <c r="G19" s="141"/>
      <c r="H19" s="4"/>
      <c r="J19" s="141"/>
      <c r="K19" s="37">
        <v>0.20799999999999999</v>
      </c>
      <c r="L19" s="141"/>
      <c r="M19" s="141"/>
      <c r="N19" s="52">
        <v>0.248</v>
      </c>
      <c r="O19" s="141"/>
      <c r="P19" s="141"/>
      <c r="Q19" s="37">
        <v>0.64</v>
      </c>
      <c r="R19" s="141"/>
      <c r="S19" s="141"/>
      <c r="T19" s="37">
        <v>1.25</v>
      </c>
      <c r="U19" s="141"/>
      <c r="V19" s="141"/>
      <c r="W19" s="37">
        <v>3.1</v>
      </c>
      <c r="X19" s="141"/>
      <c r="Y19" s="141"/>
      <c r="Z19" s="37"/>
      <c r="AA19" s="141"/>
      <c r="AB19" s="141"/>
      <c r="AC19" s="37"/>
      <c r="AD19" s="141"/>
      <c r="AE19" s="141"/>
      <c r="AF19" s="37"/>
      <c r="AG19" s="141"/>
      <c r="AH19" s="141"/>
      <c r="AI19" s="37"/>
      <c r="AJ19" s="141"/>
      <c r="AK19" s="141"/>
      <c r="AL19" s="37"/>
      <c r="AM19" s="141"/>
      <c r="AN19" s="141"/>
      <c r="AO19" s="37"/>
      <c r="AP19" s="141"/>
      <c r="AQ19" s="141"/>
      <c r="AR19" s="37"/>
      <c r="AS19" s="141"/>
      <c r="AT19" s="141"/>
    </row>
    <row r="20" spans="1:46">
      <c r="A20" s="142"/>
      <c r="B20" s="142"/>
      <c r="C20" s="148"/>
      <c r="D20" s="48">
        <v>18</v>
      </c>
      <c r="E20" s="142"/>
      <c r="F20" s="142"/>
      <c r="G20" s="142"/>
      <c r="H20" s="4"/>
      <c r="J20" s="142"/>
      <c r="K20" s="37">
        <v>0.22800000000000001</v>
      </c>
      <c r="L20" s="142"/>
      <c r="M20" s="142"/>
      <c r="N20" s="52">
        <v>0.23599999999999999</v>
      </c>
      <c r="O20" s="142"/>
      <c r="P20" s="142"/>
      <c r="Q20" s="37">
        <v>0.76</v>
      </c>
      <c r="R20" s="142"/>
      <c r="S20" s="142"/>
      <c r="T20" s="37">
        <v>1.24</v>
      </c>
      <c r="U20" s="142"/>
      <c r="V20" s="142"/>
      <c r="W20" s="37">
        <v>3.3</v>
      </c>
      <c r="X20" s="142"/>
      <c r="Y20" s="142"/>
      <c r="Z20" s="37"/>
      <c r="AA20" s="142"/>
      <c r="AB20" s="142"/>
      <c r="AC20" s="37"/>
      <c r="AD20" s="142"/>
      <c r="AE20" s="142"/>
      <c r="AF20" s="37"/>
      <c r="AG20" s="142"/>
      <c r="AH20" s="142"/>
      <c r="AI20" s="37"/>
      <c r="AJ20" s="142"/>
      <c r="AK20" s="142"/>
      <c r="AL20" s="37"/>
      <c r="AM20" s="142"/>
      <c r="AN20" s="142"/>
      <c r="AO20" s="37"/>
      <c r="AP20" s="142"/>
      <c r="AQ20" s="142"/>
      <c r="AR20" s="37"/>
      <c r="AS20" s="142"/>
      <c r="AT20" s="142"/>
    </row>
    <row r="21" spans="1:46">
      <c r="A21" s="140"/>
      <c r="B21" s="140"/>
      <c r="C21" s="146"/>
      <c r="D21" s="42"/>
      <c r="E21" s="140"/>
      <c r="F21" s="143"/>
      <c r="G21" s="143"/>
      <c r="H21" s="5"/>
      <c r="I21" s="6"/>
      <c r="J21" s="140"/>
      <c r="K21" s="37"/>
      <c r="L21" s="140"/>
      <c r="M21" s="140"/>
      <c r="N21" s="37"/>
      <c r="O21" s="140"/>
      <c r="P21" s="140"/>
      <c r="Q21" s="37"/>
      <c r="R21" s="140"/>
      <c r="S21" s="140"/>
      <c r="T21" s="37"/>
      <c r="U21" s="140"/>
      <c r="V21" s="140"/>
      <c r="W21" s="37"/>
      <c r="X21" s="140"/>
      <c r="Y21" s="140"/>
      <c r="Z21" s="37"/>
      <c r="AA21" s="140"/>
      <c r="AB21" s="140"/>
      <c r="AC21" s="37"/>
      <c r="AD21" s="140" t="e">
        <f t="shared" ref="AD21" si="64">AVERAGE(AC21:AC23)</f>
        <v>#DIV/0!</v>
      </c>
      <c r="AE21" s="140" t="e">
        <f t="shared" ref="AE21" si="65">_xlfn.STDEV.S(AC21:AC23)</f>
        <v>#DIV/0!</v>
      </c>
      <c r="AF21" s="37"/>
      <c r="AG21" s="140"/>
      <c r="AH21" s="140"/>
      <c r="AI21" s="37"/>
      <c r="AJ21" s="140" t="e">
        <f t="shared" ref="AJ21" si="66">AVERAGE(AI21:AI23)</f>
        <v>#DIV/0!</v>
      </c>
      <c r="AK21" s="140" t="e">
        <f t="shared" ref="AK21" si="67">_xlfn.STDEV.S(AI21:AI23)</f>
        <v>#DIV/0!</v>
      </c>
      <c r="AL21" s="37"/>
      <c r="AM21" s="140" t="e">
        <f t="shared" ref="AM21" si="68">AVERAGE(AL21:AL23)</f>
        <v>#DIV/0!</v>
      </c>
      <c r="AN21" s="140" t="e">
        <f t="shared" ref="AN21" si="69">_xlfn.STDEV.S(AL21:AL23)</f>
        <v>#DIV/0!</v>
      </c>
      <c r="AO21" s="37"/>
      <c r="AP21" s="140" t="e">
        <f t="shared" ref="AP21" si="70">AVERAGE(AO21:AO23)</f>
        <v>#DIV/0!</v>
      </c>
      <c r="AQ21" s="140" t="e">
        <f t="shared" ref="AQ21" si="71">_xlfn.STDEV.S(AO21:AO23)</f>
        <v>#DIV/0!</v>
      </c>
      <c r="AR21" s="37"/>
      <c r="AS21" s="140" t="e">
        <f t="shared" ref="AS21" si="72">AVERAGE(AR21:AR23)</f>
        <v>#DIV/0!</v>
      </c>
      <c r="AT21" s="140" t="e">
        <f t="shared" ref="AT21" si="73">_xlfn.STDEV.S(AR21:AR23)</f>
        <v>#DIV/0!</v>
      </c>
    </row>
    <row r="22" spans="1:46">
      <c r="A22" s="141"/>
      <c r="B22" s="141"/>
      <c r="C22" s="147"/>
      <c r="D22" s="48"/>
      <c r="E22" s="141"/>
      <c r="F22" s="141"/>
      <c r="G22" s="141"/>
      <c r="H22" s="5"/>
      <c r="I22" s="6"/>
      <c r="J22" s="141"/>
      <c r="K22" s="37"/>
      <c r="L22" s="141"/>
      <c r="M22" s="141"/>
      <c r="N22" s="37"/>
      <c r="O22" s="141"/>
      <c r="P22" s="141"/>
      <c r="Q22" s="37"/>
      <c r="R22" s="141"/>
      <c r="S22" s="141"/>
      <c r="T22" s="37"/>
      <c r="U22" s="141"/>
      <c r="V22" s="141"/>
      <c r="W22" s="37"/>
      <c r="X22" s="141"/>
      <c r="Y22" s="141"/>
      <c r="Z22" s="37"/>
      <c r="AA22" s="141"/>
      <c r="AB22" s="141"/>
      <c r="AC22" s="37"/>
      <c r="AD22" s="141"/>
      <c r="AE22" s="141"/>
      <c r="AF22" s="37"/>
      <c r="AG22" s="141"/>
      <c r="AH22" s="141"/>
      <c r="AI22" s="37"/>
      <c r="AJ22" s="141"/>
      <c r="AK22" s="141"/>
      <c r="AL22" s="37"/>
      <c r="AM22" s="141"/>
      <c r="AN22" s="141"/>
      <c r="AO22" s="37"/>
      <c r="AP22" s="141"/>
      <c r="AQ22" s="141"/>
      <c r="AR22" s="37"/>
      <c r="AS22" s="141"/>
      <c r="AT22" s="141"/>
    </row>
    <row r="23" spans="1:46">
      <c r="A23" s="142"/>
      <c r="B23" s="142"/>
      <c r="C23" s="148"/>
      <c r="D23" s="42"/>
      <c r="E23" s="142"/>
      <c r="F23" s="142"/>
      <c r="G23" s="142"/>
      <c r="H23" s="5"/>
      <c r="I23" s="6"/>
      <c r="J23" s="142"/>
      <c r="K23" s="37"/>
      <c r="L23" s="142"/>
      <c r="M23" s="142"/>
      <c r="N23" s="37"/>
      <c r="O23" s="142"/>
      <c r="P23" s="142"/>
      <c r="Q23" s="37"/>
      <c r="R23" s="142"/>
      <c r="S23" s="142"/>
      <c r="T23" s="37"/>
      <c r="U23" s="142"/>
      <c r="V23" s="142"/>
      <c r="W23" s="37"/>
      <c r="X23" s="142"/>
      <c r="Y23" s="142"/>
      <c r="Z23" s="37"/>
      <c r="AA23" s="142"/>
      <c r="AB23" s="142"/>
      <c r="AC23" s="37"/>
      <c r="AD23" s="142"/>
      <c r="AE23" s="142"/>
      <c r="AF23" s="37"/>
      <c r="AG23" s="142"/>
      <c r="AH23" s="142"/>
      <c r="AI23" s="37"/>
      <c r="AJ23" s="142"/>
      <c r="AK23" s="142"/>
      <c r="AL23" s="37"/>
      <c r="AM23" s="142"/>
      <c r="AN23" s="142"/>
      <c r="AO23" s="37"/>
      <c r="AP23" s="142"/>
      <c r="AQ23" s="142"/>
      <c r="AR23" s="37"/>
      <c r="AS23" s="142"/>
      <c r="AT23" s="142"/>
    </row>
    <row r="24" spans="1:46">
      <c r="A24" s="140"/>
      <c r="B24" s="140"/>
      <c r="C24" s="146"/>
      <c r="D24" s="48"/>
      <c r="E24" s="140"/>
      <c r="F24" s="143"/>
      <c r="G24" s="143"/>
      <c r="H24" s="5"/>
      <c r="I24" s="6"/>
      <c r="J24" s="140"/>
      <c r="K24" s="37"/>
      <c r="L24" s="140"/>
      <c r="M24" s="140"/>
      <c r="N24" s="37"/>
      <c r="O24" s="140"/>
      <c r="P24" s="140"/>
      <c r="Q24" s="37"/>
      <c r="R24" s="140"/>
      <c r="S24" s="140"/>
      <c r="T24" s="37"/>
      <c r="U24" s="140"/>
      <c r="V24" s="140"/>
      <c r="W24" s="37"/>
      <c r="X24" s="140"/>
      <c r="Y24" s="140"/>
      <c r="Z24" s="37"/>
      <c r="AA24" s="140"/>
      <c r="AB24" s="140"/>
      <c r="AC24" s="37"/>
      <c r="AD24" s="140"/>
      <c r="AE24" s="140"/>
      <c r="AF24" s="37"/>
      <c r="AG24" s="140"/>
      <c r="AH24" s="140"/>
      <c r="AI24" s="37"/>
      <c r="AJ24" s="140" t="e">
        <f t="shared" ref="AJ24" si="74">AVERAGE(AI24:AI26)</f>
        <v>#DIV/0!</v>
      </c>
      <c r="AK24" s="140" t="e">
        <f t="shared" ref="AK24" si="75">_xlfn.STDEV.S(AI24:AI26)</f>
        <v>#DIV/0!</v>
      </c>
      <c r="AL24" s="37"/>
      <c r="AM24" s="140" t="e">
        <f t="shared" ref="AM24" si="76">AVERAGE(AL24:AL26)</f>
        <v>#DIV/0!</v>
      </c>
      <c r="AN24" s="140" t="e">
        <f t="shared" ref="AN24" si="77">_xlfn.STDEV.S(AL24:AL26)</f>
        <v>#DIV/0!</v>
      </c>
      <c r="AO24" s="37"/>
      <c r="AP24" s="140" t="e">
        <f t="shared" ref="AP24" si="78">AVERAGE(AO24:AO26)</f>
        <v>#DIV/0!</v>
      </c>
      <c r="AQ24" s="140" t="e">
        <f t="shared" ref="AQ24" si="79">_xlfn.STDEV.S(AO24:AO26)</f>
        <v>#DIV/0!</v>
      </c>
      <c r="AR24" s="37"/>
      <c r="AS24" s="140" t="e">
        <f t="shared" ref="AS24" si="80">AVERAGE(AR24:AR26)</f>
        <v>#DIV/0!</v>
      </c>
      <c r="AT24" s="140" t="e">
        <f t="shared" ref="AT24" si="81">_xlfn.STDEV.S(AR24:AR26)</f>
        <v>#DIV/0!</v>
      </c>
    </row>
    <row r="25" spans="1:46">
      <c r="A25" s="141"/>
      <c r="B25" s="141"/>
      <c r="C25" s="147"/>
      <c r="D25" s="42"/>
      <c r="E25" s="141"/>
      <c r="F25" s="141"/>
      <c r="G25" s="141"/>
      <c r="H25" s="4"/>
      <c r="J25" s="141"/>
      <c r="K25" s="37"/>
      <c r="L25" s="141"/>
      <c r="M25" s="141"/>
      <c r="N25" s="37"/>
      <c r="O25" s="141"/>
      <c r="P25" s="141"/>
      <c r="Q25" s="37"/>
      <c r="R25" s="141"/>
      <c r="S25" s="141"/>
      <c r="T25" s="37"/>
      <c r="U25" s="141"/>
      <c r="V25" s="141"/>
      <c r="W25" s="37"/>
      <c r="X25" s="141"/>
      <c r="Y25" s="141"/>
      <c r="Z25" s="37"/>
      <c r="AA25" s="141"/>
      <c r="AB25" s="141"/>
      <c r="AC25" s="37"/>
      <c r="AD25" s="141"/>
      <c r="AE25" s="141"/>
      <c r="AF25" s="37"/>
      <c r="AG25" s="141"/>
      <c r="AH25" s="141"/>
      <c r="AI25" s="37"/>
      <c r="AJ25" s="141"/>
      <c r="AK25" s="141"/>
      <c r="AL25" s="37"/>
      <c r="AM25" s="141"/>
      <c r="AN25" s="141"/>
      <c r="AO25" s="37"/>
      <c r="AP25" s="141"/>
      <c r="AQ25" s="141"/>
      <c r="AR25" s="37"/>
      <c r="AS25" s="141"/>
      <c r="AT25" s="141"/>
    </row>
    <row r="26" spans="1:46">
      <c r="A26" s="142"/>
      <c r="B26" s="142"/>
      <c r="C26" s="148"/>
      <c r="D26" s="48"/>
      <c r="E26" s="142"/>
      <c r="F26" s="142"/>
      <c r="G26" s="142"/>
      <c r="H26" s="32"/>
      <c r="I26" s="32"/>
      <c r="J26" s="142"/>
      <c r="K26" s="37"/>
      <c r="L26" s="142"/>
      <c r="M26" s="142"/>
      <c r="N26" s="37"/>
      <c r="O26" s="142"/>
      <c r="P26" s="142"/>
      <c r="Q26" s="37"/>
      <c r="R26" s="142"/>
      <c r="S26" s="142"/>
      <c r="T26" s="37"/>
      <c r="U26" s="142"/>
      <c r="V26" s="142"/>
      <c r="W26" s="37"/>
      <c r="X26" s="142"/>
      <c r="Y26" s="142"/>
      <c r="Z26" s="37"/>
      <c r="AA26" s="142"/>
      <c r="AB26" s="142"/>
      <c r="AC26" s="37"/>
      <c r="AD26" s="142"/>
      <c r="AE26" s="142"/>
      <c r="AF26" s="37"/>
      <c r="AG26" s="142"/>
      <c r="AH26" s="142"/>
      <c r="AI26" s="37"/>
      <c r="AJ26" s="142"/>
      <c r="AK26" s="142"/>
      <c r="AL26" s="37"/>
      <c r="AM26" s="142"/>
      <c r="AN26" s="142"/>
      <c r="AO26" s="37"/>
      <c r="AP26" s="142"/>
      <c r="AQ26" s="142"/>
      <c r="AR26" s="37"/>
      <c r="AS26" s="142"/>
      <c r="AT26" s="142"/>
    </row>
    <row r="27" spans="1:46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Q27" s="28"/>
      <c r="R27" s="28"/>
      <c r="T27" s="29"/>
      <c r="U27" s="29"/>
      <c r="W27" s="28"/>
      <c r="X27" s="30"/>
      <c r="Y27" s="82"/>
      <c r="Z27" s="29"/>
      <c r="AA27" s="30"/>
      <c r="AB27" s="33"/>
      <c r="AC27" s="28"/>
      <c r="AD27" s="28"/>
      <c r="AE27" s="30"/>
      <c r="AF27" s="34"/>
      <c r="AG27" s="32"/>
      <c r="AH27" s="32"/>
      <c r="AI27" s="27"/>
      <c r="AJ27" s="30"/>
    </row>
    <row r="28" spans="1:46">
      <c r="A28" s="32"/>
      <c r="B28" s="32"/>
      <c r="C28" s="32"/>
      <c r="D28" s="32"/>
      <c r="E28" s="32"/>
      <c r="F28" s="32"/>
      <c r="AD28" s="84"/>
      <c r="AE28" s="88" t="s">
        <v>290</v>
      </c>
      <c r="AF28" s="83"/>
      <c r="AG28" s="27"/>
      <c r="AH28" s="27"/>
      <c r="AI28" s="27"/>
      <c r="AJ28" s="30"/>
    </row>
    <row r="29" spans="1:46">
      <c r="A29" s="32"/>
      <c r="B29" t="s">
        <v>39</v>
      </c>
      <c r="C29">
        <v>11</v>
      </c>
      <c r="D29" s="78">
        <v>44375</v>
      </c>
      <c r="E29" s="77"/>
      <c r="AD29" s="68"/>
      <c r="AE29" s="1" t="s">
        <v>35</v>
      </c>
      <c r="AF29" s="1" t="s">
        <v>36</v>
      </c>
      <c r="AG29" s="27"/>
      <c r="AH29" s="27"/>
      <c r="AI29" s="27"/>
      <c r="AJ29" s="30"/>
    </row>
    <row r="30" spans="1:46">
      <c r="A30" s="32"/>
      <c r="B30" t="s">
        <v>34</v>
      </c>
      <c r="C30">
        <v>16</v>
      </c>
      <c r="D30" s="78">
        <v>44375</v>
      </c>
      <c r="E30" s="63"/>
      <c r="AD30" s="68"/>
      <c r="AE30" s="85">
        <f>AVERAGE(AI3:AI5)</f>
        <v>29.2</v>
      </c>
      <c r="AF30" s="51">
        <f>_xlfn.STDEV.S(AI3:AI5)</f>
        <v>1.5</v>
      </c>
      <c r="AG30" s="27"/>
      <c r="AH30" s="27"/>
      <c r="AI30" s="27"/>
      <c r="AJ30" s="30"/>
    </row>
    <row r="31" spans="1:46" ht="15" customHeight="1">
      <c r="A31" s="32"/>
      <c r="B31" t="s">
        <v>37</v>
      </c>
      <c r="C31">
        <v>10</v>
      </c>
      <c r="D31" s="78">
        <v>44376</v>
      </c>
      <c r="E31" s="63"/>
      <c r="AD31" s="68"/>
      <c r="AE31" s="85">
        <f>AVERAGE(AI6:AI8)</f>
        <v>25.366666666666664</v>
      </c>
      <c r="AF31" s="51">
        <f>_xlfn.STDEV.S(AI6:AI8)</f>
        <v>3.8734136537856947</v>
      </c>
      <c r="AG31" s="27"/>
      <c r="AH31" s="27"/>
      <c r="AI31" s="27"/>
      <c r="AJ31" s="30"/>
    </row>
    <row r="32" spans="1:46" ht="18" customHeight="1">
      <c r="A32" s="32"/>
      <c r="B32" s="53" t="s">
        <v>38</v>
      </c>
      <c r="E32" s="63"/>
      <c r="AD32" s="68"/>
      <c r="AE32" s="85">
        <f>AVERAGE(AI9:AI11)</f>
        <v>6.833333333333333</v>
      </c>
      <c r="AF32" s="51">
        <f>_xlfn.STDEV.S(AI9:AI11)</f>
        <v>0.3785938897200179</v>
      </c>
      <c r="AG32" s="27"/>
      <c r="AH32" s="27"/>
      <c r="AI32" s="27"/>
      <c r="AJ32" s="30"/>
    </row>
    <row r="33" spans="1:36">
      <c r="A33" s="32"/>
      <c r="B33" s="53" t="s">
        <v>41</v>
      </c>
      <c r="E33" s="63"/>
      <c r="AD33" s="70"/>
      <c r="AE33" s="86">
        <f>AVERAGE(AI12:AI14)</f>
        <v>20.466666666666665</v>
      </c>
      <c r="AF33" s="87">
        <f>_xlfn.STDEV.S(AI12:AI14)</f>
        <v>0.80829037686547522</v>
      </c>
      <c r="AG33" s="27"/>
      <c r="AH33" s="27"/>
      <c r="AI33" s="27"/>
      <c r="AJ33" s="30"/>
    </row>
    <row r="34" spans="1:36">
      <c r="A34" s="32"/>
      <c r="B34" s="53" t="s">
        <v>57</v>
      </c>
      <c r="D34" s="54"/>
      <c r="E34" s="155"/>
      <c r="F34" s="53"/>
      <c r="V34" s="29"/>
      <c r="W34" s="29"/>
      <c r="X34" s="28"/>
      <c r="Y34" s="28"/>
      <c r="Z34" s="29"/>
      <c r="AA34" s="30"/>
      <c r="AB34" s="33"/>
      <c r="AC34" s="28"/>
      <c r="AD34" s="28"/>
      <c r="AE34" s="30"/>
      <c r="AF34" s="34"/>
      <c r="AG34" s="27"/>
      <c r="AH34" s="27"/>
      <c r="AI34" s="27"/>
      <c r="AJ34" s="30"/>
    </row>
    <row r="35" spans="1:36">
      <c r="A35" s="32"/>
      <c r="B35" s="53" t="s">
        <v>58</v>
      </c>
      <c r="D35" s="54"/>
      <c r="E35" s="155"/>
      <c r="F35" s="53"/>
      <c r="W35" s="28"/>
      <c r="X35" s="28"/>
      <c r="Y35" s="30"/>
      <c r="Z35" s="29"/>
      <c r="AA35" s="30"/>
      <c r="AB35" s="33"/>
      <c r="AC35" s="28"/>
      <c r="AD35" s="28"/>
      <c r="AE35" s="30"/>
      <c r="AF35" s="34"/>
      <c r="AG35" s="27"/>
      <c r="AH35" s="27"/>
      <c r="AI35" s="27"/>
      <c r="AJ35" s="30"/>
    </row>
    <row r="36" spans="1:36">
      <c r="A36" s="32"/>
      <c r="B36" s="53" t="s">
        <v>59</v>
      </c>
      <c r="D36" s="54"/>
      <c r="E36" s="53"/>
      <c r="F36" s="53"/>
      <c r="V36" s="28"/>
      <c r="W36" s="28"/>
      <c r="X36" s="30"/>
      <c r="Y36" s="31"/>
      <c r="Z36" s="29"/>
      <c r="AA36" s="30"/>
      <c r="AB36" s="33"/>
      <c r="AC36" s="28"/>
      <c r="AD36" s="28"/>
      <c r="AE36" s="30"/>
      <c r="AF36" s="34"/>
      <c r="AG36" s="27"/>
      <c r="AH36" s="27"/>
      <c r="AI36" s="27"/>
      <c r="AJ36" s="30"/>
    </row>
    <row r="37" spans="1:36">
      <c r="A37" s="32"/>
      <c r="V37" s="28"/>
      <c r="W37" s="28"/>
      <c r="X37" s="30"/>
      <c r="Y37" s="31"/>
      <c r="Z37" s="29"/>
      <c r="AA37" s="30"/>
      <c r="AB37" s="33"/>
      <c r="AC37" s="28"/>
      <c r="AD37" s="28"/>
      <c r="AE37" s="30"/>
      <c r="AF37" s="34"/>
      <c r="AG37" s="27"/>
      <c r="AH37" s="27"/>
      <c r="AI37" s="27"/>
      <c r="AJ37" s="30"/>
    </row>
    <row r="38" spans="1:36">
      <c r="A38" s="32"/>
      <c r="V38" s="28"/>
      <c r="W38" s="28"/>
      <c r="X38" s="30"/>
      <c r="Y38" s="31"/>
      <c r="Z38" s="29"/>
      <c r="AA38" s="30"/>
      <c r="AB38" s="33"/>
      <c r="AC38" s="28"/>
      <c r="AD38" s="28"/>
      <c r="AE38" s="30"/>
      <c r="AF38" s="34"/>
      <c r="AG38" s="27"/>
      <c r="AH38" s="27"/>
      <c r="AI38" s="27"/>
      <c r="AJ38" s="30"/>
    </row>
    <row r="39" spans="1:36">
      <c r="A39" s="32"/>
      <c r="B39" s="32"/>
      <c r="C39" s="32"/>
      <c r="D39" s="32"/>
      <c r="E39" s="32"/>
      <c r="F39" s="32"/>
      <c r="G39" s="32"/>
      <c r="H39" s="32"/>
      <c r="I39" s="32"/>
      <c r="AD39" s="27"/>
      <c r="AE39" s="27"/>
      <c r="AF39" s="27"/>
      <c r="AG39" s="27"/>
      <c r="AH39" s="27"/>
      <c r="AI39" s="27"/>
      <c r="AJ39" s="30"/>
    </row>
    <row r="40" spans="1:36">
      <c r="A40" s="32"/>
      <c r="B40" s="32"/>
      <c r="C40" s="32">
        <v>200</v>
      </c>
      <c r="D40" s="32"/>
      <c r="E40" s="32"/>
      <c r="F40" s="32"/>
      <c r="G40" s="32"/>
      <c r="H40" s="32"/>
      <c r="I40" s="32"/>
      <c r="AJ40" s="7"/>
    </row>
    <row r="41" spans="1:36">
      <c r="A41" s="32"/>
      <c r="B41" s="52">
        <v>0.36899999999999999</v>
      </c>
      <c r="C41" s="52">
        <f t="shared" ref="C41:C57" si="82">B41*$C$40</f>
        <v>73.8</v>
      </c>
      <c r="D41" s="32"/>
      <c r="E41" s="32"/>
      <c r="F41" s="32"/>
      <c r="G41" s="32"/>
      <c r="AJ41" s="7"/>
    </row>
    <row r="42" spans="1:36">
      <c r="A42" s="32"/>
      <c r="B42" s="52">
        <v>0.36199999999999999</v>
      </c>
      <c r="C42" s="52">
        <f t="shared" si="82"/>
        <v>72.399999999999991</v>
      </c>
      <c r="D42" s="32"/>
      <c r="E42" s="32"/>
      <c r="F42" s="32"/>
      <c r="G42" s="32"/>
      <c r="J42" s="52"/>
      <c r="AJ42" s="7"/>
    </row>
    <row r="43" spans="1:36">
      <c r="A43" s="32"/>
      <c r="B43">
        <v>0.36699999999999999</v>
      </c>
      <c r="C43" s="52">
        <f t="shared" si="82"/>
        <v>73.400000000000006</v>
      </c>
      <c r="D43" s="32"/>
      <c r="E43" s="32"/>
      <c r="F43" s="32"/>
      <c r="G43" s="32"/>
      <c r="J43" s="52"/>
      <c r="AJ43" s="7"/>
    </row>
    <row r="44" spans="1:36">
      <c r="A44" s="32"/>
      <c r="B44" s="52">
        <v>0.27400000000000002</v>
      </c>
      <c r="C44" s="52">
        <f t="shared" si="82"/>
        <v>54.800000000000004</v>
      </c>
      <c r="D44" s="32"/>
      <c r="E44" s="32"/>
      <c r="F44" s="32"/>
      <c r="G44" s="32"/>
      <c r="J44" s="52"/>
      <c r="AJ44" s="7"/>
    </row>
    <row r="45" spans="1:36">
      <c r="A45" s="32"/>
      <c r="B45" s="52">
        <v>0.29499999999999998</v>
      </c>
      <c r="C45" s="52">
        <f t="shared" si="82"/>
        <v>59</v>
      </c>
      <c r="D45" s="32"/>
      <c r="E45" s="32"/>
      <c r="F45" s="32"/>
      <c r="G45" s="32"/>
      <c r="J45" s="52"/>
      <c r="AJ45" s="7"/>
    </row>
    <row r="46" spans="1:36">
      <c r="A46" s="32"/>
      <c r="B46" s="52">
        <v>0.30299999999999999</v>
      </c>
      <c r="C46" s="52">
        <f t="shared" si="82"/>
        <v>60.6</v>
      </c>
      <c r="D46" s="32"/>
      <c r="E46" s="32"/>
      <c r="F46" s="32"/>
      <c r="G46" s="32"/>
      <c r="J46" s="52"/>
      <c r="AJ46" s="7"/>
    </row>
    <row r="47" spans="1:36">
      <c r="A47" s="32"/>
      <c r="B47" s="52">
        <v>0.32100000000000001</v>
      </c>
      <c r="C47" s="52">
        <f t="shared" si="82"/>
        <v>64.2</v>
      </c>
      <c r="D47" s="32"/>
      <c r="E47" s="32"/>
      <c r="F47" s="32"/>
      <c r="G47" s="32"/>
      <c r="J47" s="52"/>
      <c r="AJ47" s="7"/>
    </row>
    <row r="48" spans="1:36">
      <c r="A48" s="32"/>
      <c r="B48" s="52">
        <v>0.316</v>
      </c>
      <c r="C48" s="52">
        <f t="shared" si="82"/>
        <v>63.2</v>
      </c>
      <c r="D48" s="32"/>
      <c r="E48" s="32"/>
      <c r="F48" s="32"/>
      <c r="G48" s="32"/>
      <c r="J48" s="52"/>
      <c r="X48" s="7"/>
      <c r="AJ48" s="7"/>
    </row>
    <row r="49" spans="1:36">
      <c r="A49" s="32"/>
      <c r="B49" s="113">
        <v>0.32</v>
      </c>
      <c r="C49" s="52">
        <f t="shared" si="82"/>
        <v>64</v>
      </c>
      <c r="D49" s="32"/>
      <c r="E49" s="32"/>
      <c r="F49" s="32"/>
      <c r="G49" s="32"/>
      <c r="J49" s="52"/>
      <c r="W49" s="7"/>
      <c r="X49" s="7"/>
      <c r="AJ49" s="7"/>
    </row>
    <row r="50" spans="1:36">
      <c r="A50" s="32"/>
      <c r="B50" s="112">
        <v>0.28000000000000003</v>
      </c>
      <c r="C50" s="52">
        <f t="shared" si="82"/>
        <v>56.000000000000007</v>
      </c>
      <c r="D50" s="32"/>
      <c r="E50" s="32"/>
      <c r="F50" s="32"/>
      <c r="G50" s="32"/>
      <c r="J50" s="52"/>
      <c r="W50" s="7"/>
      <c r="X50" s="7"/>
      <c r="AJ50" s="7"/>
    </row>
    <row r="51" spans="1:36">
      <c r="A51" s="32"/>
      <c r="B51" s="52">
        <v>0.26400000000000001</v>
      </c>
      <c r="C51" s="52">
        <f t="shared" si="82"/>
        <v>52.800000000000004</v>
      </c>
      <c r="D51" s="32"/>
      <c r="E51" s="32"/>
      <c r="F51" s="32"/>
      <c r="G51" s="32"/>
      <c r="J51" s="52"/>
      <c r="W51" s="7"/>
      <c r="X51" s="7"/>
      <c r="AJ51" s="7"/>
    </row>
    <row r="52" spans="1:36">
      <c r="A52" s="32"/>
      <c r="B52" s="52">
        <v>0.27600000000000002</v>
      </c>
      <c r="C52" s="52">
        <f t="shared" si="82"/>
        <v>55.2</v>
      </c>
      <c r="D52" s="32"/>
      <c r="E52" s="32"/>
      <c r="F52" s="32"/>
      <c r="G52" s="32"/>
      <c r="J52" s="52"/>
      <c r="W52" s="7"/>
      <c r="X52" s="7"/>
      <c r="AJ52" s="7"/>
    </row>
    <row r="53" spans="1:36">
      <c r="A53" s="32"/>
      <c r="B53" s="52">
        <v>8.0000000000000002E-3</v>
      </c>
      <c r="C53" s="52">
        <f t="shared" si="82"/>
        <v>1.6</v>
      </c>
      <c r="D53" s="32"/>
      <c r="E53" s="32"/>
      <c r="F53" s="32"/>
      <c r="G53" s="32"/>
      <c r="J53" s="52"/>
      <c r="W53" s="7"/>
    </row>
    <row r="54" spans="1:36">
      <c r="A54" s="32"/>
      <c r="B54" s="52">
        <v>1.7999999999999999E-2</v>
      </c>
      <c r="C54" s="52">
        <f t="shared" si="82"/>
        <v>3.5999999999999996</v>
      </c>
      <c r="D54" s="32"/>
      <c r="E54" s="32"/>
      <c r="F54" s="32"/>
      <c r="G54" s="32"/>
      <c r="J54" s="52"/>
      <c r="W54" s="7"/>
      <c r="AJ54" s="7"/>
    </row>
    <row r="55" spans="1:36">
      <c r="A55" s="32"/>
      <c r="B55" s="52">
        <v>5.1999999999999998E-2</v>
      </c>
      <c r="C55" s="52">
        <f t="shared" si="82"/>
        <v>10.4</v>
      </c>
      <c r="D55" s="32"/>
      <c r="E55" s="32"/>
      <c r="F55" s="32"/>
      <c r="G55" s="32"/>
      <c r="J55" s="52"/>
      <c r="W55" s="7"/>
    </row>
    <row r="56" spans="1:36">
      <c r="A56" s="32"/>
      <c r="B56" s="52">
        <v>6.2E-2</v>
      </c>
      <c r="C56" s="52">
        <f t="shared" si="82"/>
        <v>12.4</v>
      </c>
      <c r="D56" s="32"/>
      <c r="E56" s="32"/>
      <c r="F56" s="32"/>
      <c r="G56" s="32"/>
      <c r="J56" s="52"/>
      <c r="W56" s="7"/>
    </row>
    <row r="57" spans="1:36">
      <c r="A57" s="32"/>
      <c r="B57" s="52">
        <v>5.8999999999999997E-2</v>
      </c>
      <c r="C57" s="52">
        <f t="shared" si="82"/>
        <v>11.799999999999999</v>
      </c>
      <c r="D57" s="32"/>
      <c r="E57" s="32"/>
      <c r="F57" s="32"/>
      <c r="G57" s="32"/>
      <c r="J57" s="52"/>
    </row>
    <row r="58" spans="1:36">
      <c r="A58" s="32"/>
      <c r="B58" s="32"/>
      <c r="C58" s="32"/>
      <c r="D58" s="32"/>
      <c r="E58" s="32"/>
      <c r="F58" s="32"/>
      <c r="G58" s="32"/>
      <c r="J58" s="52"/>
    </row>
    <row r="59" spans="1:36">
      <c r="A59" s="32"/>
      <c r="B59" s="32"/>
      <c r="C59" s="32"/>
      <c r="D59" s="32"/>
      <c r="E59" s="32"/>
      <c r="F59" s="32"/>
      <c r="G59" s="32"/>
      <c r="J59" s="52"/>
    </row>
    <row r="60" spans="1:36">
      <c r="A60" s="32"/>
      <c r="B60" s="32"/>
      <c r="C60" s="32"/>
      <c r="D60" s="32"/>
      <c r="E60" s="32"/>
      <c r="F60" s="32"/>
      <c r="G60" s="32"/>
      <c r="J60" s="52"/>
    </row>
    <row r="61" spans="1:36">
      <c r="A61" s="32"/>
      <c r="B61" s="32"/>
      <c r="C61" s="32"/>
      <c r="D61" s="32"/>
      <c r="E61" s="32"/>
      <c r="F61" s="32"/>
      <c r="G61" s="32"/>
      <c r="J61" s="52"/>
    </row>
    <row r="62" spans="1:36">
      <c r="A62" s="32"/>
      <c r="B62" s="32"/>
      <c r="C62" s="32"/>
      <c r="D62" s="32"/>
      <c r="E62" s="32"/>
      <c r="F62" s="32"/>
      <c r="G62" s="32"/>
      <c r="J62" s="52"/>
    </row>
    <row r="63" spans="1:36">
      <c r="A63" s="32"/>
      <c r="B63" s="32"/>
      <c r="C63" s="32"/>
      <c r="D63" s="32"/>
      <c r="E63" s="32"/>
      <c r="F63" s="32"/>
      <c r="G63" s="32"/>
      <c r="J63" s="52"/>
    </row>
    <row r="64" spans="1:36">
      <c r="A64" s="32"/>
      <c r="B64" s="32"/>
      <c r="C64" s="32"/>
      <c r="D64" s="32"/>
      <c r="E64" s="32"/>
      <c r="F64" s="32"/>
      <c r="G64" s="32"/>
      <c r="J64" s="52"/>
    </row>
    <row r="65" spans="1:10">
      <c r="A65" s="32"/>
      <c r="B65" s="32"/>
      <c r="C65" s="32"/>
      <c r="D65" s="32"/>
      <c r="E65" s="32"/>
      <c r="F65" s="32"/>
      <c r="G65" s="32"/>
      <c r="J65" s="52"/>
    </row>
    <row r="66" spans="1:10">
      <c r="A66" s="32"/>
      <c r="B66" s="32"/>
      <c r="C66" s="32"/>
      <c r="D66" s="32"/>
      <c r="E66" s="32"/>
      <c r="F66" s="32"/>
      <c r="G66" s="32"/>
      <c r="J66" s="52"/>
    </row>
    <row r="67" spans="1:10">
      <c r="A67" s="32"/>
      <c r="B67" s="32"/>
      <c r="C67" s="32"/>
      <c r="D67" s="32"/>
      <c r="E67" s="32"/>
      <c r="F67" s="32"/>
      <c r="G67" s="32"/>
      <c r="J67" s="52"/>
    </row>
    <row r="68" spans="1:10">
      <c r="A68" s="32"/>
      <c r="B68" s="32"/>
      <c r="C68" s="32"/>
      <c r="D68" s="32"/>
      <c r="E68" s="32"/>
      <c r="F68" s="32"/>
      <c r="G68" s="32"/>
      <c r="J68" s="52"/>
    </row>
    <row r="69" spans="1:10">
      <c r="A69" s="32"/>
      <c r="B69" s="32"/>
      <c r="C69" s="32"/>
      <c r="D69" s="32"/>
      <c r="E69" s="32"/>
      <c r="F69" s="32"/>
      <c r="G69" s="32"/>
      <c r="J69" s="52"/>
    </row>
    <row r="70" spans="1:10">
      <c r="A70" s="32"/>
      <c r="B70" s="32"/>
      <c r="C70" s="32"/>
      <c r="D70" s="32"/>
      <c r="E70" s="32"/>
      <c r="F70" s="32"/>
      <c r="G70" s="32"/>
      <c r="J70" s="52"/>
    </row>
    <row r="71" spans="1:10">
      <c r="A71" s="32"/>
      <c r="B71" s="32"/>
      <c r="C71" s="32"/>
      <c r="D71" s="32"/>
      <c r="E71" s="32"/>
      <c r="F71" s="32"/>
      <c r="G71" s="32"/>
      <c r="J71" s="52"/>
    </row>
    <row r="72" spans="1:10">
      <c r="A72" s="32"/>
      <c r="B72" s="32"/>
      <c r="C72" s="32"/>
      <c r="D72" s="32"/>
      <c r="E72" s="32"/>
      <c r="F72" s="32"/>
      <c r="G72" s="32"/>
      <c r="J72" s="52"/>
    </row>
    <row r="73" spans="1:10">
      <c r="J73" s="52"/>
    </row>
    <row r="74" spans="1:10">
      <c r="J74" s="52"/>
    </row>
    <row r="75" spans="1:10">
      <c r="J75" s="52"/>
    </row>
    <row r="76" spans="1:10">
      <c r="J76" s="52"/>
    </row>
    <row r="77" spans="1:10">
      <c r="J77" s="52"/>
    </row>
    <row r="78" spans="1:10">
      <c r="J78" s="52"/>
    </row>
    <row r="79" spans="1:10">
      <c r="J79" s="52"/>
    </row>
    <row r="80" spans="1:10">
      <c r="J80" s="52"/>
    </row>
    <row r="84" spans="2:3">
      <c r="B84" s="23"/>
      <c r="C84" s="22"/>
    </row>
    <row r="85" spans="2:3">
      <c r="B85" s="24"/>
      <c r="C85" s="22"/>
    </row>
    <row r="86" spans="2:3">
      <c r="B86" s="25"/>
      <c r="C86" s="22"/>
    </row>
    <row r="87" spans="2:3">
      <c r="B87" s="25"/>
      <c r="C87" s="22"/>
    </row>
    <row r="88" spans="2:3">
      <c r="B88" s="23"/>
      <c r="C88" s="22"/>
    </row>
    <row r="89" spans="2:3">
      <c r="B89" s="22"/>
      <c r="C89" s="22"/>
    </row>
    <row r="90" spans="2:3">
      <c r="B90" s="22"/>
      <c r="C90" s="22"/>
    </row>
    <row r="91" spans="2:3">
      <c r="B91" s="22"/>
      <c r="C91" s="22"/>
    </row>
    <row r="92" spans="2:3">
      <c r="B92" s="22"/>
      <c r="C92" s="22"/>
    </row>
    <row r="93" spans="2:3">
      <c r="B93" s="22"/>
      <c r="C93" s="22"/>
    </row>
    <row r="94" spans="2:3">
      <c r="B94" s="22"/>
      <c r="C94" s="22"/>
    </row>
  </sheetData>
  <mergeCells count="251">
    <mergeCell ref="AS18:AS20"/>
    <mergeCell ref="AT18:AT20"/>
    <mergeCell ref="AS21:AS23"/>
    <mergeCell ref="AT21:AT23"/>
    <mergeCell ref="AS24:AS26"/>
    <mergeCell ref="AT24:AT26"/>
    <mergeCell ref="AS3:AS5"/>
    <mergeCell ref="AT3:AT5"/>
    <mergeCell ref="AS6:AS8"/>
    <mergeCell ref="AT6:AT8"/>
    <mergeCell ref="AS9:AS11"/>
    <mergeCell ref="AT9:AT11"/>
    <mergeCell ref="AS12:AS14"/>
    <mergeCell ref="AT12:AT14"/>
    <mergeCell ref="AS15:AS17"/>
    <mergeCell ref="AT15:AT17"/>
    <mergeCell ref="AM18:AM20"/>
    <mergeCell ref="AN18:AN20"/>
    <mergeCell ref="AM21:AM23"/>
    <mergeCell ref="AN21:AN23"/>
    <mergeCell ref="AM24:AM26"/>
    <mergeCell ref="AN24:AN26"/>
    <mergeCell ref="AP3:AP5"/>
    <mergeCell ref="AQ3:AQ5"/>
    <mergeCell ref="AP6:AP8"/>
    <mergeCell ref="AQ6:AQ8"/>
    <mergeCell ref="AP9:AP11"/>
    <mergeCell ref="AQ9:AQ11"/>
    <mergeCell ref="AP12:AP14"/>
    <mergeCell ref="AQ12:AQ14"/>
    <mergeCell ref="AP15:AP17"/>
    <mergeCell ref="AQ15:AQ17"/>
    <mergeCell ref="AP18:AP20"/>
    <mergeCell ref="AQ18:AQ20"/>
    <mergeCell ref="AP21:AP23"/>
    <mergeCell ref="AQ21:AQ23"/>
    <mergeCell ref="AP24:AP26"/>
    <mergeCell ref="AQ24:AQ26"/>
    <mergeCell ref="AM3:AM5"/>
    <mergeCell ref="AN3:AN5"/>
    <mergeCell ref="AM6:AM8"/>
    <mergeCell ref="AN6:AN8"/>
    <mergeCell ref="AM9:AM11"/>
    <mergeCell ref="AN9:AN11"/>
    <mergeCell ref="AM12:AM14"/>
    <mergeCell ref="AN12:AN14"/>
    <mergeCell ref="AM15:AM17"/>
    <mergeCell ref="AN15:AN17"/>
    <mergeCell ref="AJ12:AJ14"/>
    <mergeCell ref="AK12:AK14"/>
    <mergeCell ref="AJ15:AJ17"/>
    <mergeCell ref="AK15:AK17"/>
    <mergeCell ref="AJ18:AJ20"/>
    <mergeCell ref="AK18:AK20"/>
    <mergeCell ref="AJ21:AJ23"/>
    <mergeCell ref="AK21:AK23"/>
    <mergeCell ref="AJ24:AJ26"/>
    <mergeCell ref="AK24:AK26"/>
    <mergeCell ref="AG12:AG14"/>
    <mergeCell ref="AH12:AH14"/>
    <mergeCell ref="AG15:AG17"/>
    <mergeCell ref="AH15:AH17"/>
    <mergeCell ref="AG18:AG20"/>
    <mergeCell ref="AH18:AH20"/>
    <mergeCell ref="AG21:AG23"/>
    <mergeCell ref="AH21:AH23"/>
    <mergeCell ref="AG24:AG26"/>
    <mergeCell ref="AH24:AH26"/>
    <mergeCell ref="AD12:AD14"/>
    <mergeCell ref="AE12:AE14"/>
    <mergeCell ref="AD15:AD17"/>
    <mergeCell ref="AE15:AE17"/>
    <mergeCell ref="AD18:AD20"/>
    <mergeCell ref="AE18:AE20"/>
    <mergeCell ref="AD21:AD23"/>
    <mergeCell ref="AE21:AE23"/>
    <mergeCell ref="AD24:AD26"/>
    <mergeCell ref="AE24:AE26"/>
    <mergeCell ref="AB12:AB14"/>
    <mergeCell ref="AA15:AA17"/>
    <mergeCell ref="AB15:AB17"/>
    <mergeCell ref="AA18:AA20"/>
    <mergeCell ref="AB18:AB20"/>
    <mergeCell ref="AA21:AA23"/>
    <mergeCell ref="AB21:AB23"/>
    <mergeCell ref="AA24:AA26"/>
    <mergeCell ref="AB24:AB26"/>
    <mergeCell ref="AA12:AA14"/>
    <mergeCell ref="AJ3:AJ5"/>
    <mergeCell ref="AK3:AK5"/>
    <mergeCell ref="AJ6:AJ8"/>
    <mergeCell ref="AK6:AK8"/>
    <mergeCell ref="AJ9:AJ11"/>
    <mergeCell ref="AK9:AK11"/>
    <mergeCell ref="AD3:AD5"/>
    <mergeCell ref="AE3:AE5"/>
    <mergeCell ref="AD6:AD8"/>
    <mergeCell ref="AE6:AE8"/>
    <mergeCell ref="AD9:AD11"/>
    <mergeCell ref="AE9:AE11"/>
    <mergeCell ref="AG3:AG5"/>
    <mergeCell ref="AH3:AH5"/>
    <mergeCell ref="AG6:AG8"/>
    <mergeCell ref="AH6:AH8"/>
    <mergeCell ref="AG9:AG11"/>
    <mergeCell ref="C21:C23"/>
    <mergeCell ref="C24:C26"/>
    <mergeCell ref="AH9:AH11"/>
    <mergeCell ref="E34:E35"/>
    <mergeCell ref="AA3:AA5"/>
    <mergeCell ref="AB3:AB5"/>
    <mergeCell ref="AA6:AA8"/>
    <mergeCell ref="AB6:AB8"/>
    <mergeCell ref="AA9:AA11"/>
    <mergeCell ref="AB9:AB11"/>
    <mergeCell ref="J18:J20"/>
    <mergeCell ref="J21:J23"/>
    <mergeCell ref="J24:J26"/>
    <mergeCell ref="S3:S5"/>
    <mergeCell ref="S6:S8"/>
    <mergeCell ref="S9:S11"/>
    <mergeCell ref="S12:S14"/>
    <mergeCell ref="S15:S17"/>
    <mergeCell ref="M15:M17"/>
    <mergeCell ref="M18:M20"/>
    <mergeCell ref="M6:M8"/>
    <mergeCell ref="M9:M11"/>
    <mergeCell ref="M12:M14"/>
    <mergeCell ref="U9:U11"/>
    <mergeCell ref="E21:E23"/>
    <mergeCell ref="F21:F23"/>
    <mergeCell ref="E24:E26"/>
    <mergeCell ref="F24:F26"/>
    <mergeCell ref="G15:G17"/>
    <mergeCell ref="G18:G20"/>
    <mergeCell ref="G21:G23"/>
    <mergeCell ref="G24:G26"/>
    <mergeCell ref="E3:E5"/>
    <mergeCell ref="E6:E8"/>
    <mergeCell ref="F3:F5"/>
    <mergeCell ref="F6:F8"/>
    <mergeCell ref="F9:F11"/>
    <mergeCell ref="E9:E11"/>
    <mergeCell ref="F12:F14"/>
    <mergeCell ref="C3:C5"/>
    <mergeCell ref="C6:C8"/>
    <mergeCell ref="C9:C11"/>
    <mergeCell ref="C12:C14"/>
    <mergeCell ref="C15:C17"/>
    <mergeCell ref="C18:C20"/>
    <mergeCell ref="K1:T1"/>
    <mergeCell ref="J3:J5"/>
    <mergeCell ref="J6:J8"/>
    <mergeCell ref="J9:J11"/>
    <mergeCell ref="J12:J14"/>
    <mergeCell ref="G3:G5"/>
    <mergeCell ref="G6:G8"/>
    <mergeCell ref="G9:G11"/>
    <mergeCell ref="G12:G14"/>
    <mergeCell ref="B1:D1"/>
    <mergeCell ref="J15:J17"/>
    <mergeCell ref="E15:E17"/>
    <mergeCell ref="F15:F17"/>
    <mergeCell ref="E18:E20"/>
    <mergeCell ref="F18:F20"/>
    <mergeCell ref="E12:E14"/>
    <mergeCell ref="A21:A23"/>
    <mergeCell ref="A24:A26"/>
    <mergeCell ref="B3:B5"/>
    <mergeCell ref="B6:B8"/>
    <mergeCell ref="B9:B11"/>
    <mergeCell ref="B12:B14"/>
    <mergeCell ref="B15:B17"/>
    <mergeCell ref="B18:B20"/>
    <mergeCell ref="B21:B23"/>
    <mergeCell ref="B24:B26"/>
    <mergeCell ref="A3:A5"/>
    <mergeCell ref="A6:A8"/>
    <mergeCell ref="A9:A11"/>
    <mergeCell ref="A12:A14"/>
    <mergeCell ref="A15:A17"/>
    <mergeCell ref="A18:A20"/>
    <mergeCell ref="M21:M23"/>
    <mergeCell ref="M24:M26"/>
    <mergeCell ref="L3:L5"/>
    <mergeCell ref="L6:L8"/>
    <mergeCell ref="L9:L11"/>
    <mergeCell ref="L12:L14"/>
    <mergeCell ref="L15:L17"/>
    <mergeCell ref="L18:L20"/>
    <mergeCell ref="L21:L23"/>
    <mergeCell ref="L24:L26"/>
    <mergeCell ref="M3:M5"/>
    <mergeCell ref="X18:X20"/>
    <mergeCell ref="Y18:Y20"/>
    <mergeCell ref="X21:X23"/>
    <mergeCell ref="Y21:Y23"/>
    <mergeCell ref="X24:X26"/>
    <mergeCell ref="Y24:Y26"/>
    <mergeCell ref="O15:O17"/>
    <mergeCell ref="P15:P17"/>
    <mergeCell ref="O18:O20"/>
    <mergeCell ref="P18:P20"/>
    <mergeCell ref="O21:O23"/>
    <mergeCell ref="P21:P23"/>
    <mergeCell ref="O24:O26"/>
    <mergeCell ref="P24:P26"/>
    <mergeCell ref="R15:R17"/>
    <mergeCell ref="R18:R20"/>
    <mergeCell ref="R21:R23"/>
    <mergeCell ref="R24:R26"/>
    <mergeCell ref="S18:S20"/>
    <mergeCell ref="S21:S23"/>
    <mergeCell ref="S24:S26"/>
    <mergeCell ref="U18:U20"/>
    <mergeCell ref="U21:U23"/>
    <mergeCell ref="V21:V23"/>
    <mergeCell ref="X3:X5"/>
    <mergeCell ref="Y3:Y5"/>
    <mergeCell ref="X6:X8"/>
    <mergeCell ref="Y6:Y8"/>
    <mergeCell ref="X9:X11"/>
    <mergeCell ref="Y9:Y11"/>
    <mergeCell ref="X12:X14"/>
    <mergeCell ref="Y12:Y14"/>
    <mergeCell ref="X15:X17"/>
    <mergeCell ref="Y15:Y17"/>
    <mergeCell ref="U24:U26"/>
    <mergeCell ref="V24:V26"/>
    <mergeCell ref="R3:R5"/>
    <mergeCell ref="R6:R8"/>
    <mergeCell ref="R9:R11"/>
    <mergeCell ref="R12:R14"/>
    <mergeCell ref="O3:O5"/>
    <mergeCell ref="P3:P5"/>
    <mergeCell ref="O6:O8"/>
    <mergeCell ref="P6:P8"/>
    <mergeCell ref="O9:O11"/>
    <mergeCell ref="P9:P11"/>
    <mergeCell ref="O12:O14"/>
    <mergeCell ref="P12:P14"/>
    <mergeCell ref="V12:V14"/>
    <mergeCell ref="U15:U17"/>
    <mergeCell ref="V15:V17"/>
    <mergeCell ref="V18:V20"/>
    <mergeCell ref="U3:U5"/>
    <mergeCell ref="V3:V5"/>
    <mergeCell ref="U6:U8"/>
    <mergeCell ref="V6:V8"/>
    <mergeCell ref="V9:V11"/>
    <mergeCell ref="U12:U14"/>
  </mergeCells>
  <phoneticPr fontId="32" type="noConversion"/>
  <conditionalFormatting sqref="Z34:Z38 Z27">
    <cfRule type="colorScale" priority="3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34:AB38 AB27">
    <cfRule type="colorScale" priority="39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34:AA38 AA27">
    <cfRule type="colorScale" priority="39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36:X38 Y35 X27">
    <cfRule type="colorScale" priority="393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X36:X38 Y35 X27">
    <cfRule type="colorScale" priority="39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34:AE38 AE27">
    <cfRule type="colorScale" priority="398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AF34:AF38 AF27">
    <cfRule type="colorScale" priority="399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AE34:AE38 AE27">
    <cfRule type="colorScale" priority="40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34:AF38 AF27">
    <cfRule type="colorScale" priority="4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C34:AC38 AC27">
    <cfRule type="colorScale" priority="40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C34:AC38 AC27">
    <cfRule type="colorScale" priority="40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D34:AD38 AD27">
    <cfRule type="colorScale" priority="40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1 Y34 W27 W36:W38 X35">
    <cfRule type="colorScale" priority="4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36:Y38">
    <cfRule type="colorScale" priority="4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069444444444495" right="0.70069444444444495" top="0.75138888888888899" bottom="0.75138888888888899" header="0.297916666666667" footer="0.297916666666667"/>
  <pageSetup paperSize="9" scale="7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148"/>
  <sheetViews>
    <sheetView tabSelected="1" zoomScale="90" zoomScaleNormal="90" workbookViewId="0">
      <selection activeCell="F23" sqref="F23"/>
    </sheetView>
  </sheetViews>
  <sheetFormatPr defaultRowHeight="14.5"/>
  <cols>
    <col min="2" max="2" width="8.54296875" bestFit="1" customWidth="1"/>
    <col min="3" max="3" width="7.81640625" bestFit="1" customWidth="1"/>
    <col min="4" max="4" width="7.08984375" bestFit="1" customWidth="1"/>
    <col min="6" max="6" width="8.90625" style="73"/>
  </cols>
  <sheetData>
    <row r="3" spans="1:37" ht="15" thickBot="1"/>
    <row r="4" spans="1:37">
      <c r="A4" s="32"/>
      <c r="B4" s="165" t="s">
        <v>509</v>
      </c>
      <c r="C4" s="90"/>
      <c r="D4" s="91"/>
      <c r="E4" s="89" t="s">
        <v>60</v>
      </c>
      <c r="F4" s="90"/>
      <c r="G4" s="91"/>
      <c r="H4" s="89" t="s">
        <v>61</v>
      </c>
      <c r="I4" s="90"/>
      <c r="J4" s="91"/>
      <c r="K4" s="89" t="s">
        <v>62</v>
      </c>
      <c r="L4" s="90"/>
      <c r="M4" s="91"/>
      <c r="N4" s="89" t="s">
        <v>63</v>
      </c>
      <c r="O4" s="90"/>
      <c r="P4" s="91"/>
      <c r="Q4" s="89" t="s">
        <v>64</v>
      </c>
      <c r="R4" s="90"/>
      <c r="S4" s="91"/>
      <c r="T4" s="89" t="s">
        <v>65</v>
      </c>
      <c r="U4" s="90"/>
      <c r="V4" s="91"/>
      <c r="W4" s="99" t="s">
        <v>66</v>
      </c>
      <c r="X4" s="90"/>
      <c r="Y4" s="91"/>
      <c r="Z4" s="99" t="s">
        <v>290</v>
      </c>
      <c r="AA4" s="90"/>
      <c r="AB4" s="91"/>
      <c r="AC4" s="99" t="s">
        <v>293</v>
      </c>
      <c r="AD4" s="90"/>
      <c r="AE4" s="91"/>
      <c r="AF4" s="99" t="s">
        <v>294</v>
      </c>
      <c r="AG4" s="90"/>
      <c r="AH4" s="91"/>
      <c r="AI4" s="115" t="s">
        <v>305</v>
      </c>
      <c r="AJ4" s="90"/>
      <c r="AK4" s="91"/>
    </row>
    <row r="5" spans="1:37">
      <c r="B5" s="92" t="s">
        <v>35</v>
      </c>
      <c r="C5" s="1" t="s">
        <v>36</v>
      </c>
      <c r="D5" s="93"/>
      <c r="E5" s="92" t="s">
        <v>35</v>
      </c>
      <c r="F5" s="1" t="s">
        <v>36</v>
      </c>
      <c r="G5" s="93"/>
      <c r="H5" s="92" t="s">
        <v>35</v>
      </c>
      <c r="I5" s="1" t="s">
        <v>36</v>
      </c>
      <c r="J5" s="93"/>
      <c r="K5" s="92" t="s">
        <v>35</v>
      </c>
      <c r="L5" s="1" t="s">
        <v>36</v>
      </c>
      <c r="M5" s="93"/>
      <c r="N5" s="92" t="s">
        <v>35</v>
      </c>
      <c r="O5" s="1" t="s">
        <v>36</v>
      </c>
      <c r="P5" s="93"/>
      <c r="Q5" s="92" t="s">
        <v>35</v>
      </c>
      <c r="R5" s="1" t="s">
        <v>36</v>
      </c>
      <c r="S5" s="93"/>
      <c r="T5" s="92" t="s">
        <v>35</v>
      </c>
      <c r="U5" s="1" t="s">
        <v>36</v>
      </c>
      <c r="V5" s="93"/>
      <c r="W5" s="92" t="s">
        <v>35</v>
      </c>
      <c r="X5" s="1" t="s">
        <v>36</v>
      </c>
      <c r="Y5" s="93"/>
      <c r="Z5" s="92" t="s">
        <v>35</v>
      </c>
      <c r="AA5" s="1" t="s">
        <v>36</v>
      </c>
      <c r="AB5" s="93"/>
      <c r="AC5" s="92" t="s">
        <v>35</v>
      </c>
      <c r="AD5" s="1" t="s">
        <v>36</v>
      </c>
      <c r="AE5" s="93"/>
      <c r="AF5" s="92" t="s">
        <v>35</v>
      </c>
      <c r="AG5" s="1" t="s">
        <v>36</v>
      </c>
      <c r="AH5" s="93"/>
      <c r="AI5" s="92" t="s">
        <v>35</v>
      </c>
      <c r="AJ5" s="1" t="s">
        <v>36</v>
      </c>
      <c r="AK5" s="93"/>
    </row>
    <row r="6" spans="1:37">
      <c r="A6" s="56" t="s">
        <v>49</v>
      </c>
      <c r="B6" s="94">
        <f>AVERAGE('Inocul. list Erlenmeyer fl.'!K3:K5)</f>
        <v>0.21833333333333335</v>
      </c>
      <c r="C6" s="51">
        <f>_xlfn.STDEV.S('Inocul. list Erlenmeyer fl.'!K3:K5)</f>
        <v>1.8502252115170544E-2</v>
      </c>
      <c r="D6" s="93"/>
      <c r="E6" s="94">
        <f>AVERAGE('Inocul. list Erlenmeyer fl.'!N3:N5)</f>
        <v>0.24199999999999999</v>
      </c>
      <c r="F6" s="51">
        <f>_xlfn.STDEV.S('Inocul. list Erlenmeyer fl.'!N3:N5)</f>
        <v>1.9697715603592215E-2</v>
      </c>
      <c r="G6" s="93"/>
      <c r="H6" s="94">
        <f>AVERAGE('Inocul. list Erlenmeyer fl.'!Q3:Q5)</f>
        <v>0.79999999999999993</v>
      </c>
      <c r="I6" s="51">
        <f>_xlfn.STDEV.S('Inocul. list Erlenmeyer fl.'!Q3:Q5)</f>
        <v>4.9999999999999989E-2</v>
      </c>
      <c r="J6" s="93"/>
      <c r="K6" s="94">
        <f>AVERAGE('Inocul. list Erlenmeyer fl.'!T3:T5)</f>
        <v>1.4966666666666668</v>
      </c>
      <c r="L6" s="51">
        <f>_xlfn.STDEV.S('Inocul. list Erlenmeyer fl.'!T3:T5)</f>
        <v>2.5166114784235857E-2</v>
      </c>
      <c r="M6" s="93"/>
      <c r="N6" s="94">
        <f>AVERAGE('Inocul. list Erlenmeyer fl.'!W3:W5)</f>
        <v>4.5066666666666668</v>
      </c>
      <c r="O6" s="51">
        <f>_xlfn.STDEV.S('Inocul. list Erlenmeyer fl.'!W3:W5)</f>
        <v>0.21385353243127253</v>
      </c>
      <c r="P6" s="93"/>
      <c r="Q6" s="94">
        <f>AVERAGE('Inocul. list Erlenmeyer fl.'!Z3:Z5)</f>
        <v>6.8000000000000007</v>
      </c>
      <c r="R6" s="51">
        <f>_xlfn.STDEV.S('Inocul. list Erlenmeyer fl.'!Z3:Z5)</f>
        <v>0.15000000000000036</v>
      </c>
      <c r="S6" s="93"/>
      <c r="T6" s="94">
        <f>AVERAGE('Inocul. list Erlenmeyer fl.'!AC3:AC5)</f>
        <v>21.066666666666666</v>
      </c>
      <c r="U6" s="51">
        <f>_xlfn.STDEV.S('Inocul. list Erlenmeyer fl.'!AC3:AC5)</f>
        <v>0.65064070986477163</v>
      </c>
      <c r="V6" s="93"/>
      <c r="W6" s="94">
        <f>AVERAGE('Inocul. list Erlenmeyer fl.'!AF3:AF5)</f>
        <v>25.066666666666666</v>
      </c>
      <c r="X6" s="51">
        <f>_xlfn.STDEV.S('Inocul. list Erlenmeyer fl.'!AF3:AF5)</f>
        <v>0.58594652770823252</v>
      </c>
      <c r="Y6" s="93"/>
      <c r="Z6" s="94">
        <f>AVERAGE('Inocul. list Erlenmeyer fl.'!AI3:AI5)</f>
        <v>29.2</v>
      </c>
      <c r="AA6" s="51">
        <f>_xlfn.STDEV.S('Inocul. list Erlenmeyer fl.'!AI3:AI5)</f>
        <v>1.5</v>
      </c>
      <c r="AB6" s="93"/>
      <c r="AC6" s="94">
        <f>AVERAGE('Inocul. list Erlenmeyer fl.'!AL3:AL5)</f>
        <v>50.20000000000001</v>
      </c>
      <c r="AD6" s="51">
        <f>_xlfn.STDEV.S('Inocul. list Erlenmeyer fl.'!AL3:AL5)</f>
        <v>3.7363083384538802</v>
      </c>
      <c r="AE6" s="93"/>
      <c r="AF6" s="94">
        <f>AVERAGE('Inocul. list Erlenmeyer fl.'!AO3:AO5)</f>
        <v>59.199999999999996</v>
      </c>
      <c r="AG6" s="51">
        <f>_xlfn.STDEV.S('Inocul. list Erlenmeyer fl.'!AO3:AO5)</f>
        <v>2.3579652245103202</v>
      </c>
      <c r="AH6" s="93"/>
      <c r="AI6" s="94">
        <f>AVERAGE('Inocul. list Erlenmeyer fl.'!AR3:AR5)</f>
        <v>73.2</v>
      </c>
      <c r="AJ6" s="51">
        <f>_xlfn.STDEV.S('Inocul. list Erlenmeyer fl.'!AR3:AR5)</f>
        <v>0.72111025509280213</v>
      </c>
      <c r="AK6" s="93"/>
    </row>
    <row r="7" spans="1:37">
      <c r="A7" s="58" t="s">
        <v>51</v>
      </c>
      <c r="B7" s="94">
        <f>AVERAGE('Inocul. list Erlenmeyer fl.'!K6:K8)</f>
        <v>0.27300000000000002</v>
      </c>
      <c r="C7" s="51">
        <f>_xlfn.STDEV.S('Inocul. list Erlenmeyer fl.'!K6:K8)</f>
        <v>4.8497422611928638E-2</v>
      </c>
      <c r="D7" s="93"/>
      <c r="E7" s="94">
        <f>AVERAGE('Inocul. list Erlenmeyer fl.'!N6:N8)</f>
        <v>0.33466666666666667</v>
      </c>
      <c r="F7" s="51">
        <f>_xlfn.STDEV.S('Inocul. list Erlenmeyer fl.'!N6:N8)</f>
        <v>5.4601587278515412E-2</v>
      </c>
      <c r="G7" s="93"/>
      <c r="H7" s="94">
        <f>AVERAGE('Inocul. list Erlenmeyer fl.'!Q6:Q8)</f>
        <v>1.4799999999999998</v>
      </c>
      <c r="I7" s="51">
        <f>_xlfn.STDEV.S('Inocul. list Erlenmeyer fl.'!Q6:Q8)</f>
        <v>5.1961524227066368E-2</v>
      </c>
      <c r="J7" s="93"/>
      <c r="K7" s="94">
        <f>AVERAGE('Inocul. list Erlenmeyer fl.'!T6:T8)</f>
        <v>2.3833333333333333</v>
      </c>
      <c r="L7" s="51">
        <f>_xlfn.STDEV.S('Inocul. list Erlenmeyer fl.'!T6:T8)</f>
        <v>0.18230011885167086</v>
      </c>
      <c r="M7" s="93"/>
      <c r="N7" s="94">
        <f>AVERAGE('Inocul. list Erlenmeyer fl.'!W6:W8)</f>
        <v>7.6333333333333329</v>
      </c>
      <c r="O7" s="51">
        <f>_xlfn.STDEV.S('Inocul. list Erlenmeyer fl.'!W6:W8)</f>
        <v>1.0147577707676545</v>
      </c>
      <c r="P7" s="93"/>
      <c r="Q7" s="94">
        <f>AVERAGE('Inocul. list Erlenmeyer fl.'!Z6:Z8)</f>
        <v>9.2666666666666657</v>
      </c>
      <c r="R7" s="51">
        <f>_xlfn.STDEV.S('Inocul. list Erlenmeyer fl.'!Z6:Z8)</f>
        <v>0.43684474740270501</v>
      </c>
      <c r="S7" s="93"/>
      <c r="T7" s="94">
        <f>AVERAGE('Inocul. list Erlenmeyer fl.'!AC6:AC8)</f>
        <v>20.566666666666666</v>
      </c>
      <c r="U7" s="51">
        <f>_xlfn.STDEV.S('Inocul. list Erlenmeyer fl.'!AC6:AC8)</f>
        <v>2.343786110832927</v>
      </c>
      <c r="V7" s="93"/>
      <c r="W7" s="94">
        <f>AVERAGE('Inocul. list Erlenmeyer fl.'!AF6:AF8)</f>
        <v>21.966666666666669</v>
      </c>
      <c r="X7" s="51">
        <f>_xlfn.STDEV.S('Inocul. list Erlenmeyer fl.'!AF6:AF8)</f>
        <v>2.9194748386196636</v>
      </c>
      <c r="Y7" s="93"/>
      <c r="Z7" s="94">
        <f>AVERAGE('Inocul. list Erlenmeyer fl.'!AI6:AI8)</f>
        <v>25.366666666666664</v>
      </c>
      <c r="AA7" s="51">
        <f>_xlfn.STDEV.S('Inocul. list Erlenmeyer fl.'!AI6:AI8)</f>
        <v>3.8734136537856947</v>
      </c>
      <c r="AB7" s="93"/>
      <c r="AC7" s="94">
        <f>AVERAGE('Inocul. list Erlenmeyer fl.'!AL6:AL8)</f>
        <v>37.6</v>
      </c>
      <c r="AD7" s="51">
        <f>_xlfn.STDEV.S('Inocul. list Erlenmeyer fl.'!AL6:AL8)</f>
        <v>3.1432467291003436</v>
      </c>
      <c r="AE7" s="93"/>
      <c r="AF7" s="94">
        <f>AVERAGE('Inocul. list Erlenmeyer fl.'!AO6:AO8)</f>
        <v>43.533333333333331</v>
      </c>
      <c r="AG7" s="51">
        <f>_xlfn.STDEV.S('Inocul. list Erlenmeyer fl.'!AO6:AO8)</f>
        <v>6.8711959172573147</v>
      </c>
      <c r="AH7" s="93"/>
      <c r="AI7" s="94">
        <f>AVERAGE('Inocul. list Erlenmeyer fl.'!AR6:AR8)</f>
        <v>58.133333333333333</v>
      </c>
      <c r="AJ7" s="51">
        <f>_xlfn.STDEV.S('Inocul. list Erlenmeyer fl.'!AR6:AR8)</f>
        <v>2.9955522584881278</v>
      </c>
      <c r="AK7" s="93"/>
    </row>
    <row r="8" spans="1:37">
      <c r="A8" s="57" t="s">
        <v>52</v>
      </c>
      <c r="B8" s="94">
        <f>AVERAGE('Inocul. list Erlenmeyer fl.'!K9:K11)</f>
        <v>0.21566666666666667</v>
      </c>
      <c r="C8" s="51">
        <f>_xlfn.STDEV.S('Inocul. list Erlenmeyer fl.'!K9:K11)</f>
        <v>1.5885003409925155E-2</v>
      </c>
      <c r="D8" s="93"/>
      <c r="E8" s="94">
        <f>AVERAGE('Inocul. list Erlenmeyer fl.'!N9:N11)</f>
        <v>0.16800000000000001</v>
      </c>
      <c r="F8" s="51">
        <f>_xlfn.STDEV.S('Inocul. list Erlenmeyer fl.'!N9:N11)</f>
        <v>4.7159304490206277E-2</v>
      </c>
      <c r="G8" s="93"/>
      <c r="H8" s="94">
        <f>AVERAGE('Inocul. list Erlenmeyer fl.'!Q9:Q11)</f>
        <v>0.38000000000000006</v>
      </c>
      <c r="I8" s="51">
        <f>_xlfn.STDEV.S('Inocul. list Erlenmeyer fl.'!Q9:Q11)</f>
        <v>2.6457513110645901E-2</v>
      </c>
      <c r="J8" s="93"/>
      <c r="K8" s="94">
        <f>AVERAGE('Inocul. list Erlenmeyer fl.'!T9:T11)</f>
        <v>0.54666666666666675</v>
      </c>
      <c r="L8" s="51">
        <f>_xlfn.STDEV.S('Inocul. list Erlenmeyer fl.'!T9:T11)</f>
        <v>0.1154700538379248</v>
      </c>
      <c r="M8" s="93"/>
      <c r="N8" s="94">
        <f>AVERAGE('Inocul. list Erlenmeyer fl.'!W9:W11)</f>
        <v>0.82</v>
      </c>
      <c r="O8" s="51">
        <f>_xlfn.STDEV.S('Inocul. list Erlenmeyer fl.'!W9:W11)</f>
        <v>7.2111025509279794E-2</v>
      </c>
      <c r="P8" s="93"/>
      <c r="Q8" s="94">
        <f>AVERAGE('Inocul. list Erlenmeyer fl.'!Z9:Z11)</f>
        <v>1.0633333333333335</v>
      </c>
      <c r="R8" s="51">
        <f>_xlfn.STDEV.S('Inocul. list Erlenmeyer fl.'!Z9:Z11)</f>
        <v>5.5075705472861072E-2</v>
      </c>
      <c r="S8" s="93"/>
      <c r="T8" s="94">
        <f>AVERAGE('Inocul. list Erlenmeyer fl.'!AC9:AC11)</f>
        <v>3.5733333333333328</v>
      </c>
      <c r="U8" s="51">
        <f>_xlfn.STDEV.S('Inocul. list Erlenmeyer fl.'!AC9:AC11)</f>
        <v>0.34210134950527932</v>
      </c>
      <c r="V8" s="93"/>
      <c r="W8" s="94">
        <f>AVERAGE('Inocul. list Erlenmeyer fl.'!AF9:AF11)</f>
        <v>4.9933333333333332</v>
      </c>
      <c r="X8" s="51">
        <f>_xlfn.STDEV.S('Inocul. list Erlenmeyer fl.'!AF9:AF11)</f>
        <v>0.25026652459594617</v>
      </c>
      <c r="Y8" s="93"/>
      <c r="Z8" s="94">
        <f>AVERAGE('Inocul. list Erlenmeyer fl.'!AI9:AI11)</f>
        <v>6.833333333333333</v>
      </c>
      <c r="AA8" s="51">
        <f>_xlfn.STDEV.S('Inocul. list Erlenmeyer fl.'!AI9:AI11)</f>
        <v>0.3785938897200179</v>
      </c>
      <c r="AB8" s="93"/>
      <c r="AC8" s="94">
        <f>AVERAGE('Inocul. list Erlenmeyer fl.'!AL9:AL11)</f>
        <v>18.233333333333334</v>
      </c>
      <c r="AD8" s="51">
        <f>_xlfn.STDEV.S('Inocul. list Erlenmeyer fl.'!AL9:AL11)</f>
        <v>1.6563010998406462</v>
      </c>
      <c r="AE8" s="93"/>
      <c r="AF8" s="94">
        <f>AVERAGE('Inocul. list Erlenmeyer fl.'!AO9:AO11)</f>
        <v>25</v>
      </c>
      <c r="AG8" s="51">
        <f>_xlfn.STDEV.S('Inocul. list Erlenmeyer fl.'!AO9:AO11)</f>
        <v>2.4331050121192903</v>
      </c>
      <c r="AH8" s="93"/>
      <c r="AI8" s="94">
        <f>AVERAGE('Inocul. list Erlenmeyer fl.'!AR9:AR11)</f>
        <v>63.800000000000004</v>
      </c>
      <c r="AJ8" s="51">
        <f>_xlfn.STDEV.S('Inocul. list Erlenmeyer fl.'!AR9:AR11)</f>
        <v>0.52915026221291761</v>
      </c>
      <c r="AK8" s="93"/>
    </row>
    <row r="9" spans="1:37" ht="15" thickBot="1">
      <c r="A9" s="81" t="s">
        <v>227</v>
      </c>
      <c r="B9" s="95">
        <f>AVERAGE('Inocul. list Erlenmeyer fl.'!K12:K14)</f>
        <v>0.23566666666666666</v>
      </c>
      <c r="C9" s="96">
        <f>_xlfn.STDEV.S('Inocul. list Erlenmeyer fl.'!K12:K14)</f>
        <v>1.6772994167212164E-2</v>
      </c>
      <c r="D9" s="97"/>
      <c r="E9" s="95">
        <f>AVERAGE('Inocul. list Erlenmeyer fl.'!N12:N14)</f>
        <v>0.23599999999999999</v>
      </c>
      <c r="F9" s="96">
        <f>_xlfn.STDEV.S('Inocul. list Erlenmeyer fl.'!N12:N14)</f>
        <v>1.0583005244258356E-2</v>
      </c>
      <c r="G9" s="97"/>
      <c r="H9" s="95">
        <f>AVERAGE('Inocul. list Erlenmeyer fl.'!Q12:Q14)</f>
        <v>0.98666666666666669</v>
      </c>
      <c r="I9" s="96">
        <f>_xlfn.STDEV.S('Inocul. list Erlenmeyer fl.'!Q12:Q14)</f>
        <v>0.17243356208503433</v>
      </c>
      <c r="J9" s="97"/>
      <c r="K9" s="95">
        <f>AVERAGE('Inocul. list Erlenmeyer fl.'!T12:T14)</f>
        <v>1.5666666666666667</v>
      </c>
      <c r="L9" s="96">
        <f>_xlfn.STDEV.S('Inocul. list Erlenmeyer fl.'!T12:T14)</f>
        <v>0.15011106998930271</v>
      </c>
      <c r="M9" s="97"/>
      <c r="N9" s="95">
        <f>AVERAGE('Inocul. list Erlenmeyer fl.'!W12:W14)</f>
        <v>4.3266666666666671</v>
      </c>
      <c r="O9" s="96">
        <f>_xlfn.STDEV.S('Inocul. list Erlenmeyer fl.'!W12:W14)</f>
        <v>0.43096790290383979</v>
      </c>
      <c r="P9" s="97"/>
      <c r="Q9" s="95">
        <f>AVERAGE('Inocul. list Erlenmeyer fl.'!Z12:Z14)</f>
        <v>5.7</v>
      </c>
      <c r="R9" s="96">
        <f>_xlfn.STDEV.S('Inocul. list Erlenmeyer fl.'!Z12:Z14)</f>
        <v>0.52678268764263692</v>
      </c>
      <c r="S9" s="97"/>
      <c r="T9" s="95">
        <f>AVERAGE('Inocul. list Erlenmeyer fl.'!AC12:AC14)</f>
        <v>15.5</v>
      </c>
      <c r="U9" s="96">
        <f>_xlfn.STDEV.S('Inocul. list Erlenmeyer fl.'!AC12:AC14)</f>
        <v>1.3892443989449796</v>
      </c>
      <c r="V9" s="97"/>
      <c r="W9" s="95">
        <f>AVERAGE('Inocul. list Erlenmeyer fl.'!AF12:AF14)</f>
        <v>18.599999999999998</v>
      </c>
      <c r="X9" s="96">
        <f>_xlfn.STDEV.S('Inocul. list Erlenmeyer fl.'!AF12:AF14)</f>
        <v>2.2649503305812253</v>
      </c>
      <c r="Y9" s="97"/>
      <c r="Z9" s="95">
        <f>AVERAGE('Inocul. list Erlenmeyer fl.'!AI12:AI14)</f>
        <v>20.466666666666665</v>
      </c>
      <c r="AA9" s="96">
        <f>_xlfn.STDEV.S('Inocul. list Erlenmeyer fl.'!AI12:AI14)</f>
        <v>0.80829037686547522</v>
      </c>
      <c r="AB9" s="97"/>
      <c r="AC9" s="95">
        <f>AVERAGE('Inocul. list Erlenmeyer fl.'!AL12:AL14)</f>
        <v>37.800000000000004</v>
      </c>
      <c r="AD9" s="96">
        <f>_xlfn.STDEV.S('Inocul. list Erlenmeyer fl.'!AL12:AL14)</f>
        <v>13.857849761056004</v>
      </c>
      <c r="AE9" s="97"/>
      <c r="AF9" s="95">
        <f>AVERAGE('Inocul. list Erlenmeyer fl.'!AO12:AO14)</f>
        <v>47.466666666666669</v>
      </c>
      <c r="AG9" s="96">
        <f>_xlfn.STDEV.S('Inocul. list Erlenmeyer fl.'!AO12:AO14)</f>
        <v>2.1385353243127234</v>
      </c>
      <c r="AH9" s="97"/>
      <c r="AI9" s="95">
        <f>AVERAGE('Inocul. list Erlenmeyer fl.'!AR12:AR14)</f>
        <v>54.666666666666664</v>
      </c>
      <c r="AJ9" s="96">
        <f>_xlfn.STDEV.S('Inocul. list Erlenmeyer fl.'!AR12:AR14)</f>
        <v>1.665332799572907</v>
      </c>
      <c r="AK9" s="97"/>
    </row>
    <row r="11" spans="1:37">
      <c r="A11" s="74"/>
      <c r="B11" s="41"/>
      <c r="C11" s="72"/>
      <c r="D11" s="72"/>
      <c r="E11" s="72"/>
      <c r="F11" s="72"/>
      <c r="G11" s="72"/>
      <c r="H11" s="74"/>
    </row>
    <row r="12" spans="1:37">
      <c r="A12" s="100"/>
      <c r="B12" s="52"/>
      <c r="C12" s="52"/>
      <c r="D12" s="32"/>
      <c r="E12" s="32"/>
      <c r="F12" s="32"/>
      <c r="G12" s="28"/>
      <c r="H12" s="74"/>
    </row>
    <row r="13" spans="1:37">
      <c r="A13" s="101"/>
      <c r="B13" s="52"/>
      <c r="C13" s="52"/>
      <c r="D13" s="32"/>
      <c r="E13" s="32"/>
      <c r="F13" s="32"/>
      <c r="G13" s="28"/>
      <c r="H13" s="74"/>
    </row>
    <row r="14" spans="1:37">
      <c r="A14" s="102"/>
      <c r="B14" s="52"/>
      <c r="C14" s="32"/>
      <c r="D14" s="32"/>
      <c r="E14" s="32"/>
      <c r="F14" s="32"/>
      <c r="G14" s="28"/>
      <c r="H14" s="74"/>
    </row>
    <row r="15" spans="1:37">
      <c r="A15" s="74"/>
      <c r="B15" s="74"/>
      <c r="C15" s="74"/>
      <c r="D15" s="74"/>
      <c r="E15" s="74"/>
      <c r="F15" s="74"/>
      <c r="G15" s="74"/>
      <c r="H15" s="74"/>
    </row>
    <row r="16" spans="1:37" ht="44" thickBot="1">
      <c r="A16" s="106" t="s">
        <v>149</v>
      </c>
      <c r="B16" s="107" t="s">
        <v>69</v>
      </c>
      <c r="C16" s="107" t="s">
        <v>67</v>
      </c>
      <c r="D16" s="107" t="s">
        <v>68</v>
      </c>
      <c r="E16" s="108" t="s">
        <v>292</v>
      </c>
      <c r="F16" s="103"/>
      <c r="G16" s="74"/>
      <c r="H16" s="74"/>
      <c r="W16" s="106" t="s">
        <v>149</v>
      </c>
      <c r="X16" s="107" t="s">
        <v>69</v>
      </c>
      <c r="Y16" s="107" t="s">
        <v>67</v>
      </c>
      <c r="Z16" s="107" t="s">
        <v>68</v>
      </c>
      <c r="AA16" s="108" t="s">
        <v>292</v>
      </c>
    </row>
    <row r="17" spans="1:27">
      <c r="A17" s="74">
        <v>0</v>
      </c>
      <c r="B17" s="98">
        <f>B6</f>
        <v>0.21833333333333335</v>
      </c>
      <c r="C17" s="98">
        <f>B7</f>
        <v>0.27300000000000002</v>
      </c>
      <c r="D17" s="98">
        <f>B8</f>
        <v>0.21566666666666667</v>
      </c>
      <c r="E17" s="98">
        <f>B9</f>
        <v>0.23566666666666666</v>
      </c>
      <c r="F17" s="104"/>
      <c r="W17" s="80">
        <v>0</v>
      </c>
      <c r="X17" s="98">
        <f>C6</f>
        <v>1.8502252115170544E-2</v>
      </c>
      <c r="Y17" s="98">
        <f>C7</f>
        <v>4.8497422611928638E-2</v>
      </c>
      <c r="Z17" s="98">
        <f>C8</f>
        <v>1.5885003409925155E-2</v>
      </c>
      <c r="AA17" s="98">
        <f>C9</f>
        <v>1.6772994167212164E-2</v>
      </c>
    </row>
    <row r="18" spans="1:27">
      <c r="A18" s="74">
        <v>5</v>
      </c>
      <c r="B18" s="104">
        <f>E6</f>
        <v>0.24199999999999999</v>
      </c>
      <c r="C18" s="104">
        <f>E7</f>
        <v>0.33466666666666667</v>
      </c>
      <c r="D18" s="104">
        <f>E8</f>
        <v>0.16800000000000001</v>
      </c>
      <c r="E18" s="104">
        <f>E9</f>
        <v>0.23599999999999999</v>
      </c>
      <c r="F18" s="51"/>
      <c r="W18" s="80">
        <v>5</v>
      </c>
      <c r="X18" s="104">
        <f>F6</f>
        <v>1.9697715603592215E-2</v>
      </c>
      <c r="Y18" s="104">
        <f>F7</f>
        <v>5.4601587278515412E-2</v>
      </c>
      <c r="Z18" s="104">
        <f>F8</f>
        <v>4.7159304490206277E-2</v>
      </c>
      <c r="AA18" s="104">
        <f>F9</f>
        <v>1.0583005244258356E-2</v>
      </c>
    </row>
    <row r="19" spans="1:27">
      <c r="A19" s="74">
        <v>23</v>
      </c>
      <c r="B19" s="52">
        <f>H6</f>
        <v>0.79999999999999993</v>
      </c>
      <c r="C19" s="52">
        <f>H7</f>
        <v>1.4799999999999998</v>
      </c>
      <c r="D19" s="52">
        <f>H8</f>
        <v>0.38000000000000006</v>
      </c>
      <c r="E19" s="51">
        <f>H9</f>
        <v>0.98666666666666669</v>
      </c>
      <c r="F19" s="51"/>
      <c r="W19" s="80">
        <v>23</v>
      </c>
      <c r="X19" s="52">
        <f>I6</f>
        <v>4.9999999999999989E-2</v>
      </c>
      <c r="Y19" s="52">
        <f>I7</f>
        <v>5.1961524227066368E-2</v>
      </c>
      <c r="Z19" s="52">
        <f>I8</f>
        <v>2.6457513110645901E-2</v>
      </c>
      <c r="AA19" s="51">
        <f>I9</f>
        <v>0.17243356208503433</v>
      </c>
    </row>
    <row r="20" spans="1:27">
      <c r="A20" s="74">
        <v>29.5</v>
      </c>
      <c r="B20" s="52">
        <f>K6</f>
        <v>1.4966666666666668</v>
      </c>
      <c r="C20" s="52">
        <f>K7</f>
        <v>2.3833333333333333</v>
      </c>
      <c r="D20" s="32">
        <f>K8</f>
        <v>0.54666666666666675</v>
      </c>
      <c r="E20" s="51">
        <f>K9</f>
        <v>1.5666666666666667</v>
      </c>
      <c r="F20" s="105"/>
      <c r="N20" s="2"/>
      <c r="W20" s="80">
        <v>29.5</v>
      </c>
      <c r="X20" s="52">
        <f>L6</f>
        <v>2.5166114784235857E-2</v>
      </c>
      <c r="Y20" s="52">
        <f>L7</f>
        <v>0.18230011885167086</v>
      </c>
      <c r="Z20" s="32">
        <f>L8</f>
        <v>0.1154700538379248</v>
      </c>
      <c r="AA20" s="51">
        <f>L9</f>
        <v>0.15011106998930271</v>
      </c>
    </row>
    <row r="21" spans="1:27">
      <c r="A21" s="74">
        <v>45.5</v>
      </c>
      <c r="B21" s="105">
        <f>N6</f>
        <v>4.5066666666666668</v>
      </c>
      <c r="C21" s="105">
        <f>N7</f>
        <v>7.6333333333333329</v>
      </c>
      <c r="D21" s="105">
        <f>N8</f>
        <v>0.82</v>
      </c>
      <c r="E21" s="105">
        <f>N9</f>
        <v>4.3266666666666671</v>
      </c>
      <c r="F21" s="28"/>
      <c r="W21" s="80">
        <v>45.5</v>
      </c>
      <c r="X21" s="105">
        <f>O6</f>
        <v>0.21385353243127253</v>
      </c>
      <c r="Y21" s="105">
        <f>O7</f>
        <v>1.0147577707676545</v>
      </c>
      <c r="Z21" s="105">
        <f>O8</f>
        <v>7.2111025509279794E-2</v>
      </c>
      <c r="AA21" s="105">
        <f>O9</f>
        <v>0.43096790290383979</v>
      </c>
    </row>
    <row r="22" spans="1:27">
      <c r="A22" s="74">
        <v>52</v>
      </c>
      <c r="B22" s="32">
        <f>Q6</f>
        <v>6.8000000000000007</v>
      </c>
      <c r="C22" s="32">
        <f>Q7</f>
        <v>9.2666666666666657</v>
      </c>
      <c r="D22" s="32">
        <f>Q8</f>
        <v>1.0633333333333335</v>
      </c>
      <c r="E22" s="28">
        <f>Q9</f>
        <v>5.7</v>
      </c>
      <c r="F22" s="28"/>
      <c r="W22" s="80">
        <v>52</v>
      </c>
      <c r="X22" s="32">
        <f>R6</f>
        <v>0.15000000000000036</v>
      </c>
      <c r="Y22" s="32">
        <f>R7</f>
        <v>0.43684474740270501</v>
      </c>
      <c r="Z22" s="32">
        <f>R8</f>
        <v>5.5075705472861072E-2</v>
      </c>
      <c r="AA22" s="28">
        <f>R9</f>
        <v>0.52678268764263692</v>
      </c>
    </row>
    <row r="23" spans="1:27">
      <c r="A23" s="74">
        <v>70</v>
      </c>
      <c r="B23" s="28">
        <f>T6</f>
        <v>21.066666666666666</v>
      </c>
      <c r="C23" s="28">
        <f>T7</f>
        <v>20.566666666666666</v>
      </c>
      <c r="D23" s="28">
        <f>T8</f>
        <v>3.5733333333333328</v>
      </c>
      <c r="E23" s="28">
        <f>T9</f>
        <v>15.5</v>
      </c>
      <c r="F23" s="28"/>
      <c r="G23" s="28"/>
      <c r="H23" s="28"/>
      <c r="W23" s="80">
        <v>70</v>
      </c>
      <c r="X23" s="28">
        <f>U6</f>
        <v>0.65064070986477163</v>
      </c>
      <c r="Y23" s="28">
        <f>U7</f>
        <v>2.343786110832927</v>
      </c>
      <c r="Z23" s="28">
        <f>U8</f>
        <v>0.34210134950527932</v>
      </c>
      <c r="AA23" s="28">
        <f>U9</f>
        <v>1.3892443989449796</v>
      </c>
    </row>
    <row r="24" spans="1:27">
      <c r="A24" s="22">
        <v>74.5</v>
      </c>
      <c r="B24" s="28">
        <f>W6</f>
        <v>25.066666666666666</v>
      </c>
      <c r="C24" s="28">
        <f>W7</f>
        <v>21.966666666666669</v>
      </c>
      <c r="D24" s="28">
        <f>W8</f>
        <v>4.9933333333333332</v>
      </c>
      <c r="E24" s="28">
        <f>W9</f>
        <v>18.599999999999998</v>
      </c>
      <c r="F24" s="104"/>
      <c r="G24" s="74"/>
      <c r="H24" s="74"/>
      <c r="W24" s="22">
        <v>74.5</v>
      </c>
      <c r="X24" s="28">
        <f>X6</f>
        <v>0.58594652770823252</v>
      </c>
      <c r="Y24" s="28">
        <f>X7</f>
        <v>2.9194748386196636</v>
      </c>
      <c r="Z24" s="28">
        <f>X8</f>
        <v>0.25026652459594617</v>
      </c>
      <c r="AA24" s="28">
        <f>X9</f>
        <v>2.2649503305812253</v>
      </c>
    </row>
    <row r="25" spans="1:27">
      <c r="A25" s="22">
        <v>76</v>
      </c>
      <c r="B25" s="104">
        <f>Z6</f>
        <v>29.2</v>
      </c>
      <c r="C25" s="104">
        <f>Z7</f>
        <v>25.366666666666664</v>
      </c>
      <c r="D25" s="104">
        <f>Z8</f>
        <v>6.833333333333333</v>
      </c>
      <c r="E25" s="104">
        <f>Z9</f>
        <v>20.466666666666665</v>
      </c>
      <c r="F25" s="74"/>
      <c r="G25" s="74"/>
      <c r="H25" s="74"/>
      <c r="W25" s="22">
        <v>76</v>
      </c>
      <c r="X25" s="104">
        <f>AA6</f>
        <v>1.5</v>
      </c>
      <c r="Y25" s="104">
        <f>AA7</f>
        <v>3.8734136537856947</v>
      </c>
      <c r="Z25" s="104">
        <f>AA8</f>
        <v>0.3785938897200179</v>
      </c>
      <c r="AA25" s="104">
        <f>AA9</f>
        <v>0.80829037686547522</v>
      </c>
    </row>
    <row r="26" spans="1:27">
      <c r="A26" s="22">
        <v>93</v>
      </c>
      <c r="B26" s="104">
        <f>AC6</f>
        <v>50.20000000000001</v>
      </c>
      <c r="C26" s="104">
        <f>AC7</f>
        <v>37.6</v>
      </c>
      <c r="D26" s="104">
        <f>AC8</f>
        <v>18.233333333333334</v>
      </c>
      <c r="E26" s="104">
        <f>AC9</f>
        <v>37.800000000000004</v>
      </c>
      <c r="F26" s="74"/>
      <c r="G26" s="74"/>
      <c r="H26" s="74"/>
      <c r="W26" s="22">
        <v>93</v>
      </c>
      <c r="X26" s="104">
        <f>AD6</f>
        <v>3.7363083384538802</v>
      </c>
      <c r="Y26" s="104">
        <f>AD7</f>
        <v>3.1432467291003436</v>
      </c>
      <c r="Z26" s="104">
        <f>AD8</f>
        <v>1.6563010998406462</v>
      </c>
      <c r="AA26" s="104">
        <f>AD9</f>
        <v>13.857849761056004</v>
      </c>
    </row>
    <row r="27" spans="1:27">
      <c r="A27" s="22">
        <v>99</v>
      </c>
      <c r="B27" s="104">
        <f>AF6</f>
        <v>59.199999999999996</v>
      </c>
      <c r="C27" s="104">
        <f>AF7</f>
        <v>43.533333333333331</v>
      </c>
      <c r="D27" s="104">
        <f>AF8</f>
        <v>25</v>
      </c>
      <c r="E27" s="104">
        <f>AF9</f>
        <v>47.466666666666669</v>
      </c>
      <c r="F27" s="74"/>
      <c r="G27" s="74"/>
      <c r="H27" s="74"/>
      <c r="W27" s="22">
        <v>99</v>
      </c>
      <c r="X27" s="104">
        <f>AG6</f>
        <v>2.3579652245103202</v>
      </c>
      <c r="Y27" s="104">
        <f>AG7</f>
        <v>6.8711959172573147</v>
      </c>
      <c r="Z27" s="104">
        <f>AG8</f>
        <v>2.4331050121192903</v>
      </c>
      <c r="AA27" s="104">
        <f>AG9</f>
        <v>2.1385353243127234</v>
      </c>
    </row>
    <row r="28" spans="1:27">
      <c r="A28" s="22">
        <v>168</v>
      </c>
      <c r="B28" s="104">
        <f>AI6</f>
        <v>73.2</v>
      </c>
      <c r="C28" s="104">
        <f>AI7</f>
        <v>58.133333333333333</v>
      </c>
      <c r="D28" s="104">
        <f>AI8</f>
        <v>63.800000000000004</v>
      </c>
      <c r="E28" s="104">
        <f>AI9</f>
        <v>54.666666666666664</v>
      </c>
      <c r="F28" s="74"/>
      <c r="G28" s="74"/>
      <c r="H28" s="74"/>
      <c r="W28" s="22">
        <v>168</v>
      </c>
      <c r="X28" s="121">
        <f>AJ6</f>
        <v>0.72111025509280213</v>
      </c>
      <c r="Y28" s="121">
        <f>AJ7</f>
        <v>2.9955522584881278</v>
      </c>
      <c r="Z28" s="121">
        <f>AJ8</f>
        <v>0.52915026221291761</v>
      </c>
      <c r="AA28" s="121">
        <f>AJ9</f>
        <v>1.665332799572907</v>
      </c>
    </row>
    <row r="29" spans="1:27">
      <c r="A29" s="74"/>
      <c r="B29" s="74"/>
      <c r="C29" s="74"/>
      <c r="D29" s="74"/>
      <c r="E29" s="74"/>
      <c r="F29" s="74"/>
      <c r="G29" s="74"/>
      <c r="H29" s="74"/>
      <c r="W29" s="22"/>
    </row>
    <row r="30" spans="1:27">
      <c r="A30" s="74"/>
      <c r="B30" s="74"/>
      <c r="C30" s="74"/>
      <c r="D30" s="74"/>
      <c r="E30" s="74"/>
      <c r="F30" s="74"/>
      <c r="G30" s="74"/>
      <c r="H30" s="74"/>
    </row>
    <row r="31" spans="1:27">
      <c r="A31" s="74"/>
      <c r="B31" s="74"/>
      <c r="C31" s="74"/>
      <c r="D31" s="74"/>
      <c r="E31" s="74"/>
      <c r="F31" s="74"/>
      <c r="G31" s="74"/>
      <c r="H31" s="74"/>
    </row>
    <row r="32" spans="1:27">
      <c r="A32" s="74"/>
      <c r="B32" s="74"/>
      <c r="C32" s="74"/>
      <c r="D32" s="74"/>
      <c r="E32" s="74"/>
      <c r="F32" s="74"/>
      <c r="G32" s="74"/>
      <c r="H32" s="74"/>
    </row>
    <row r="40" spans="1:25">
      <c r="A40" s="128" t="s">
        <v>500</v>
      </c>
      <c r="B40" s="128" t="s">
        <v>498</v>
      </c>
      <c r="C40" s="128" t="s">
        <v>499</v>
      </c>
    </row>
    <row r="41" spans="1:25">
      <c r="A41" s="80">
        <v>0</v>
      </c>
      <c r="B41" s="128" t="s">
        <v>148</v>
      </c>
      <c r="C41" s="47">
        <v>0.218</v>
      </c>
      <c r="N41" s="37">
        <v>0.32500000000000001</v>
      </c>
      <c r="O41" s="52">
        <v>0.27600000000000002</v>
      </c>
      <c r="P41" s="37">
        <v>1.51</v>
      </c>
      <c r="Q41" s="37">
        <v>2.2200000000000002</v>
      </c>
      <c r="R41" s="37">
        <v>6.68</v>
      </c>
      <c r="S41" s="37">
        <v>8.9</v>
      </c>
      <c r="T41" s="37">
        <v>21.5</v>
      </c>
      <c r="U41" s="37">
        <v>18.600000000000001</v>
      </c>
      <c r="V41" s="37">
        <v>20.9</v>
      </c>
      <c r="W41" s="37">
        <v>34</v>
      </c>
      <c r="X41" s="37">
        <v>35.6</v>
      </c>
      <c r="Y41" s="37">
        <v>54.800000000000004</v>
      </c>
    </row>
    <row r="42" spans="1:25">
      <c r="A42" s="80">
        <v>0</v>
      </c>
      <c r="B42" s="128" t="s">
        <v>148</v>
      </c>
      <c r="C42" s="37">
        <v>0.23699999999999999</v>
      </c>
      <c r="N42" s="37">
        <v>0.26500000000000001</v>
      </c>
      <c r="O42" s="52">
        <v>0.34399999999999997</v>
      </c>
      <c r="P42" s="37">
        <v>1.42</v>
      </c>
      <c r="Q42" s="37">
        <v>2.58</v>
      </c>
      <c r="R42" s="37">
        <v>8.6999999999999993</v>
      </c>
      <c r="S42" s="37">
        <v>9.75</v>
      </c>
      <c r="T42" s="37">
        <v>22.3</v>
      </c>
      <c r="U42" s="37">
        <v>23.8</v>
      </c>
      <c r="V42" s="37">
        <v>27.8</v>
      </c>
      <c r="W42" s="37">
        <v>39</v>
      </c>
      <c r="X42" s="37">
        <v>47.4</v>
      </c>
      <c r="Y42" s="37">
        <v>59</v>
      </c>
    </row>
    <row r="43" spans="1:25">
      <c r="A43" s="80">
        <v>0</v>
      </c>
      <c r="B43" s="128" t="s">
        <v>148</v>
      </c>
      <c r="C43" s="37">
        <v>0.2</v>
      </c>
      <c r="N43" s="37">
        <v>0.22900000000000001</v>
      </c>
      <c r="O43" s="52">
        <v>0.38400000000000001</v>
      </c>
      <c r="P43" s="37">
        <v>1.51</v>
      </c>
      <c r="Q43" s="37">
        <v>2.35</v>
      </c>
      <c r="R43" s="37">
        <v>7.52</v>
      </c>
      <c r="S43" s="37">
        <v>9.15</v>
      </c>
      <c r="T43" s="37">
        <v>17.899999999999999</v>
      </c>
      <c r="U43" s="37">
        <v>23.5</v>
      </c>
      <c r="V43" s="37">
        <v>27.4</v>
      </c>
      <c r="W43" s="37">
        <v>39.800000000000004</v>
      </c>
      <c r="X43" s="37">
        <v>47.599999999999994</v>
      </c>
      <c r="Y43" s="37">
        <v>60.6</v>
      </c>
    </row>
    <row r="44" spans="1:25">
      <c r="A44" s="80">
        <v>5</v>
      </c>
      <c r="B44" s="128" t="s">
        <v>148</v>
      </c>
      <c r="C44" s="47">
        <v>0.22600000000000001</v>
      </c>
      <c r="N44" s="37">
        <v>0.20699999999999999</v>
      </c>
      <c r="O44" s="52">
        <v>0.20799999999999999</v>
      </c>
      <c r="P44" s="37">
        <v>0.37</v>
      </c>
      <c r="Q44" s="37">
        <v>0.48</v>
      </c>
      <c r="R44" s="55">
        <v>0.74</v>
      </c>
      <c r="S44" s="55">
        <v>1</v>
      </c>
      <c r="T44" s="55">
        <v>3.31</v>
      </c>
      <c r="U44" s="55">
        <v>4.75</v>
      </c>
      <c r="V44" s="55">
        <v>6.4</v>
      </c>
      <c r="W44" s="55">
        <v>16.5</v>
      </c>
      <c r="X44" s="55">
        <v>23.799999999999997</v>
      </c>
      <c r="Y44" s="55">
        <v>64.2</v>
      </c>
    </row>
    <row r="45" spans="1:25">
      <c r="A45" s="80">
        <v>5</v>
      </c>
      <c r="B45" s="128" t="s">
        <v>148</v>
      </c>
      <c r="C45" s="52">
        <v>0.23599999999999999</v>
      </c>
      <c r="N45" s="37">
        <v>0.23400000000000001</v>
      </c>
      <c r="O45" s="52">
        <v>0.18</v>
      </c>
      <c r="P45" s="37">
        <v>0.41</v>
      </c>
      <c r="Q45" s="37">
        <v>0.68</v>
      </c>
      <c r="R45" s="37">
        <v>0.88</v>
      </c>
      <c r="S45" s="37">
        <v>1.1000000000000001</v>
      </c>
      <c r="T45" s="37">
        <v>3.96</v>
      </c>
      <c r="U45" s="37">
        <v>5.25</v>
      </c>
      <c r="V45" s="37">
        <v>7</v>
      </c>
      <c r="W45" s="37">
        <v>18.399999999999999</v>
      </c>
      <c r="X45" s="37">
        <v>27.800000000000004</v>
      </c>
      <c r="Y45" s="37">
        <v>63.2</v>
      </c>
    </row>
    <row r="46" spans="1:25">
      <c r="A46" s="80">
        <v>5</v>
      </c>
      <c r="B46" s="128" t="s">
        <v>148</v>
      </c>
      <c r="C46" s="52">
        <v>0.26400000000000001</v>
      </c>
      <c r="N46" s="37">
        <v>0.20599999999999999</v>
      </c>
      <c r="O46" s="52">
        <v>0.11600000000000001</v>
      </c>
      <c r="P46" s="37">
        <v>0.36</v>
      </c>
      <c r="Q46" s="37">
        <v>0.48</v>
      </c>
      <c r="R46" s="37">
        <v>0.84</v>
      </c>
      <c r="S46" s="37">
        <v>1.0900000000000001</v>
      </c>
      <c r="T46" s="37">
        <v>3.45</v>
      </c>
      <c r="U46" s="37">
        <v>4.9800000000000004</v>
      </c>
      <c r="V46" s="37">
        <v>7.1</v>
      </c>
      <c r="W46" s="37">
        <v>19.8</v>
      </c>
      <c r="X46" s="37">
        <v>23.400000000000002</v>
      </c>
      <c r="Y46" s="37">
        <v>64</v>
      </c>
    </row>
    <row r="47" spans="1:25">
      <c r="A47" s="80">
        <v>23</v>
      </c>
      <c r="B47" s="128" t="s">
        <v>148</v>
      </c>
      <c r="C47" s="47">
        <v>0.8</v>
      </c>
    </row>
    <row r="48" spans="1:25">
      <c r="A48" s="80">
        <v>23</v>
      </c>
      <c r="B48" s="128" t="s">
        <v>148</v>
      </c>
      <c r="C48" s="37">
        <v>0.85</v>
      </c>
    </row>
    <row r="49" spans="1:26">
      <c r="A49" s="80">
        <v>23</v>
      </c>
      <c r="B49" s="128" t="s">
        <v>148</v>
      </c>
      <c r="C49" s="37">
        <v>0.75</v>
      </c>
      <c r="D49" s="80"/>
    </row>
    <row r="50" spans="1:26">
      <c r="A50" s="80">
        <v>29.5</v>
      </c>
      <c r="B50" s="128" t="s">
        <v>148</v>
      </c>
      <c r="C50" s="47">
        <v>1.47</v>
      </c>
      <c r="D50" s="80"/>
    </row>
    <row r="51" spans="1:26">
      <c r="A51" s="80">
        <v>29.5</v>
      </c>
      <c r="B51" s="128" t="s">
        <v>148</v>
      </c>
      <c r="C51" s="37">
        <v>1.52</v>
      </c>
      <c r="D51" s="80"/>
      <c r="F51" s="37"/>
      <c r="G51" s="52"/>
    </row>
    <row r="52" spans="1:26">
      <c r="A52" s="80">
        <v>29.5</v>
      </c>
      <c r="B52" s="128" t="s">
        <v>148</v>
      </c>
      <c r="C52" s="37">
        <v>1.5</v>
      </c>
      <c r="D52" s="80"/>
      <c r="F52" s="37"/>
      <c r="G52" s="52"/>
    </row>
    <row r="53" spans="1:26">
      <c r="A53" s="80">
        <v>45.5</v>
      </c>
      <c r="B53" s="128" t="s">
        <v>148</v>
      </c>
      <c r="C53" s="47">
        <v>4.32</v>
      </c>
      <c r="D53" s="22"/>
      <c r="F53" s="37"/>
      <c r="G53" s="52"/>
    </row>
    <row r="54" spans="1:26">
      <c r="A54" s="80">
        <v>45.5</v>
      </c>
      <c r="B54" s="128" t="s">
        <v>148</v>
      </c>
      <c r="C54" s="37">
        <v>4.74</v>
      </c>
      <c r="D54" s="22"/>
    </row>
    <row r="55" spans="1:26">
      <c r="A55" s="80">
        <v>45.5</v>
      </c>
      <c r="B55" s="128" t="s">
        <v>148</v>
      </c>
      <c r="C55" s="37">
        <v>4.46</v>
      </c>
      <c r="D55" s="22"/>
      <c r="T55" s="125"/>
      <c r="U55" s="125"/>
      <c r="V55" s="125"/>
      <c r="W55" s="125"/>
      <c r="X55" s="125"/>
      <c r="Y55" s="125"/>
      <c r="Z55" s="125"/>
    </row>
    <row r="56" spans="1:26">
      <c r="A56" s="80">
        <v>52</v>
      </c>
      <c r="B56" s="128" t="s">
        <v>148</v>
      </c>
      <c r="C56" s="47">
        <v>6.65</v>
      </c>
      <c r="D56" s="22"/>
      <c r="T56" s="125"/>
      <c r="U56" s="125"/>
      <c r="V56" s="125"/>
      <c r="W56" s="125"/>
      <c r="X56" s="125"/>
      <c r="Y56" s="125"/>
      <c r="Z56" s="125"/>
    </row>
    <row r="57" spans="1:26">
      <c r="A57" s="80">
        <v>52</v>
      </c>
      <c r="B57" s="128" t="s">
        <v>148</v>
      </c>
      <c r="C57" s="37">
        <v>6.9500000000000011</v>
      </c>
      <c r="D57" s="22"/>
      <c r="T57" s="125"/>
      <c r="U57" s="125"/>
      <c r="V57" s="125"/>
      <c r="W57" s="125"/>
      <c r="X57" s="125"/>
      <c r="Y57" s="125"/>
      <c r="Z57" s="125"/>
    </row>
    <row r="58" spans="1:26">
      <c r="A58" s="80">
        <v>52</v>
      </c>
      <c r="B58" s="128" t="s">
        <v>148</v>
      </c>
      <c r="C58" s="37">
        <v>6.8000000000000007</v>
      </c>
      <c r="I58" s="125"/>
      <c r="J58" s="125"/>
      <c r="K58" s="125"/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</row>
    <row r="59" spans="1:26">
      <c r="A59" s="80">
        <v>70</v>
      </c>
      <c r="B59" s="128" t="s">
        <v>148</v>
      </c>
      <c r="C59" s="47">
        <v>21.7</v>
      </c>
      <c r="I59" s="125"/>
      <c r="J59" s="125"/>
      <c r="K59" s="125"/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  <c r="W59" s="125"/>
      <c r="X59" s="125"/>
      <c r="Y59" s="125"/>
      <c r="Z59" s="125"/>
    </row>
    <row r="60" spans="1:26">
      <c r="A60" s="80">
        <v>70</v>
      </c>
      <c r="B60" s="128" t="s">
        <v>148</v>
      </c>
      <c r="C60" s="37">
        <v>21.1</v>
      </c>
    </row>
    <row r="61" spans="1:26">
      <c r="A61" s="80">
        <v>70</v>
      </c>
      <c r="B61" s="128" t="s">
        <v>148</v>
      </c>
      <c r="C61" s="37">
        <v>20.399999999999999</v>
      </c>
    </row>
    <row r="62" spans="1:26">
      <c r="A62" s="22">
        <v>74.5</v>
      </c>
      <c r="B62" s="128" t="s">
        <v>148</v>
      </c>
      <c r="C62" s="47">
        <v>24.4</v>
      </c>
    </row>
    <row r="63" spans="1:26">
      <c r="A63" s="22">
        <v>74.5</v>
      </c>
      <c r="B63" s="128" t="s">
        <v>148</v>
      </c>
      <c r="C63" s="37">
        <v>25.3</v>
      </c>
    </row>
    <row r="64" spans="1:26">
      <c r="A64" s="22">
        <v>74.5</v>
      </c>
      <c r="B64" s="128" t="s">
        <v>148</v>
      </c>
      <c r="C64" s="37">
        <v>25.5</v>
      </c>
    </row>
    <row r="65" spans="1:3">
      <c r="A65" s="22">
        <v>76</v>
      </c>
      <c r="B65" s="128" t="s">
        <v>148</v>
      </c>
      <c r="C65" s="47">
        <v>27.7</v>
      </c>
    </row>
    <row r="66" spans="1:3">
      <c r="A66" s="22">
        <v>76</v>
      </c>
      <c r="B66" s="128" t="s">
        <v>148</v>
      </c>
      <c r="C66" s="37">
        <v>30.7</v>
      </c>
    </row>
    <row r="67" spans="1:3">
      <c r="A67" s="22">
        <v>76</v>
      </c>
      <c r="B67" s="128" t="s">
        <v>148</v>
      </c>
      <c r="C67" s="37">
        <v>29.2</v>
      </c>
    </row>
    <row r="68" spans="1:3">
      <c r="A68" s="22">
        <v>93</v>
      </c>
      <c r="B68" s="128" t="s">
        <v>148</v>
      </c>
      <c r="C68" s="47">
        <v>54.2</v>
      </c>
    </row>
    <row r="69" spans="1:3">
      <c r="A69" s="22">
        <v>93</v>
      </c>
      <c r="B69" s="128" t="s">
        <v>148</v>
      </c>
      <c r="C69" s="37">
        <v>49.6</v>
      </c>
    </row>
    <row r="70" spans="1:3">
      <c r="A70" s="22">
        <v>93</v>
      </c>
      <c r="B70" s="128" t="s">
        <v>148</v>
      </c>
      <c r="C70" s="37">
        <v>46.800000000000004</v>
      </c>
    </row>
    <row r="71" spans="1:3">
      <c r="A71" s="22">
        <v>99</v>
      </c>
      <c r="B71" s="128" t="s">
        <v>148</v>
      </c>
      <c r="C71" s="47">
        <v>59.8</v>
      </c>
    </row>
    <row r="72" spans="1:3">
      <c r="A72" s="22">
        <v>99</v>
      </c>
      <c r="B72" s="128" t="s">
        <v>148</v>
      </c>
      <c r="C72" s="37">
        <v>56.599999999999994</v>
      </c>
    </row>
    <row r="73" spans="1:3">
      <c r="A73" s="22">
        <v>99</v>
      </c>
      <c r="B73" s="128" t="s">
        <v>148</v>
      </c>
      <c r="C73" s="37">
        <v>61.199999999999996</v>
      </c>
    </row>
    <row r="74" spans="1:3">
      <c r="A74" s="22">
        <v>168</v>
      </c>
      <c r="B74" s="128" t="s">
        <v>148</v>
      </c>
      <c r="C74" s="47">
        <v>73.8</v>
      </c>
    </row>
    <row r="75" spans="1:3">
      <c r="A75" s="22">
        <v>168</v>
      </c>
      <c r="B75" s="128" t="s">
        <v>148</v>
      </c>
      <c r="C75" s="37">
        <v>72.399999999999991</v>
      </c>
    </row>
    <row r="76" spans="1:3">
      <c r="A76" s="22">
        <v>168</v>
      </c>
      <c r="B76" s="128" t="s">
        <v>148</v>
      </c>
      <c r="C76" s="37">
        <v>73.400000000000006</v>
      </c>
    </row>
    <row r="77" spans="1:3">
      <c r="A77" s="80">
        <v>0</v>
      </c>
      <c r="B77" s="128" t="s">
        <v>51</v>
      </c>
      <c r="C77" s="37">
        <v>0.32500000000000001</v>
      </c>
    </row>
    <row r="78" spans="1:3">
      <c r="A78" s="80">
        <v>0</v>
      </c>
      <c r="B78" s="128" t="s">
        <v>51</v>
      </c>
      <c r="C78" s="37">
        <v>0.26500000000000001</v>
      </c>
    </row>
    <row r="79" spans="1:3">
      <c r="A79" s="80">
        <v>0</v>
      </c>
      <c r="B79" s="128" t="s">
        <v>51</v>
      </c>
      <c r="C79" s="37">
        <v>0.22900000000000001</v>
      </c>
    </row>
    <row r="80" spans="1:3">
      <c r="A80" s="80">
        <v>5</v>
      </c>
      <c r="B80" s="128" t="s">
        <v>51</v>
      </c>
      <c r="C80" s="52">
        <v>0.27600000000000002</v>
      </c>
    </row>
    <row r="81" spans="1:3">
      <c r="A81" s="80">
        <v>5</v>
      </c>
      <c r="B81" s="128" t="s">
        <v>51</v>
      </c>
      <c r="C81" s="52">
        <v>0.34399999999999997</v>
      </c>
    </row>
    <row r="82" spans="1:3">
      <c r="A82" s="80">
        <v>5</v>
      </c>
      <c r="B82" s="128" t="s">
        <v>51</v>
      </c>
      <c r="C82" s="52">
        <v>0.38400000000000001</v>
      </c>
    </row>
    <row r="83" spans="1:3">
      <c r="A83" s="80">
        <v>23</v>
      </c>
      <c r="B83" s="128" t="s">
        <v>51</v>
      </c>
      <c r="C83" s="37">
        <v>1.51</v>
      </c>
    </row>
    <row r="84" spans="1:3">
      <c r="A84" s="80">
        <v>23</v>
      </c>
      <c r="B84" s="128" t="s">
        <v>51</v>
      </c>
      <c r="C84" s="37">
        <v>1.42</v>
      </c>
    </row>
    <row r="85" spans="1:3">
      <c r="A85" s="80">
        <v>23</v>
      </c>
      <c r="B85" s="128" t="s">
        <v>51</v>
      </c>
      <c r="C85" s="37">
        <v>1.51</v>
      </c>
    </row>
    <row r="86" spans="1:3">
      <c r="A86" s="80">
        <v>29.5</v>
      </c>
      <c r="B86" s="128" t="s">
        <v>51</v>
      </c>
      <c r="C86" s="37">
        <v>2.2200000000000002</v>
      </c>
    </row>
    <row r="87" spans="1:3">
      <c r="A87" s="80">
        <v>29.5</v>
      </c>
      <c r="B87" s="128" t="s">
        <v>51</v>
      </c>
      <c r="C87" s="37">
        <v>2.58</v>
      </c>
    </row>
    <row r="88" spans="1:3">
      <c r="A88" s="80">
        <v>29.5</v>
      </c>
      <c r="B88" s="128" t="s">
        <v>51</v>
      </c>
      <c r="C88" s="37">
        <v>2.35</v>
      </c>
    </row>
    <row r="89" spans="1:3">
      <c r="A89" s="80">
        <v>45.5</v>
      </c>
      <c r="B89" s="128" t="s">
        <v>51</v>
      </c>
      <c r="C89" s="37">
        <v>6.68</v>
      </c>
    </row>
    <row r="90" spans="1:3">
      <c r="A90" s="80">
        <v>45.5</v>
      </c>
      <c r="B90" s="128" t="s">
        <v>51</v>
      </c>
      <c r="C90" s="37">
        <v>8.6999999999999993</v>
      </c>
    </row>
    <row r="91" spans="1:3">
      <c r="A91" s="80">
        <v>45.5</v>
      </c>
      <c r="B91" s="128" t="s">
        <v>51</v>
      </c>
      <c r="C91" s="37">
        <v>7.52</v>
      </c>
    </row>
    <row r="92" spans="1:3">
      <c r="A92" s="80">
        <v>52</v>
      </c>
      <c r="B92" s="128" t="s">
        <v>51</v>
      </c>
      <c r="C92" s="37">
        <v>8.9</v>
      </c>
    </row>
    <row r="93" spans="1:3">
      <c r="A93" s="80">
        <v>52</v>
      </c>
      <c r="B93" s="128" t="s">
        <v>51</v>
      </c>
      <c r="C93" s="37">
        <v>9.75</v>
      </c>
    </row>
    <row r="94" spans="1:3">
      <c r="A94" s="80">
        <v>52</v>
      </c>
      <c r="B94" s="128" t="s">
        <v>51</v>
      </c>
      <c r="C94" s="37">
        <v>9.15</v>
      </c>
    </row>
    <row r="95" spans="1:3">
      <c r="A95" s="80">
        <v>70</v>
      </c>
      <c r="B95" s="128" t="s">
        <v>51</v>
      </c>
      <c r="C95" s="37">
        <v>21.5</v>
      </c>
    </row>
    <row r="96" spans="1:3">
      <c r="A96" s="80">
        <v>70</v>
      </c>
      <c r="B96" s="128" t="s">
        <v>51</v>
      </c>
      <c r="C96" s="37">
        <v>22.3</v>
      </c>
    </row>
    <row r="97" spans="1:3">
      <c r="A97" s="80">
        <v>70</v>
      </c>
      <c r="B97" s="128" t="s">
        <v>51</v>
      </c>
      <c r="C97" s="37">
        <v>17.899999999999999</v>
      </c>
    </row>
    <row r="98" spans="1:3">
      <c r="A98" s="22">
        <v>74.5</v>
      </c>
      <c r="B98" s="128" t="s">
        <v>51</v>
      </c>
      <c r="C98" s="37">
        <v>18.600000000000001</v>
      </c>
    </row>
    <row r="99" spans="1:3">
      <c r="A99" s="22">
        <v>74.5</v>
      </c>
      <c r="B99" s="128" t="s">
        <v>51</v>
      </c>
      <c r="C99" s="37">
        <v>23.8</v>
      </c>
    </row>
    <row r="100" spans="1:3">
      <c r="A100" s="22">
        <v>74.5</v>
      </c>
      <c r="B100" s="128" t="s">
        <v>51</v>
      </c>
      <c r="C100" s="37">
        <v>23.5</v>
      </c>
    </row>
    <row r="101" spans="1:3">
      <c r="A101" s="22">
        <v>76</v>
      </c>
      <c r="B101" s="128" t="s">
        <v>51</v>
      </c>
      <c r="C101" s="37">
        <v>20.9</v>
      </c>
    </row>
    <row r="102" spans="1:3">
      <c r="A102" s="22">
        <v>76</v>
      </c>
      <c r="B102" s="128" t="s">
        <v>51</v>
      </c>
      <c r="C102" s="37">
        <v>27.8</v>
      </c>
    </row>
    <row r="103" spans="1:3">
      <c r="A103" s="22">
        <v>76</v>
      </c>
      <c r="B103" s="128" t="s">
        <v>51</v>
      </c>
      <c r="C103" s="37">
        <v>27.4</v>
      </c>
    </row>
    <row r="104" spans="1:3">
      <c r="A104" s="22">
        <v>93</v>
      </c>
      <c r="B104" s="128" t="s">
        <v>51</v>
      </c>
      <c r="C104" s="37">
        <v>34</v>
      </c>
    </row>
    <row r="105" spans="1:3">
      <c r="A105" s="22">
        <v>93</v>
      </c>
      <c r="B105" s="128" t="s">
        <v>51</v>
      </c>
      <c r="C105" s="37">
        <v>39</v>
      </c>
    </row>
    <row r="106" spans="1:3">
      <c r="A106" s="22">
        <v>93</v>
      </c>
      <c r="B106" s="128" t="s">
        <v>51</v>
      </c>
      <c r="C106" s="37">
        <v>39.800000000000004</v>
      </c>
    </row>
    <row r="107" spans="1:3">
      <c r="A107" s="22">
        <v>99</v>
      </c>
      <c r="B107" s="128" t="s">
        <v>51</v>
      </c>
      <c r="C107" s="37">
        <v>35.6</v>
      </c>
    </row>
    <row r="108" spans="1:3">
      <c r="A108" s="22">
        <v>99</v>
      </c>
      <c r="B108" s="128" t="s">
        <v>51</v>
      </c>
      <c r="C108" s="37">
        <v>47.4</v>
      </c>
    </row>
    <row r="109" spans="1:3">
      <c r="A109" s="22">
        <v>99</v>
      </c>
      <c r="B109" s="128" t="s">
        <v>51</v>
      </c>
      <c r="C109" s="37">
        <v>47.599999999999994</v>
      </c>
    </row>
    <row r="110" spans="1:3">
      <c r="A110" s="22">
        <v>168</v>
      </c>
      <c r="B110" s="128" t="s">
        <v>51</v>
      </c>
      <c r="C110" s="37">
        <v>54.800000000000004</v>
      </c>
    </row>
    <row r="111" spans="1:3">
      <c r="A111" s="22">
        <v>168</v>
      </c>
      <c r="B111" s="128" t="s">
        <v>51</v>
      </c>
      <c r="C111" s="37">
        <v>59</v>
      </c>
    </row>
    <row r="112" spans="1:3">
      <c r="A112" s="22">
        <v>168</v>
      </c>
      <c r="B112" s="128" t="s">
        <v>51</v>
      </c>
      <c r="C112" s="37">
        <v>60.6</v>
      </c>
    </row>
    <row r="113" spans="1:3">
      <c r="A113" s="80">
        <v>0</v>
      </c>
      <c r="B113" s="128" t="s">
        <v>52</v>
      </c>
      <c r="C113" s="37">
        <v>0.20699999999999999</v>
      </c>
    </row>
    <row r="114" spans="1:3">
      <c r="A114" s="80">
        <v>0</v>
      </c>
      <c r="B114" s="128" t="s">
        <v>52</v>
      </c>
      <c r="C114" s="37">
        <v>0.23400000000000001</v>
      </c>
    </row>
    <row r="115" spans="1:3">
      <c r="A115" s="80">
        <v>0</v>
      </c>
      <c r="B115" s="128" t="s">
        <v>52</v>
      </c>
      <c r="C115" s="37">
        <v>0.20599999999999999</v>
      </c>
    </row>
    <row r="116" spans="1:3">
      <c r="A116" s="80">
        <v>5</v>
      </c>
      <c r="B116" s="128" t="s">
        <v>52</v>
      </c>
      <c r="C116" s="52">
        <v>0.20799999999999999</v>
      </c>
    </row>
    <row r="117" spans="1:3">
      <c r="A117" s="80">
        <v>5</v>
      </c>
      <c r="B117" s="128" t="s">
        <v>52</v>
      </c>
      <c r="C117" s="52">
        <v>0.18</v>
      </c>
    </row>
    <row r="118" spans="1:3">
      <c r="A118" s="80">
        <v>5</v>
      </c>
      <c r="B118" s="128" t="s">
        <v>52</v>
      </c>
      <c r="C118" s="52">
        <v>0.11600000000000001</v>
      </c>
    </row>
    <row r="119" spans="1:3">
      <c r="A119" s="80">
        <v>23</v>
      </c>
      <c r="B119" s="128" t="s">
        <v>52</v>
      </c>
      <c r="C119" s="37">
        <v>0.37</v>
      </c>
    </row>
    <row r="120" spans="1:3">
      <c r="A120" s="80">
        <v>23</v>
      </c>
      <c r="B120" s="128" t="s">
        <v>52</v>
      </c>
      <c r="C120" s="37">
        <v>0.41</v>
      </c>
    </row>
    <row r="121" spans="1:3">
      <c r="A121" s="80">
        <v>23</v>
      </c>
      <c r="B121" s="128" t="s">
        <v>52</v>
      </c>
      <c r="C121" s="37">
        <v>0.36</v>
      </c>
    </row>
    <row r="122" spans="1:3">
      <c r="A122" s="80">
        <v>29.5</v>
      </c>
      <c r="B122" s="128" t="s">
        <v>52</v>
      </c>
      <c r="C122" s="37">
        <v>0.48</v>
      </c>
    </row>
    <row r="123" spans="1:3">
      <c r="A123" s="80">
        <v>29.5</v>
      </c>
      <c r="B123" s="128" t="s">
        <v>52</v>
      </c>
      <c r="C123" s="37">
        <v>0.68</v>
      </c>
    </row>
    <row r="124" spans="1:3">
      <c r="A124" s="80">
        <v>29.5</v>
      </c>
      <c r="B124" s="128" t="s">
        <v>52</v>
      </c>
      <c r="C124" s="37">
        <v>0.48</v>
      </c>
    </row>
    <row r="125" spans="1:3">
      <c r="A125" s="80">
        <v>45.5</v>
      </c>
      <c r="B125" s="128" t="s">
        <v>52</v>
      </c>
      <c r="C125" s="55">
        <v>0.74</v>
      </c>
    </row>
    <row r="126" spans="1:3">
      <c r="A126" s="80">
        <v>45.5</v>
      </c>
      <c r="B126" s="128" t="s">
        <v>52</v>
      </c>
      <c r="C126" s="37">
        <v>0.88</v>
      </c>
    </row>
    <row r="127" spans="1:3">
      <c r="A127" s="80">
        <v>45.5</v>
      </c>
      <c r="B127" s="128" t="s">
        <v>52</v>
      </c>
      <c r="C127" s="37">
        <v>0.84</v>
      </c>
    </row>
    <row r="128" spans="1:3">
      <c r="A128" s="80">
        <v>52</v>
      </c>
      <c r="B128" s="128" t="s">
        <v>52</v>
      </c>
      <c r="C128" s="55">
        <v>1</v>
      </c>
    </row>
    <row r="129" spans="1:3">
      <c r="A129" s="80">
        <v>52</v>
      </c>
      <c r="B129" s="128" t="s">
        <v>52</v>
      </c>
      <c r="C129" s="37">
        <v>1.1000000000000001</v>
      </c>
    </row>
    <row r="130" spans="1:3">
      <c r="A130" s="80">
        <v>52</v>
      </c>
      <c r="B130" s="128" t="s">
        <v>52</v>
      </c>
      <c r="C130" s="37">
        <v>1.0900000000000001</v>
      </c>
    </row>
    <row r="131" spans="1:3">
      <c r="A131" s="80">
        <v>70</v>
      </c>
      <c r="B131" s="128" t="s">
        <v>52</v>
      </c>
      <c r="C131" s="55">
        <v>3.31</v>
      </c>
    </row>
    <row r="132" spans="1:3">
      <c r="A132" s="80">
        <v>70</v>
      </c>
      <c r="B132" s="128" t="s">
        <v>52</v>
      </c>
      <c r="C132" s="37">
        <v>3.96</v>
      </c>
    </row>
    <row r="133" spans="1:3">
      <c r="A133" s="80">
        <v>70</v>
      </c>
      <c r="B133" s="128" t="s">
        <v>52</v>
      </c>
      <c r="C133" s="37">
        <v>3.45</v>
      </c>
    </row>
    <row r="134" spans="1:3">
      <c r="A134" s="22">
        <v>74.5</v>
      </c>
      <c r="B134" s="128" t="s">
        <v>52</v>
      </c>
      <c r="C134" s="55">
        <v>4.75</v>
      </c>
    </row>
    <row r="135" spans="1:3">
      <c r="A135" s="22">
        <v>74.5</v>
      </c>
      <c r="B135" s="128" t="s">
        <v>52</v>
      </c>
      <c r="C135" s="37">
        <v>5.25</v>
      </c>
    </row>
    <row r="136" spans="1:3">
      <c r="A136" s="22">
        <v>74.5</v>
      </c>
      <c r="B136" s="128" t="s">
        <v>52</v>
      </c>
      <c r="C136" s="37">
        <v>4.9800000000000004</v>
      </c>
    </row>
    <row r="137" spans="1:3">
      <c r="A137" s="22">
        <v>76</v>
      </c>
      <c r="B137" s="128" t="s">
        <v>52</v>
      </c>
      <c r="C137" s="55">
        <v>6.4</v>
      </c>
    </row>
    <row r="138" spans="1:3">
      <c r="A138" s="22">
        <v>76</v>
      </c>
      <c r="B138" s="128" t="s">
        <v>52</v>
      </c>
      <c r="C138" s="37">
        <v>7</v>
      </c>
    </row>
    <row r="139" spans="1:3">
      <c r="A139" s="22">
        <v>76</v>
      </c>
      <c r="B139" s="128" t="s">
        <v>52</v>
      </c>
      <c r="C139" s="37">
        <v>7.1</v>
      </c>
    </row>
    <row r="140" spans="1:3">
      <c r="A140" s="22">
        <v>93</v>
      </c>
      <c r="B140" s="128" t="s">
        <v>52</v>
      </c>
      <c r="C140" s="55">
        <v>16.5</v>
      </c>
    </row>
    <row r="141" spans="1:3">
      <c r="A141" s="22">
        <v>93</v>
      </c>
      <c r="B141" s="128" t="s">
        <v>52</v>
      </c>
      <c r="C141" s="37">
        <v>18.399999999999999</v>
      </c>
    </row>
    <row r="142" spans="1:3">
      <c r="A142" s="22">
        <v>93</v>
      </c>
      <c r="B142" s="128" t="s">
        <v>52</v>
      </c>
      <c r="C142" s="37">
        <v>19.8</v>
      </c>
    </row>
    <row r="143" spans="1:3">
      <c r="A143" s="22">
        <v>99</v>
      </c>
      <c r="B143" s="128" t="s">
        <v>52</v>
      </c>
      <c r="C143" s="55">
        <v>23.799999999999997</v>
      </c>
    </row>
    <row r="144" spans="1:3">
      <c r="A144" s="22">
        <v>99</v>
      </c>
      <c r="B144" s="128" t="s">
        <v>52</v>
      </c>
      <c r="C144" s="37">
        <v>27.800000000000004</v>
      </c>
    </row>
    <row r="145" spans="1:3">
      <c r="A145" s="22">
        <v>99</v>
      </c>
      <c r="B145" s="128" t="s">
        <v>52</v>
      </c>
      <c r="C145" s="37">
        <v>23.400000000000002</v>
      </c>
    </row>
    <row r="146" spans="1:3">
      <c r="A146" s="22">
        <v>168</v>
      </c>
      <c r="B146" s="128" t="s">
        <v>52</v>
      </c>
      <c r="C146" s="55">
        <v>64.2</v>
      </c>
    </row>
    <row r="147" spans="1:3">
      <c r="A147" s="22">
        <v>168</v>
      </c>
      <c r="B147" s="128" t="s">
        <v>52</v>
      </c>
      <c r="C147" s="37">
        <v>63.2</v>
      </c>
    </row>
    <row r="148" spans="1:3">
      <c r="A148" s="22">
        <v>168</v>
      </c>
      <c r="B148" s="128" t="s">
        <v>52</v>
      </c>
      <c r="C148" s="37">
        <v>64</v>
      </c>
    </row>
  </sheetData>
  <phoneticPr fontId="34" type="noConversion"/>
  <conditionalFormatting sqref="F23:H23 E2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2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A199"/>
  <sheetViews>
    <sheetView topLeftCell="A28" zoomScale="80" zoomScaleNormal="80" workbookViewId="0">
      <selection activeCell="C91" sqref="C91:K199"/>
    </sheetView>
  </sheetViews>
  <sheetFormatPr defaultRowHeight="14.5"/>
  <cols>
    <col min="2" max="2" width="12.81640625" bestFit="1" customWidth="1"/>
    <col min="3" max="3" width="22.36328125" bestFit="1" customWidth="1"/>
    <col min="17" max="17" width="13.54296875" bestFit="1" customWidth="1"/>
    <col min="18" max="18" width="11.6328125" bestFit="1" customWidth="1"/>
    <col min="19" max="19" width="13.54296875" bestFit="1" customWidth="1"/>
    <col min="20" max="20" width="11.6328125" bestFit="1" customWidth="1"/>
    <col min="21" max="21" width="9.6328125" bestFit="1" customWidth="1"/>
    <col min="22" max="22" width="7.08984375" bestFit="1" customWidth="1"/>
    <col min="23" max="23" width="7.1796875" bestFit="1" customWidth="1"/>
    <col min="24" max="24" width="7.81640625" bestFit="1" customWidth="1"/>
    <col min="25" max="25" width="7.1796875" bestFit="1" customWidth="1"/>
    <col min="26" max="26" width="6.54296875" bestFit="1" customWidth="1"/>
  </cols>
  <sheetData>
    <row r="1" spans="1:209" ht="23">
      <c r="A1" s="59" t="s">
        <v>133</v>
      </c>
      <c r="B1" s="162" t="s">
        <v>134</v>
      </c>
      <c r="C1" s="157"/>
    </row>
    <row r="2" spans="1:209" ht="31.5">
      <c r="A2" s="157"/>
      <c r="B2" s="157"/>
      <c r="C2" s="157"/>
      <c r="D2" s="157"/>
      <c r="F2" s="60" t="s">
        <v>135</v>
      </c>
      <c r="G2" s="60" t="s">
        <v>136</v>
      </c>
      <c r="H2" s="60" t="s">
        <v>137</v>
      </c>
      <c r="I2" s="60" t="s">
        <v>138</v>
      </c>
      <c r="J2" s="60" t="s">
        <v>139</v>
      </c>
      <c r="K2" s="60" t="s">
        <v>140</v>
      </c>
      <c r="L2" s="60" t="s">
        <v>141</v>
      </c>
      <c r="M2" s="60" t="s">
        <v>142</v>
      </c>
      <c r="N2" s="60" t="s">
        <v>143</v>
      </c>
      <c r="O2" s="60" t="s">
        <v>144</v>
      </c>
      <c r="P2" s="73"/>
      <c r="Q2" s="161" t="s">
        <v>34</v>
      </c>
      <c r="R2" s="157"/>
      <c r="S2" s="157"/>
      <c r="T2" s="157"/>
      <c r="U2" s="110"/>
      <c r="V2" s="111" t="s">
        <v>135</v>
      </c>
      <c r="W2" s="111" t="s">
        <v>136</v>
      </c>
      <c r="X2" s="111" t="s">
        <v>137</v>
      </c>
      <c r="Y2" s="111" t="s">
        <v>138</v>
      </c>
      <c r="Z2" s="111" t="s">
        <v>139</v>
      </c>
      <c r="AA2" s="111" t="s">
        <v>140</v>
      </c>
      <c r="AB2" s="111" t="s">
        <v>141</v>
      </c>
      <c r="AC2" s="111" t="s">
        <v>142</v>
      </c>
      <c r="AD2" s="111" t="s">
        <v>143</v>
      </c>
      <c r="AE2" s="111" t="s">
        <v>144</v>
      </c>
      <c r="AF2" s="110"/>
      <c r="AG2" s="161" t="s">
        <v>37</v>
      </c>
      <c r="AH2" s="157"/>
      <c r="AI2" s="157"/>
      <c r="AJ2" s="157"/>
      <c r="AK2" s="110"/>
      <c r="AL2" s="111" t="s">
        <v>135</v>
      </c>
      <c r="AM2" s="111" t="s">
        <v>136</v>
      </c>
      <c r="AN2" s="111" t="s">
        <v>137</v>
      </c>
      <c r="AO2" s="111" t="s">
        <v>138</v>
      </c>
      <c r="AP2" s="111" t="s">
        <v>139</v>
      </c>
      <c r="AQ2" s="111" t="s">
        <v>140</v>
      </c>
      <c r="AR2" s="111" t="s">
        <v>141</v>
      </c>
      <c r="AS2" s="111" t="s">
        <v>142</v>
      </c>
      <c r="AT2" s="111" t="s">
        <v>143</v>
      </c>
      <c r="AU2" s="111" t="s">
        <v>144</v>
      </c>
      <c r="AV2" s="110"/>
      <c r="AW2" s="161" t="s">
        <v>38</v>
      </c>
      <c r="AX2" s="157"/>
      <c r="AY2" s="157"/>
      <c r="AZ2" s="157"/>
      <c r="BA2" s="110"/>
      <c r="BB2" s="111" t="s">
        <v>135</v>
      </c>
      <c r="BC2" s="111" t="s">
        <v>136</v>
      </c>
      <c r="BD2" s="111" t="s">
        <v>137</v>
      </c>
      <c r="BE2" s="111" t="s">
        <v>138</v>
      </c>
      <c r="BF2" s="111" t="s">
        <v>139</v>
      </c>
      <c r="BG2" s="111" t="s">
        <v>140</v>
      </c>
      <c r="BH2" s="111" t="s">
        <v>141</v>
      </c>
      <c r="BI2" s="111" t="s">
        <v>142</v>
      </c>
      <c r="BJ2" s="111" t="s">
        <v>143</v>
      </c>
      <c r="BK2" s="111" t="s">
        <v>144</v>
      </c>
      <c r="BL2" s="110"/>
      <c r="BM2" s="161" t="s">
        <v>41</v>
      </c>
      <c r="BN2" s="157"/>
      <c r="BO2" s="157"/>
      <c r="BP2" s="157"/>
      <c r="BQ2" s="110"/>
      <c r="BR2" s="111" t="s">
        <v>135</v>
      </c>
      <c r="BS2" s="111" t="s">
        <v>136</v>
      </c>
      <c r="BT2" s="111" t="s">
        <v>137</v>
      </c>
      <c r="BU2" s="111" t="s">
        <v>138</v>
      </c>
      <c r="BV2" s="111" t="s">
        <v>139</v>
      </c>
      <c r="BW2" s="111" t="s">
        <v>140</v>
      </c>
      <c r="BX2" s="111" t="s">
        <v>141</v>
      </c>
      <c r="BY2" s="111" t="s">
        <v>142</v>
      </c>
      <c r="BZ2" s="111" t="s">
        <v>143</v>
      </c>
      <c r="CA2" s="111" t="s">
        <v>144</v>
      </c>
      <c r="CB2" s="110"/>
      <c r="CC2" s="161" t="s">
        <v>57</v>
      </c>
      <c r="CD2" s="157"/>
      <c r="CE2" s="157"/>
      <c r="CF2" s="157"/>
      <c r="CG2" s="110"/>
      <c r="CH2" s="111" t="s">
        <v>135</v>
      </c>
      <c r="CI2" s="111" t="s">
        <v>136</v>
      </c>
      <c r="CJ2" s="111" t="s">
        <v>137</v>
      </c>
      <c r="CK2" s="111" t="s">
        <v>138</v>
      </c>
      <c r="CL2" s="111" t="s">
        <v>139</v>
      </c>
      <c r="CM2" s="111" t="s">
        <v>140</v>
      </c>
      <c r="CN2" s="111" t="s">
        <v>141</v>
      </c>
      <c r="CO2" s="111" t="s">
        <v>142</v>
      </c>
      <c r="CP2" s="111" t="s">
        <v>143</v>
      </c>
      <c r="CQ2" s="111" t="s">
        <v>144</v>
      </c>
      <c r="CR2" s="110"/>
      <c r="CS2" s="161" t="s">
        <v>58</v>
      </c>
      <c r="CT2" s="157"/>
      <c r="CU2" s="157"/>
      <c r="CV2" s="157"/>
      <c r="CW2" s="110"/>
      <c r="CX2" s="111" t="s">
        <v>135</v>
      </c>
      <c r="CY2" s="111" t="s">
        <v>136</v>
      </c>
      <c r="CZ2" s="111" t="s">
        <v>137</v>
      </c>
      <c r="DA2" s="111" t="s">
        <v>138</v>
      </c>
      <c r="DB2" s="111" t="s">
        <v>139</v>
      </c>
      <c r="DC2" s="111" t="s">
        <v>140</v>
      </c>
      <c r="DD2" s="111" t="s">
        <v>141</v>
      </c>
      <c r="DE2" s="111" t="s">
        <v>142</v>
      </c>
      <c r="DF2" s="111" t="s">
        <v>143</v>
      </c>
      <c r="DG2" s="111" t="s">
        <v>144</v>
      </c>
      <c r="DH2" s="110"/>
      <c r="DI2" s="161" t="s">
        <v>59</v>
      </c>
      <c r="DJ2" s="157"/>
      <c r="DK2" s="157"/>
      <c r="DL2" s="157"/>
      <c r="DM2" s="110"/>
      <c r="DN2" s="111" t="s">
        <v>135</v>
      </c>
      <c r="DO2" s="111" t="s">
        <v>136</v>
      </c>
      <c r="DP2" s="111" t="s">
        <v>137</v>
      </c>
      <c r="DQ2" s="111" t="s">
        <v>138</v>
      </c>
      <c r="DR2" s="111" t="s">
        <v>139</v>
      </c>
      <c r="DS2" s="111" t="s">
        <v>140</v>
      </c>
      <c r="DT2" s="111" t="s">
        <v>141</v>
      </c>
      <c r="DU2" s="111" t="s">
        <v>142</v>
      </c>
      <c r="DV2" s="111" t="s">
        <v>143</v>
      </c>
      <c r="DW2" s="111" t="s">
        <v>144</v>
      </c>
      <c r="DX2" s="110"/>
      <c r="DY2" s="160" t="s">
        <v>291</v>
      </c>
      <c r="DZ2" s="157"/>
      <c r="EA2" s="157"/>
      <c r="EB2" s="157"/>
      <c r="EC2" s="118"/>
      <c r="ED2" s="117" t="s">
        <v>135</v>
      </c>
      <c r="EE2" s="117" t="s">
        <v>136</v>
      </c>
      <c r="EF2" s="117" t="s">
        <v>137</v>
      </c>
      <c r="EG2" s="117" t="s">
        <v>138</v>
      </c>
      <c r="EH2" s="117" t="s">
        <v>139</v>
      </c>
      <c r="EI2" s="117" t="s">
        <v>140</v>
      </c>
      <c r="EJ2" s="117" t="s">
        <v>141</v>
      </c>
      <c r="EK2" s="117" t="s">
        <v>142</v>
      </c>
      <c r="EL2" s="117" t="s">
        <v>143</v>
      </c>
      <c r="EM2" s="117" t="s">
        <v>144</v>
      </c>
      <c r="EN2" s="118"/>
      <c r="EO2" s="160" t="s">
        <v>302</v>
      </c>
      <c r="EP2" s="157"/>
      <c r="EQ2" s="157"/>
      <c r="ER2" s="157"/>
      <c r="ES2" s="118"/>
      <c r="ET2" s="117" t="s">
        <v>135</v>
      </c>
      <c r="EU2" s="117" t="s">
        <v>136</v>
      </c>
      <c r="EV2" s="117" t="s">
        <v>137</v>
      </c>
      <c r="EW2" s="117" t="s">
        <v>138</v>
      </c>
      <c r="EX2" s="117" t="s">
        <v>139</v>
      </c>
      <c r="EY2" s="117" t="s">
        <v>140</v>
      </c>
      <c r="EZ2" s="117" t="s">
        <v>141</v>
      </c>
      <c r="FA2" s="117" t="s">
        <v>142</v>
      </c>
      <c r="FB2" s="117" t="s">
        <v>143</v>
      </c>
      <c r="FC2" s="117" t="s">
        <v>144</v>
      </c>
      <c r="FD2" s="118"/>
      <c r="FE2" s="160" t="s">
        <v>303</v>
      </c>
      <c r="FF2" s="157"/>
      <c r="FG2" s="157"/>
      <c r="FH2" s="157"/>
      <c r="FI2" s="118"/>
      <c r="FJ2" s="117" t="s">
        <v>135</v>
      </c>
      <c r="FK2" s="117" t="s">
        <v>136</v>
      </c>
      <c r="FL2" s="117" t="s">
        <v>137</v>
      </c>
      <c r="FM2" s="117" t="s">
        <v>138</v>
      </c>
      <c r="FN2" s="117" t="s">
        <v>139</v>
      </c>
      <c r="FO2" s="117" t="s">
        <v>140</v>
      </c>
      <c r="FP2" s="117" t="s">
        <v>141</v>
      </c>
      <c r="FQ2" s="117" t="s">
        <v>142</v>
      </c>
      <c r="FR2" s="117" t="s">
        <v>143</v>
      </c>
      <c r="FS2" s="117" t="s">
        <v>144</v>
      </c>
      <c r="FT2" s="118"/>
      <c r="FU2" s="160" t="s">
        <v>304</v>
      </c>
      <c r="FV2" s="157"/>
      <c r="FW2" s="157"/>
      <c r="FX2" s="157"/>
      <c r="FY2" s="118"/>
      <c r="FZ2" s="117" t="s">
        <v>135</v>
      </c>
      <c r="GA2" s="117" t="s">
        <v>136</v>
      </c>
      <c r="GB2" s="117" t="s">
        <v>137</v>
      </c>
      <c r="GC2" s="117" t="s">
        <v>138</v>
      </c>
      <c r="GD2" s="117" t="s">
        <v>139</v>
      </c>
      <c r="GE2" s="117" t="s">
        <v>140</v>
      </c>
      <c r="GF2" s="117" t="s">
        <v>141</v>
      </c>
      <c r="GG2" s="117" t="s">
        <v>142</v>
      </c>
      <c r="GH2" s="117" t="s">
        <v>143</v>
      </c>
      <c r="GI2" s="117" t="s">
        <v>144</v>
      </c>
      <c r="GJ2" s="118"/>
      <c r="GL2" s="158" t="s">
        <v>496</v>
      </c>
      <c r="GM2" s="157"/>
      <c r="GN2" s="157"/>
      <c r="GO2" s="157"/>
      <c r="GP2" s="123"/>
      <c r="GQ2" s="124" t="s">
        <v>135</v>
      </c>
      <c r="GR2" s="124" t="s">
        <v>136</v>
      </c>
      <c r="GS2" s="124" t="s">
        <v>137</v>
      </c>
      <c r="GT2" s="124" t="s">
        <v>138</v>
      </c>
      <c r="GU2" s="124" t="s">
        <v>139</v>
      </c>
      <c r="GV2" s="124" t="s">
        <v>140</v>
      </c>
      <c r="GW2" s="124" t="s">
        <v>141</v>
      </c>
      <c r="GX2" s="124" t="s">
        <v>142</v>
      </c>
      <c r="GY2" s="124" t="s">
        <v>143</v>
      </c>
      <c r="GZ2" s="124" t="s">
        <v>144</v>
      </c>
      <c r="HA2" s="123"/>
    </row>
    <row r="3" spans="1:209">
      <c r="A3" s="157"/>
      <c r="B3" s="157"/>
      <c r="C3" s="157"/>
      <c r="D3" s="157"/>
      <c r="E3" s="62" t="s">
        <v>145</v>
      </c>
      <c r="F3" s="62" t="s">
        <v>145</v>
      </c>
      <c r="G3" s="62" t="s">
        <v>145</v>
      </c>
      <c r="H3" s="62" t="s">
        <v>145</v>
      </c>
      <c r="I3" s="62" t="s">
        <v>145</v>
      </c>
      <c r="J3" s="62" t="s">
        <v>145</v>
      </c>
      <c r="K3" s="62" t="s">
        <v>145</v>
      </c>
      <c r="L3" s="62" t="s">
        <v>145</v>
      </c>
      <c r="M3" s="62" t="s">
        <v>145</v>
      </c>
      <c r="N3" s="62" t="s">
        <v>145</v>
      </c>
      <c r="O3" s="156"/>
      <c r="P3" s="156"/>
      <c r="Q3" s="157"/>
      <c r="R3" s="157"/>
      <c r="S3" s="157"/>
      <c r="T3" s="157"/>
      <c r="U3" s="62" t="s">
        <v>145</v>
      </c>
      <c r="V3" s="62" t="s">
        <v>145</v>
      </c>
      <c r="W3" s="62" t="s">
        <v>145</v>
      </c>
      <c r="X3" s="62" t="s">
        <v>145</v>
      </c>
      <c r="Y3" s="62" t="s">
        <v>145</v>
      </c>
      <c r="Z3" s="62" t="s">
        <v>145</v>
      </c>
      <c r="AA3" s="62" t="s">
        <v>145</v>
      </c>
      <c r="AB3" s="62" t="s">
        <v>145</v>
      </c>
      <c r="AC3" s="62" t="s">
        <v>145</v>
      </c>
      <c r="AD3" s="62" t="s">
        <v>145</v>
      </c>
      <c r="AE3" s="156"/>
      <c r="AF3" s="156"/>
      <c r="AG3" s="157"/>
      <c r="AH3" s="157"/>
      <c r="AI3" s="157"/>
      <c r="AJ3" s="157"/>
      <c r="AK3" s="62" t="s">
        <v>145</v>
      </c>
      <c r="AL3" s="62" t="s">
        <v>145</v>
      </c>
      <c r="AM3" s="62" t="s">
        <v>145</v>
      </c>
      <c r="AN3" s="62" t="s">
        <v>145</v>
      </c>
      <c r="AO3" s="62" t="s">
        <v>145</v>
      </c>
      <c r="AP3" s="62" t="s">
        <v>145</v>
      </c>
      <c r="AQ3" s="62" t="s">
        <v>145</v>
      </c>
      <c r="AR3" s="62" t="s">
        <v>145</v>
      </c>
      <c r="AS3" s="62" t="s">
        <v>145</v>
      </c>
      <c r="AT3" s="62" t="s">
        <v>145</v>
      </c>
      <c r="AU3" s="156"/>
      <c r="AV3" s="156"/>
      <c r="AW3" s="157"/>
      <c r="AX3" s="157"/>
      <c r="AY3" s="157"/>
      <c r="AZ3" s="157"/>
      <c r="BA3" s="62" t="s">
        <v>145</v>
      </c>
      <c r="BB3" s="62" t="s">
        <v>145</v>
      </c>
      <c r="BC3" s="62" t="s">
        <v>145</v>
      </c>
      <c r="BD3" s="62" t="s">
        <v>145</v>
      </c>
      <c r="BE3" s="62" t="s">
        <v>145</v>
      </c>
      <c r="BF3" s="62" t="s">
        <v>145</v>
      </c>
      <c r="BG3" s="62" t="s">
        <v>145</v>
      </c>
      <c r="BH3" s="62" t="s">
        <v>145</v>
      </c>
      <c r="BI3" s="62" t="s">
        <v>145</v>
      </c>
      <c r="BJ3" s="62" t="s">
        <v>145</v>
      </c>
      <c r="BK3" s="156"/>
      <c r="BL3" s="156"/>
      <c r="BM3" s="157"/>
      <c r="BN3" s="157"/>
      <c r="BO3" s="157"/>
      <c r="BP3" s="157"/>
      <c r="BQ3" s="62" t="s">
        <v>145</v>
      </c>
      <c r="BR3" s="62" t="s">
        <v>145</v>
      </c>
      <c r="BS3" s="62" t="s">
        <v>145</v>
      </c>
      <c r="BT3" s="62" t="s">
        <v>145</v>
      </c>
      <c r="BU3" s="62" t="s">
        <v>145</v>
      </c>
      <c r="BV3" s="62" t="s">
        <v>145</v>
      </c>
      <c r="BW3" s="62" t="s">
        <v>145</v>
      </c>
      <c r="BX3" s="62" t="s">
        <v>145</v>
      </c>
      <c r="BY3" s="62" t="s">
        <v>145</v>
      </c>
      <c r="BZ3" s="62" t="s">
        <v>145</v>
      </c>
      <c r="CA3" s="156"/>
      <c r="CB3" s="156"/>
      <c r="CC3" s="157"/>
      <c r="CD3" s="157"/>
      <c r="CE3" s="157"/>
      <c r="CF3" s="157"/>
      <c r="CG3" s="62" t="s">
        <v>145</v>
      </c>
      <c r="CH3" s="62" t="s">
        <v>145</v>
      </c>
      <c r="CI3" s="62" t="s">
        <v>145</v>
      </c>
      <c r="CJ3" s="62" t="s">
        <v>145</v>
      </c>
      <c r="CK3" s="62" t="s">
        <v>145</v>
      </c>
      <c r="CL3" s="62" t="s">
        <v>145</v>
      </c>
      <c r="CM3" s="62" t="s">
        <v>145</v>
      </c>
      <c r="CN3" s="62" t="s">
        <v>145</v>
      </c>
      <c r="CO3" s="62" t="s">
        <v>145</v>
      </c>
      <c r="CP3" s="62" t="s">
        <v>145</v>
      </c>
      <c r="CQ3" s="156"/>
      <c r="CR3" s="156"/>
      <c r="CS3" s="157"/>
      <c r="CT3" s="157"/>
      <c r="CU3" s="157"/>
      <c r="CV3" s="157"/>
      <c r="CW3" s="62" t="s">
        <v>145</v>
      </c>
      <c r="CX3" s="62" t="s">
        <v>145</v>
      </c>
      <c r="CY3" s="62" t="s">
        <v>145</v>
      </c>
      <c r="CZ3" s="62" t="s">
        <v>145</v>
      </c>
      <c r="DA3" s="62" t="s">
        <v>145</v>
      </c>
      <c r="DB3" s="62" t="s">
        <v>145</v>
      </c>
      <c r="DC3" s="62" t="s">
        <v>145</v>
      </c>
      <c r="DD3" s="62" t="s">
        <v>145</v>
      </c>
      <c r="DE3" s="62" t="s">
        <v>145</v>
      </c>
      <c r="DF3" s="62" t="s">
        <v>145</v>
      </c>
      <c r="DG3" s="156"/>
      <c r="DH3" s="156"/>
      <c r="DI3" s="157"/>
      <c r="DJ3" s="157"/>
      <c r="DK3" s="157"/>
      <c r="DL3" s="157"/>
      <c r="DM3" s="62" t="s">
        <v>145</v>
      </c>
      <c r="DN3" s="62" t="s">
        <v>145</v>
      </c>
      <c r="DO3" s="62" t="s">
        <v>145</v>
      </c>
      <c r="DP3" s="62" t="s">
        <v>145</v>
      </c>
      <c r="DQ3" s="62" t="s">
        <v>145</v>
      </c>
      <c r="DR3" s="62" t="s">
        <v>145</v>
      </c>
      <c r="DS3" s="62" t="s">
        <v>145</v>
      </c>
      <c r="DT3" s="62" t="s">
        <v>145</v>
      </c>
      <c r="DU3" s="62" t="s">
        <v>145</v>
      </c>
      <c r="DV3" s="62" t="s">
        <v>145</v>
      </c>
      <c r="DW3" s="156"/>
      <c r="DX3" s="156"/>
      <c r="DY3" s="157"/>
      <c r="DZ3" s="157"/>
      <c r="EA3" s="157"/>
      <c r="EB3" s="157"/>
      <c r="EC3" s="62" t="s">
        <v>145</v>
      </c>
      <c r="ED3" s="62" t="s">
        <v>145</v>
      </c>
      <c r="EE3" s="62" t="s">
        <v>145</v>
      </c>
      <c r="EF3" s="62" t="s">
        <v>145</v>
      </c>
      <c r="EG3" s="62" t="s">
        <v>145</v>
      </c>
      <c r="EH3" s="62" t="s">
        <v>145</v>
      </c>
      <c r="EI3" s="62" t="s">
        <v>145</v>
      </c>
      <c r="EJ3" s="62" t="s">
        <v>145</v>
      </c>
      <c r="EK3" s="62" t="s">
        <v>145</v>
      </c>
      <c r="EL3" s="62" t="s">
        <v>145</v>
      </c>
      <c r="EM3" s="156"/>
      <c r="EN3" s="156"/>
      <c r="EO3" s="157"/>
      <c r="EP3" s="157"/>
      <c r="EQ3" s="157"/>
      <c r="ER3" s="157"/>
      <c r="ES3" s="62" t="s">
        <v>145</v>
      </c>
      <c r="ET3" s="62" t="s">
        <v>145</v>
      </c>
      <c r="EU3" s="62" t="s">
        <v>145</v>
      </c>
      <c r="EV3" s="62" t="s">
        <v>145</v>
      </c>
      <c r="EW3" s="62" t="s">
        <v>145</v>
      </c>
      <c r="EX3" s="62" t="s">
        <v>145</v>
      </c>
      <c r="EY3" s="62" t="s">
        <v>145</v>
      </c>
      <c r="EZ3" s="62" t="s">
        <v>145</v>
      </c>
      <c r="FA3" s="62" t="s">
        <v>145</v>
      </c>
      <c r="FB3" s="62" t="s">
        <v>145</v>
      </c>
      <c r="FC3" s="156"/>
      <c r="FD3" s="156"/>
      <c r="FE3" s="157"/>
      <c r="FF3" s="157"/>
      <c r="FG3" s="157"/>
      <c r="FH3" s="157"/>
      <c r="FI3" s="62" t="s">
        <v>145</v>
      </c>
      <c r="FJ3" s="62" t="s">
        <v>145</v>
      </c>
      <c r="FK3" s="62" t="s">
        <v>145</v>
      </c>
      <c r="FL3" s="62" t="s">
        <v>145</v>
      </c>
      <c r="FM3" s="62" t="s">
        <v>145</v>
      </c>
      <c r="FN3" s="62" t="s">
        <v>145</v>
      </c>
      <c r="FO3" s="62" t="s">
        <v>145</v>
      </c>
      <c r="FP3" s="62" t="s">
        <v>145</v>
      </c>
      <c r="FQ3" s="62" t="s">
        <v>145</v>
      </c>
      <c r="FR3" s="62" t="s">
        <v>145</v>
      </c>
      <c r="FS3" s="156"/>
      <c r="FT3" s="156"/>
      <c r="FU3" s="157"/>
      <c r="FV3" s="157"/>
      <c r="FW3" s="157"/>
      <c r="FX3" s="157"/>
      <c r="FY3" s="62" t="s">
        <v>145</v>
      </c>
      <c r="FZ3" s="62" t="s">
        <v>145</v>
      </c>
      <c r="GA3" s="62" t="s">
        <v>145</v>
      </c>
      <c r="GB3" s="62" t="s">
        <v>145</v>
      </c>
      <c r="GC3" s="62" t="s">
        <v>145</v>
      </c>
      <c r="GD3" s="62" t="s">
        <v>145</v>
      </c>
      <c r="GE3" s="62" t="s">
        <v>145</v>
      </c>
      <c r="GF3" s="62" t="s">
        <v>145</v>
      </c>
      <c r="GG3" s="62" t="s">
        <v>145</v>
      </c>
      <c r="GH3" s="62" t="s">
        <v>145</v>
      </c>
      <c r="GI3" s="156"/>
      <c r="GJ3" s="156"/>
      <c r="GL3" s="157"/>
      <c r="GM3" s="157"/>
      <c r="GN3" s="157"/>
      <c r="GO3" s="157"/>
      <c r="GP3" s="62" t="s">
        <v>145</v>
      </c>
      <c r="GQ3" s="62" t="s">
        <v>145</v>
      </c>
      <c r="GR3" s="62" t="s">
        <v>145</v>
      </c>
      <c r="GS3" s="62" t="s">
        <v>145</v>
      </c>
      <c r="GT3" s="62" t="s">
        <v>145</v>
      </c>
      <c r="GU3" s="62" t="s">
        <v>145</v>
      </c>
      <c r="GV3" s="62" t="s">
        <v>145</v>
      </c>
      <c r="GW3" s="62" t="s">
        <v>145</v>
      </c>
      <c r="GX3" s="62" t="s">
        <v>145</v>
      </c>
      <c r="GY3" s="62" t="s">
        <v>145</v>
      </c>
      <c r="GZ3" s="156"/>
      <c r="HA3" s="156"/>
    </row>
    <row r="4" spans="1:209" s="110" customFormat="1">
      <c r="A4" s="156" t="s">
        <v>70</v>
      </c>
      <c r="B4" s="157"/>
      <c r="C4" s="156" t="s">
        <v>306</v>
      </c>
      <c r="D4" s="157"/>
      <c r="E4" s="111" t="s">
        <v>147</v>
      </c>
      <c r="F4" s="61">
        <v>2.38</v>
      </c>
      <c r="G4" s="61">
        <v>3.04</v>
      </c>
      <c r="H4" s="61">
        <v>2.84</v>
      </c>
      <c r="I4" s="61">
        <v>7.04</v>
      </c>
      <c r="J4" s="61">
        <v>23.56</v>
      </c>
      <c r="K4" s="61">
        <v>73.59</v>
      </c>
      <c r="L4" s="61">
        <v>20.27</v>
      </c>
      <c r="M4" s="61">
        <v>8.35</v>
      </c>
      <c r="N4" s="61">
        <v>0</v>
      </c>
      <c r="O4" s="61">
        <v>0.13</v>
      </c>
      <c r="P4" s="63"/>
      <c r="Q4" s="156" t="s">
        <v>79</v>
      </c>
      <c r="R4" s="157"/>
      <c r="S4" s="156" t="s">
        <v>324</v>
      </c>
      <c r="T4" s="157"/>
      <c r="U4" s="111" t="s">
        <v>147</v>
      </c>
      <c r="V4" s="61">
        <v>2.35</v>
      </c>
      <c r="W4" s="61">
        <v>3.01</v>
      </c>
      <c r="X4" s="61">
        <v>2.81</v>
      </c>
      <c r="Y4" s="61">
        <v>6.91</v>
      </c>
      <c r="Z4" s="61">
        <v>23.29</v>
      </c>
      <c r="AA4" s="61">
        <v>72.62</v>
      </c>
      <c r="AB4" s="61">
        <v>19.97</v>
      </c>
      <c r="AC4" s="61">
        <v>8.2200000000000006</v>
      </c>
      <c r="AD4" s="61">
        <v>0</v>
      </c>
      <c r="AE4" s="61">
        <v>0.12</v>
      </c>
      <c r="AF4" s="63"/>
      <c r="AG4" s="156" t="s">
        <v>88</v>
      </c>
      <c r="AH4" s="157"/>
      <c r="AI4" s="156" t="s">
        <v>342</v>
      </c>
      <c r="AJ4" s="157"/>
      <c r="AK4" s="111" t="s">
        <v>147</v>
      </c>
      <c r="AL4" s="61">
        <v>2.37</v>
      </c>
      <c r="AM4" s="61">
        <v>3</v>
      </c>
      <c r="AN4" s="61">
        <v>2.82</v>
      </c>
      <c r="AO4" s="61">
        <v>7.05</v>
      </c>
      <c r="AP4" s="61">
        <v>23.89</v>
      </c>
      <c r="AQ4" s="61">
        <v>73.099999999999994</v>
      </c>
      <c r="AR4" s="61">
        <v>19.7</v>
      </c>
      <c r="AS4" s="61">
        <v>7.79</v>
      </c>
      <c r="AT4" s="61">
        <v>0</v>
      </c>
      <c r="AU4" s="61">
        <v>0.34</v>
      </c>
      <c r="AV4" s="63"/>
      <c r="AW4" s="156" t="s">
        <v>97</v>
      </c>
      <c r="AX4" s="157"/>
      <c r="AY4" s="156" t="s">
        <v>360</v>
      </c>
      <c r="AZ4" s="157"/>
      <c r="BA4" s="111" t="s">
        <v>147</v>
      </c>
      <c r="BB4" s="61">
        <v>2.38</v>
      </c>
      <c r="BC4" s="61">
        <v>3.01</v>
      </c>
      <c r="BD4" s="61">
        <v>2.83</v>
      </c>
      <c r="BE4" s="61">
        <v>7.02</v>
      </c>
      <c r="BF4" s="61">
        <v>23.79</v>
      </c>
      <c r="BG4" s="61">
        <v>73.37</v>
      </c>
      <c r="BH4" s="61">
        <v>19.23</v>
      </c>
      <c r="BI4" s="61">
        <v>8.07</v>
      </c>
      <c r="BJ4" s="61">
        <v>0</v>
      </c>
      <c r="BK4" s="61">
        <v>0.6</v>
      </c>
      <c r="BL4" s="63"/>
      <c r="BM4" s="156" t="s">
        <v>106</v>
      </c>
      <c r="BN4" s="157"/>
      <c r="BO4" s="156" t="s">
        <v>378</v>
      </c>
      <c r="BP4" s="157"/>
      <c r="BQ4" s="111" t="s">
        <v>147</v>
      </c>
      <c r="BR4" s="61">
        <v>2.36</v>
      </c>
      <c r="BS4" s="61">
        <v>3.03</v>
      </c>
      <c r="BT4" s="61">
        <v>2.83</v>
      </c>
      <c r="BU4" s="61">
        <v>7.05</v>
      </c>
      <c r="BV4" s="61">
        <v>23.93</v>
      </c>
      <c r="BW4" s="61">
        <v>73.459999999999994</v>
      </c>
      <c r="BX4" s="61">
        <v>16.079999999999998</v>
      </c>
      <c r="BY4" s="61">
        <v>7.46</v>
      </c>
      <c r="BZ4" s="61">
        <v>0.36</v>
      </c>
      <c r="CA4" s="61">
        <v>2.29</v>
      </c>
      <c r="CB4" s="63"/>
      <c r="CC4" s="156" t="s">
        <v>116</v>
      </c>
      <c r="CD4" s="157"/>
      <c r="CE4" s="156" t="s">
        <v>396</v>
      </c>
      <c r="CF4" s="157"/>
      <c r="CG4" s="111" t="s">
        <v>147</v>
      </c>
      <c r="CH4" s="61">
        <v>2.36</v>
      </c>
      <c r="CI4" s="61">
        <v>3.03</v>
      </c>
      <c r="CJ4" s="61">
        <v>2.84</v>
      </c>
      <c r="CK4" s="61">
        <v>7.02</v>
      </c>
      <c r="CL4" s="61">
        <v>23.75</v>
      </c>
      <c r="CM4" s="61">
        <v>73.680000000000007</v>
      </c>
      <c r="CN4" s="61">
        <v>13.75</v>
      </c>
      <c r="CO4" s="61">
        <v>7.27</v>
      </c>
      <c r="CP4" s="61">
        <v>0.4</v>
      </c>
      <c r="CQ4" s="61">
        <v>3.47</v>
      </c>
      <c r="CR4" s="63"/>
      <c r="CS4" s="156" t="s">
        <v>115</v>
      </c>
      <c r="CT4" s="157"/>
      <c r="CU4" s="156" t="s">
        <v>408</v>
      </c>
      <c r="CV4" s="157"/>
      <c r="CW4" s="111" t="s">
        <v>147</v>
      </c>
      <c r="CX4" s="61">
        <v>2.48</v>
      </c>
      <c r="CY4" s="61">
        <v>3.17</v>
      </c>
      <c r="CZ4" s="61">
        <v>2.94</v>
      </c>
      <c r="DA4" s="61">
        <v>7.11</v>
      </c>
      <c r="DB4" s="61">
        <v>23.77</v>
      </c>
      <c r="DC4" s="61">
        <v>74.47</v>
      </c>
      <c r="DD4" s="61">
        <v>0</v>
      </c>
      <c r="DE4" s="61">
        <v>3.14</v>
      </c>
      <c r="DF4" s="61">
        <v>0.98</v>
      </c>
      <c r="DG4" s="61">
        <v>11.37</v>
      </c>
      <c r="DH4" s="63"/>
      <c r="DI4" s="156" t="s">
        <v>147</v>
      </c>
      <c r="DJ4" s="157"/>
      <c r="DK4" s="156" t="s">
        <v>426</v>
      </c>
      <c r="DL4" s="156"/>
      <c r="DM4" s="117" t="s">
        <v>147</v>
      </c>
      <c r="DN4" s="61">
        <v>2.4700000000000002</v>
      </c>
      <c r="DO4" s="61">
        <v>3.14</v>
      </c>
      <c r="DP4" s="61">
        <v>2.94</v>
      </c>
      <c r="DQ4" s="61">
        <v>7.08</v>
      </c>
      <c r="DR4" s="61">
        <v>23.46</v>
      </c>
      <c r="DS4" s="61">
        <v>70.540000000000006</v>
      </c>
      <c r="DT4" s="61">
        <v>0</v>
      </c>
      <c r="DU4" s="61">
        <v>2.1800000000000002</v>
      </c>
      <c r="DV4" s="61">
        <v>1.06</v>
      </c>
      <c r="DW4" s="61">
        <v>14.2</v>
      </c>
      <c r="DX4" s="63"/>
      <c r="DY4" s="159" t="s">
        <v>448</v>
      </c>
      <c r="DZ4" s="157"/>
      <c r="EA4" s="159" t="s">
        <v>306</v>
      </c>
      <c r="EB4" s="157"/>
      <c r="EC4" s="119" t="s">
        <v>147</v>
      </c>
      <c r="ED4" s="120">
        <v>2.4700000000000002</v>
      </c>
      <c r="EE4" s="120">
        <v>3.11</v>
      </c>
      <c r="EF4" s="120">
        <v>2.9</v>
      </c>
      <c r="EG4" s="120">
        <v>7.08</v>
      </c>
      <c r="EH4" s="120">
        <v>23.19</v>
      </c>
      <c r="EI4" s="120">
        <v>65.84</v>
      </c>
      <c r="EJ4" s="120">
        <v>0</v>
      </c>
      <c r="EK4" s="120">
        <v>0.85</v>
      </c>
      <c r="EL4" s="120">
        <v>1.28</v>
      </c>
      <c r="EM4" s="120">
        <v>17.190000000000001</v>
      </c>
      <c r="EN4" s="63"/>
      <c r="EO4" s="159" t="s">
        <v>457</v>
      </c>
      <c r="EP4" s="157"/>
      <c r="EQ4" s="159" t="s">
        <v>318</v>
      </c>
      <c r="ER4" s="157"/>
      <c r="ES4" s="119" t="s">
        <v>147</v>
      </c>
      <c r="ET4" s="120">
        <v>2.4700000000000002</v>
      </c>
      <c r="EU4" s="120">
        <v>3.1</v>
      </c>
      <c r="EV4" s="120">
        <v>2.91</v>
      </c>
      <c r="EW4" s="120">
        <v>7.21</v>
      </c>
      <c r="EX4" s="120">
        <v>20.45</v>
      </c>
      <c r="EY4" s="120">
        <v>32.020000000000003</v>
      </c>
      <c r="EZ4" s="120">
        <v>0</v>
      </c>
      <c r="FA4" s="120">
        <v>0</v>
      </c>
      <c r="FB4" s="120">
        <v>2.2400000000000002</v>
      </c>
      <c r="FC4" s="120">
        <v>35.659999999999997</v>
      </c>
      <c r="FD4" s="63"/>
      <c r="FE4" s="159" t="s">
        <v>466</v>
      </c>
      <c r="FF4" s="157"/>
      <c r="FG4" s="159" t="s">
        <v>330</v>
      </c>
      <c r="FH4" s="157"/>
      <c r="FI4" s="119" t="s">
        <v>147</v>
      </c>
      <c r="FJ4" s="120">
        <v>2.4300000000000002</v>
      </c>
      <c r="FK4" s="120">
        <v>3.08</v>
      </c>
      <c r="FL4" s="120">
        <v>2.91</v>
      </c>
      <c r="FM4" s="120">
        <v>7.25</v>
      </c>
      <c r="FN4" s="120">
        <v>19.5</v>
      </c>
      <c r="FO4" s="120">
        <v>22.45</v>
      </c>
      <c r="FP4" s="120">
        <v>0.31</v>
      </c>
      <c r="FQ4" s="120">
        <v>0</v>
      </c>
      <c r="FR4" s="120">
        <v>2.5</v>
      </c>
      <c r="FS4" s="120">
        <v>41.16</v>
      </c>
      <c r="FT4" s="63"/>
      <c r="FU4" s="159" t="s">
        <v>475</v>
      </c>
      <c r="FV4" s="157"/>
      <c r="FW4" s="159" t="s">
        <v>342</v>
      </c>
      <c r="FX4" s="157"/>
      <c r="FY4" s="119" t="s">
        <v>147</v>
      </c>
      <c r="FZ4" s="120">
        <v>2.41</v>
      </c>
      <c r="GA4" s="120">
        <v>3.04</v>
      </c>
      <c r="GB4" s="120">
        <v>2.88</v>
      </c>
      <c r="GC4" s="120">
        <v>7.35</v>
      </c>
      <c r="GD4" s="120">
        <v>4.6900000000000004</v>
      </c>
      <c r="GE4" s="120">
        <v>1.85</v>
      </c>
      <c r="GF4" s="120">
        <v>0</v>
      </c>
      <c r="GG4" s="120">
        <v>0</v>
      </c>
      <c r="GH4" s="120">
        <v>3.18</v>
      </c>
      <c r="GI4" s="120">
        <v>58.64</v>
      </c>
      <c r="GJ4" s="63"/>
      <c r="GL4" s="156" t="s">
        <v>147</v>
      </c>
      <c r="GM4" s="157"/>
      <c r="GN4" s="156" t="s">
        <v>306</v>
      </c>
      <c r="GO4" s="157"/>
      <c r="GP4" s="124" t="s">
        <v>147</v>
      </c>
      <c r="GQ4" s="61">
        <v>2.4300000000000002</v>
      </c>
      <c r="GR4" s="61">
        <v>3.11</v>
      </c>
      <c r="GS4" s="61">
        <v>2.95</v>
      </c>
      <c r="GT4" s="61">
        <v>7.42</v>
      </c>
      <c r="GU4" s="61">
        <v>3.9</v>
      </c>
      <c r="GV4" s="61">
        <v>1.7</v>
      </c>
      <c r="GW4" s="61">
        <v>0</v>
      </c>
      <c r="GX4" s="61">
        <v>0</v>
      </c>
      <c r="GY4" s="61">
        <v>3.33</v>
      </c>
      <c r="GZ4" s="61">
        <v>59.44</v>
      </c>
      <c r="HA4" s="63"/>
    </row>
    <row r="5" spans="1:209" s="110" customFormat="1">
      <c r="A5" s="156" t="s">
        <v>71</v>
      </c>
      <c r="B5" s="157"/>
      <c r="C5" s="156" t="s">
        <v>307</v>
      </c>
      <c r="D5" s="157"/>
      <c r="E5" s="111" t="s">
        <v>147</v>
      </c>
      <c r="F5" s="61">
        <v>2.39</v>
      </c>
      <c r="G5" s="61">
        <v>3.04</v>
      </c>
      <c r="H5" s="61">
        <v>2.82</v>
      </c>
      <c r="I5" s="61">
        <v>6.99</v>
      </c>
      <c r="J5" s="61">
        <v>23.53</v>
      </c>
      <c r="K5" s="61">
        <v>73.33</v>
      </c>
      <c r="L5" s="61">
        <v>20.2</v>
      </c>
      <c r="M5" s="61">
        <v>8.31</v>
      </c>
      <c r="N5" s="61">
        <v>0</v>
      </c>
      <c r="O5" s="61">
        <v>0.13</v>
      </c>
      <c r="Q5" s="156" t="s">
        <v>80</v>
      </c>
      <c r="R5" s="157"/>
      <c r="S5" s="156" t="s">
        <v>325</v>
      </c>
      <c r="T5" s="157"/>
      <c r="U5" s="111" t="s">
        <v>147</v>
      </c>
      <c r="V5" s="61">
        <v>2.36</v>
      </c>
      <c r="W5" s="61">
        <v>3.02</v>
      </c>
      <c r="X5" s="61">
        <v>2.82</v>
      </c>
      <c r="Y5" s="61">
        <v>6.95</v>
      </c>
      <c r="Z5" s="61">
        <v>23.47</v>
      </c>
      <c r="AA5" s="61">
        <v>73.06</v>
      </c>
      <c r="AB5" s="61">
        <v>20.010000000000002</v>
      </c>
      <c r="AC5" s="61">
        <v>8.2799999999999994</v>
      </c>
      <c r="AD5" s="61">
        <v>0</v>
      </c>
      <c r="AE5" s="61">
        <v>0.13</v>
      </c>
      <c r="AG5" s="156" t="s">
        <v>89</v>
      </c>
      <c r="AH5" s="157"/>
      <c r="AI5" s="156" t="s">
        <v>343</v>
      </c>
      <c r="AJ5" s="157"/>
      <c r="AK5" s="111" t="s">
        <v>147</v>
      </c>
      <c r="AL5" s="61">
        <v>2.38</v>
      </c>
      <c r="AM5" s="61">
        <v>3.01</v>
      </c>
      <c r="AN5" s="61">
        <v>2.83</v>
      </c>
      <c r="AO5" s="61">
        <v>7.04</v>
      </c>
      <c r="AP5" s="61">
        <v>23.84</v>
      </c>
      <c r="AQ5" s="61">
        <v>73.38</v>
      </c>
      <c r="AR5" s="61">
        <v>19.68</v>
      </c>
      <c r="AS5" s="61">
        <v>8.06</v>
      </c>
      <c r="AT5" s="61">
        <v>0</v>
      </c>
      <c r="AU5" s="61">
        <v>0.33</v>
      </c>
      <c r="AW5" s="156" t="s">
        <v>98</v>
      </c>
      <c r="AX5" s="157"/>
      <c r="AY5" s="156" t="s">
        <v>361</v>
      </c>
      <c r="AZ5" s="157"/>
      <c r="BA5" s="111" t="s">
        <v>147</v>
      </c>
      <c r="BB5" s="61">
        <v>2.37</v>
      </c>
      <c r="BC5" s="61">
        <v>3.01</v>
      </c>
      <c r="BD5" s="61">
        <v>2.8</v>
      </c>
      <c r="BE5" s="61">
        <v>7.07</v>
      </c>
      <c r="BF5" s="61">
        <v>23.94</v>
      </c>
      <c r="BG5" s="61">
        <v>73.06</v>
      </c>
      <c r="BH5" s="61">
        <v>19.399999999999999</v>
      </c>
      <c r="BI5" s="61">
        <v>7.74</v>
      </c>
      <c r="BJ5" s="61">
        <v>0</v>
      </c>
      <c r="BK5" s="61">
        <v>0.59</v>
      </c>
      <c r="BM5" s="156" t="s">
        <v>107</v>
      </c>
      <c r="BN5" s="157"/>
      <c r="BO5" s="156" t="s">
        <v>379</v>
      </c>
      <c r="BP5" s="157"/>
      <c r="BQ5" s="111" t="s">
        <v>147</v>
      </c>
      <c r="BR5" s="61">
        <v>2.38</v>
      </c>
      <c r="BS5" s="61">
        <v>3.01</v>
      </c>
      <c r="BT5" s="61">
        <v>2.84</v>
      </c>
      <c r="BU5" s="61">
        <v>7.03</v>
      </c>
      <c r="BV5" s="61">
        <v>23.86</v>
      </c>
      <c r="BW5" s="61">
        <v>73.510000000000005</v>
      </c>
      <c r="BX5" s="61">
        <v>16</v>
      </c>
      <c r="BY5" s="61">
        <v>7.53</v>
      </c>
      <c r="BZ5" s="61">
        <v>0</v>
      </c>
      <c r="CA5" s="61">
        <v>2.4300000000000002</v>
      </c>
      <c r="CC5" s="156" t="s">
        <v>117</v>
      </c>
      <c r="CD5" s="157"/>
      <c r="CE5" s="156" t="s">
        <v>397</v>
      </c>
      <c r="CF5" s="157"/>
      <c r="CG5" s="111" t="s">
        <v>147</v>
      </c>
      <c r="CH5" s="61">
        <v>2.37</v>
      </c>
      <c r="CI5" s="61">
        <v>3.04</v>
      </c>
      <c r="CJ5" s="61">
        <v>2.85</v>
      </c>
      <c r="CK5" s="61">
        <v>7.05</v>
      </c>
      <c r="CL5" s="61">
        <v>23.83</v>
      </c>
      <c r="CM5" s="61">
        <v>73.900000000000006</v>
      </c>
      <c r="CN5" s="61">
        <v>13.71</v>
      </c>
      <c r="CO5" s="61">
        <v>7.3</v>
      </c>
      <c r="CP5" s="61">
        <v>0.42</v>
      </c>
      <c r="CQ5" s="61">
        <v>3.55</v>
      </c>
      <c r="CS5" s="156" t="s">
        <v>125</v>
      </c>
      <c r="CT5" s="157"/>
      <c r="CU5" s="156" t="s">
        <v>409</v>
      </c>
      <c r="CV5" s="157"/>
      <c r="CW5" s="111" t="s">
        <v>147</v>
      </c>
      <c r="CX5" s="61">
        <v>2.48</v>
      </c>
      <c r="CY5" s="61">
        <v>3.16</v>
      </c>
      <c r="CZ5" s="61">
        <v>2.97</v>
      </c>
      <c r="DA5" s="61">
        <v>7.14</v>
      </c>
      <c r="DB5" s="61">
        <v>23.76</v>
      </c>
      <c r="DC5" s="61">
        <v>74.459999999999994</v>
      </c>
      <c r="DD5" s="61">
        <v>0</v>
      </c>
      <c r="DE5" s="61">
        <v>3.11</v>
      </c>
      <c r="DF5" s="61">
        <v>1</v>
      </c>
      <c r="DG5" s="61">
        <v>11.58</v>
      </c>
      <c r="DI5" s="156" t="s">
        <v>427</v>
      </c>
      <c r="DJ5" s="157"/>
      <c r="DK5" s="156" t="s">
        <v>428</v>
      </c>
      <c r="DL5" s="156"/>
      <c r="DM5" s="117" t="s">
        <v>147</v>
      </c>
      <c r="DN5" s="61">
        <v>2.46</v>
      </c>
      <c r="DO5" s="61">
        <v>3.15</v>
      </c>
      <c r="DP5" s="61">
        <v>2.92</v>
      </c>
      <c r="DQ5" s="61">
        <v>7.1</v>
      </c>
      <c r="DR5" s="61">
        <v>23.41</v>
      </c>
      <c r="DS5" s="61">
        <v>69.98</v>
      </c>
      <c r="DT5" s="61">
        <v>0</v>
      </c>
      <c r="DU5" s="61">
        <v>2.14</v>
      </c>
      <c r="DV5" s="61">
        <v>1.08</v>
      </c>
      <c r="DW5" s="61">
        <v>14.49</v>
      </c>
      <c r="DY5" s="159" t="s">
        <v>449</v>
      </c>
      <c r="DZ5" s="157"/>
      <c r="EA5" s="159" t="s">
        <v>307</v>
      </c>
      <c r="EB5" s="157"/>
      <c r="EC5" s="119" t="s">
        <v>147</v>
      </c>
      <c r="ED5" s="120">
        <v>2.46</v>
      </c>
      <c r="EE5" s="120">
        <v>3.13</v>
      </c>
      <c r="EF5" s="120">
        <v>2.92</v>
      </c>
      <c r="EG5" s="120">
        <v>7.1</v>
      </c>
      <c r="EH5" s="120">
        <v>23.09</v>
      </c>
      <c r="EI5" s="120">
        <v>65</v>
      </c>
      <c r="EJ5" s="120">
        <v>0</v>
      </c>
      <c r="EK5" s="120">
        <v>0.81</v>
      </c>
      <c r="EL5" s="120">
        <v>1.24</v>
      </c>
      <c r="EM5" s="120">
        <v>17.66</v>
      </c>
      <c r="EN5" s="118"/>
      <c r="EO5" s="159" t="s">
        <v>458</v>
      </c>
      <c r="EP5" s="157"/>
      <c r="EQ5" s="159" t="s">
        <v>319</v>
      </c>
      <c r="ER5" s="157"/>
      <c r="ES5" s="119" t="s">
        <v>147</v>
      </c>
      <c r="ET5" s="120">
        <v>2.4300000000000002</v>
      </c>
      <c r="EU5" s="120">
        <v>3.08</v>
      </c>
      <c r="EV5" s="120">
        <v>2.92</v>
      </c>
      <c r="EW5" s="120">
        <v>7.2</v>
      </c>
      <c r="EX5" s="120">
        <v>20.260000000000002</v>
      </c>
      <c r="EY5" s="120">
        <v>31.05</v>
      </c>
      <c r="EZ5" s="120">
        <v>0</v>
      </c>
      <c r="FA5" s="120">
        <v>0</v>
      </c>
      <c r="FB5" s="120">
        <v>2.25</v>
      </c>
      <c r="FC5" s="120">
        <v>36.22</v>
      </c>
      <c r="FD5" s="118"/>
      <c r="FE5" s="159" t="s">
        <v>467</v>
      </c>
      <c r="FF5" s="157"/>
      <c r="FG5" s="159" t="s">
        <v>331</v>
      </c>
      <c r="FH5" s="157"/>
      <c r="FI5" s="119" t="s">
        <v>147</v>
      </c>
      <c r="FJ5" s="120">
        <v>2.42</v>
      </c>
      <c r="FK5" s="120">
        <v>3.07</v>
      </c>
      <c r="FL5" s="120">
        <v>2.9</v>
      </c>
      <c r="FM5" s="120">
        <v>7.24</v>
      </c>
      <c r="FN5" s="120">
        <v>19.329999999999998</v>
      </c>
      <c r="FO5" s="120">
        <v>21.57</v>
      </c>
      <c r="FP5" s="120">
        <v>0.38</v>
      </c>
      <c r="FQ5" s="120">
        <v>0</v>
      </c>
      <c r="FR5" s="120">
        <v>2.52</v>
      </c>
      <c r="FS5" s="120">
        <v>41.9</v>
      </c>
      <c r="FT5" s="118"/>
      <c r="FU5" s="159" t="s">
        <v>476</v>
      </c>
      <c r="FV5" s="157"/>
      <c r="FW5" s="159" t="s">
        <v>343</v>
      </c>
      <c r="FX5" s="157"/>
      <c r="FY5" s="119" t="s">
        <v>147</v>
      </c>
      <c r="FZ5" s="120">
        <v>2.38</v>
      </c>
      <c r="GA5" s="120">
        <v>3.04</v>
      </c>
      <c r="GB5" s="120">
        <v>2.89</v>
      </c>
      <c r="GC5" s="120">
        <v>7.38</v>
      </c>
      <c r="GD5" s="120">
        <v>4.76</v>
      </c>
      <c r="GE5" s="120">
        <v>1.84</v>
      </c>
      <c r="GF5" s="120">
        <v>0</v>
      </c>
      <c r="GG5" s="120">
        <v>0</v>
      </c>
      <c r="GH5" s="120">
        <v>3.19</v>
      </c>
      <c r="GI5" s="120">
        <v>58.64</v>
      </c>
      <c r="GJ5" s="118"/>
      <c r="GL5" s="156" t="s">
        <v>427</v>
      </c>
      <c r="GM5" s="157"/>
      <c r="GN5" s="156" t="s">
        <v>307</v>
      </c>
      <c r="GO5" s="157"/>
      <c r="GP5" s="124" t="s">
        <v>147</v>
      </c>
      <c r="GQ5" s="61">
        <v>2.4300000000000002</v>
      </c>
      <c r="GR5" s="61">
        <v>3.11</v>
      </c>
      <c r="GS5" s="61">
        <v>2.94</v>
      </c>
      <c r="GT5" s="61">
        <v>7.52</v>
      </c>
      <c r="GU5" s="61">
        <v>3.92</v>
      </c>
      <c r="GV5" s="61">
        <v>1.69</v>
      </c>
      <c r="GW5" s="61">
        <v>0</v>
      </c>
      <c r="GX5" s="61">
        <v>0</v>
      </c>
      <c r="GY5" s="61">
        <v>3.27</v>
      </c>
      <c r="GZ5" s="61">
        <v>59.09</v>
      </c>
      <c r="HA5" s="123"/>
    </row>
    <row r="6" spans="1:209" s="110" customFormat="1">
      <c r="A6" s="156" t="s">
        <v>72</v>
      </c>
      <c r="B6" s="157"/>
      <c r="C6" s="156" t="s">
        <v>308</v>
      </c>
      <c r="D6" s="157"/>
      <c r="E6" s="111" t="s">
        <v>147</v>
      </c>
      <c r="F6" s="61">
        <v>2.33</v>
      </c>
      <c r="G6" s="61">
        <v>2.99</v>
      </c>
      <c r="H6" s="61">
        <v>2.79</v>
      </c>
      <c r="I6" s="61">
        <v>6.9</v>
      </c>
      <c r="J6" s="61">
        <v>23.32</v>
      </c>
      <c r="K6" s="61">
        <v>72.739999999999995</v>
      </c>
      <c r="L6" s="61">
        <v>19.79</v>
      </c>
      <c r="M6" s="61">
        <v>8.16</v>
      </c>
      <c r="N6" s="61">
        <v>0</v>
      </c>
      <c r="O6" s="61">
        <v>0.13</v>
      </c>
      <c r="Q6" s="156" t="s">
        <v>81</v>
      </c>
      <c r="R6" s="157"/>
      <c r="S6" s="156" t="s">
        <v>326</v>
      </c>
      <c r="T6" s="157"/>
      <c r="U6" s="111" t="s">
        <v>147</v>
      </c>
      <c r="V6" s="61">
        <v>2.38</v>
      </c>
      <c r="W6" s="61">
        <v>3.01</v>
      </c>
      <c r="X6" s="61">
        <v>2.82</v>
      </c>
      <c r="Y6" s="61">
        <v>6.97</v>
      </c>
      <c r="Z6" s="61">
        <v>23.55</v>
      </c>
      <c r="AA6" s="61">
        <v>73.13</v>
      </c>
      <c r="AB6" s="61">
        <v>20.100000000000001</v>
      </c>
      <c r="AC6" s="61">
        <v>8.2200000000000006</v>
      </c>
      <c r="AD6" s="61">
        <v>0</v>
      </c>
      <c r="AE6" s="61">
        <v>0.12</v>
      </c>
      <c r="AG6" s="156" t="s">
        <v>90</v>
      </c>
      <c r="AH6" s="157"/>
      <c r="AI6" s="156" t="s">
        <v>344</v>
      </c>
      <c r="AJ6" s="157"/>
      <c r="AK6" s="111" t="s">
        <v>147</v>
      </c>
      <c r="AL6" s="61">
        <v>2.35</v>
      </c>
      <c r="AM6" s="61">
        <v>3.04</v>
      </c>
      <c r="AN6" s="61">
        <v>2.8</v>
      </c>
      <c r="AO6" s="61">
        <v>7.09</v>
      </c>
      <c r="AP6" s="61">
        <v>23.99</v>
      </c>
      <c r="AQ6" s="61">
        <v>73.209999999999994</v>
      </c>
      <c r="AR6" s="61">
        <v>19.850000000000001</v>
      </c>
      <c r="AS6" s="61">
        <v>7.75</v>
      </c>
      <c r="AT6" s="61">
        <v>0</v>
      </c>
      <c r="AU6" s="61">
        <v>0.33</v>
      </c>
      <c r="AW6" s="156" t="s">
        <v>99</v>
      </c>
      <c r="AX6" s="157"/>
      <c r="AY6" s="156" t="s">
        <v>362</v>
      </c>
      <c r="AZ6" s="157"/>
      <c r="BA6" s="111" t="s">
        <v>147</v>
      </c>
      <c r="BB6" s="61">
        <v>2.38</v>
      </c>
      <c r="BC6" s="61">
        <v>3.01</v>
      </c>
      <c r="BD6" s="61">
        <v>2.84</v>
      </c>
      <c r="BE6" s="61">
        <v>7.03</v>
      </c>
      <c r="BF6" s="61">
        <v>23.79</v>
      </c>
      <c r="BG6" s="61">
        <v>73.53</v>
      </c>
      <c r="BH6" s="61">
        <v>19.3</v>
      </c>
      <c r="BI6" s="61">
        <v>8.08</v>
      </c>
      <c r="BJ6" s="61">
        <v>0</v>
      </c>
      <c r="BK6" s="61">
        <v>0.57999999999999996</v>
      </c>
      <c r="BM6" s="156" t="s">
        <v>108</v>
      </c>
      <c r="BN6" s="157"/>
      <c r="BO6" s="156" t="s">
        <v>380</v>
      </c>
      <c r="BP6" s="157"/>
      <c r="BQ6" s="111" t="s">
        <v>147</v>
      </c>
      <c r="BR6" s="61">
        <v>2.38</v>
      </c>
      <c r="BS6" s="61">
        <v>3.01</v>
      </c>
      <c r="BT6" s="61">
        <v>2.84</v>
      </c>
      <c r="BU6" s="61">
        <v>7.02</v>
      </c>
      <c r="BV6" s="61">
        <v>23.69</v>
      </c>
      <c r="BW6" s="61">
        <v>73.52</v>
      </c>
      <c r="BX6" s="61">
        <v>16.07</v>
      </c>
      <c r="BY6" s="61">
        <v>7.61</v>
      </c>
      <c r="BZ6" s="61">
        <v>0</v>
      </c>
      <c r="CA6" s="61">
        <v>2.37</v>
      </c>
      <c r="CC6" s="156" t="s">
        <v>118</v>
      </c>
      <c r="CD6" s="157"/>
      <c r="CE6" s="156" t="s">
        <v>398</v>
      </c>
      <c r="CF6" s="157"/>
      <c r="CG6" s="111" t="s">
        <v>147</v>
      </c>
      <c r="CH6" s="61">
        <v>2.38</v>
      </c>
      <c r="CI6" s="61">
        <v>3.02</v>
      </c>
      <c r="CJ6" s="61">
        <v>2.85</v>
      </c>
      <c r="CK6" s="61">
        <v>7.01</v>
      </c>
      <c r="CL6" s="61">
        <v>23.69</v>
      </c>
      <c r="CM6" s="61">
        <v>73.75</v>
      </c>
      <c r="CN6" s="61">
        <v>13.9</v>
      </c>
      <c r="CO6" s="61">
        <v>7.38</v>
      </c>
      <c r="CP6" s="61">
        <v>0.38</v>
      </c>
      <c r="CQ6" s="61">
        <v>3.35</v>
      </c>
      <c r="CS6" s="156" t="s">
        <v>126</v>
      </c>
      <c r="CT6" s="157"/>
      <c r="CU6" s="156" t="s">
        <v>410</v>
      </c>
      <c r="CV6" s="157"/>
      <c r="CW6" s="111" t="s">
        <v>147</v>
      </c>
      <c r="CX6" s="61">
        <v>2.4900000000000002</v>
      </c>
      <c r="CY6" s="61">
        <v>3.19</v>
      </c>
      <c r="CZ6" s="61">
        <v>2.96</v>
      </c>
      <c r="DA6" s="61">
        <v>7.16</v>
      </c>
      <c r="DB6" s="61">
        <v>23.9</v>
      </c>
      <c r="DC6" s="61">
        <v>74.489999999999995</v>
      </c>
      <c r="DD6" s="61">
        <v>0</v>
      </c>
      <c r="DE6" s="61">
        <v>3.16</v>
      </c>
      <c r="DF6" s="61">
        <v>0.96</v>
      </c>
      <c r="DG6" s="61">
        <v>11.07</v>
      </c>
      <c r="DI6" s="156" t="s">
        <v>429</v>
      </c>
      <c r="DJ6" s="157"/>
      <c r="DK6" s="156" t="s">
        <v>430</v>
      </c>
      <c r="DL6" s="156"/>
      <c r="DM6" s="117" t="s">
        <v>147</v>
      </c>
      <c r="DN6" s="61">
        <v>2.4700000000000002</v>
      </c>
      <c r="DO6" s="61">
        <v>3.16</v>
      </c>
      <c r="DP6" s="61">
        <v>2.93</v>
      </c>
      <c r="DQ6" s="61">
        <v>7.1</v>
      </c>
      <c r="DR6" s="61">
        <v>23.47</v>
      </c>
      <c r="DS6" s="61">
        <v>70.66</v>
      </c>
      <c r="DT6" s="61">
        <v>0</v>
      </c>
      <c r="DU6" s="61">
        <v>2.21</v>
      </c>
      <c r="DV6" s="61">
        <v>1.06</v>
      </c>
      <c r="DW6" s="61">
        <v>14.3</v>
      </c>
      <c r="DY6" s="159" t="s">
        <v>450</v>
      </c>
      <c r="DZ6" s="157"/>
      <c r="EA6" s="159" t="s">
        <v>308</v>
      </c>
      <c r="EB6" s="157"/>
      <c r="EC6" s="119" t="s">
        <v>147</v>
      </c>
      <c r="ED6" s="120">
        <v>2.4500000000000002</v>
      </c>
      <c r="EE6" s="120">
        <v>3.11</v>
      </c>
      <c r="EF6" s="120">
        <v>2.93</v>
      </c>
      <c r="EG6" s="120">
        <v>7.1</v>
      </c>
      <c r="EH6" s="120">
        <v>23.14</v>
      </c>
      <c r="EI6" s="120">
        <v>65.69</v>
      </c>
      <c r="EJ6" s="120">
        <v>0</v>
      </c>
      <c r="EK6" s="120">
        <v>0.87</v>
      </c>
      <c r="EL6" s="120">
        <v>1.24</v>
      </c>
      <c r="EM6" s="120">
        <v>17.2</v>
      </c>
      <c r="EN6" s="118"/>
      <c r="EO6" s="159" t="s">
        <v>459</v>
      </c>
      <c r="EP6" s="157"/>
      <c r="EQ6" s="159" t="s">
        <v>320</v>
      </c>
      <c r="ER6" s="157"/>
      <c r="ES6" s="119" t="s">
        <v>147</v>
      </c>
      <c r="ET6" s="120">
        <v>2.46</v>
      </c>
      <c r="EU6" s="120">
        <v>3.09</v>
      </c>
      <c r="EV6" s="120">
        <v>2.91</v>
      </c>
      <c r="EW6" s="120">
        <v>7.21</v>
      </c>
      <c r="EX6" s="120">
        <v>20.399999999999999</v>
      </c>
      <c r="EY6" s="120">
        <v>31.78</v>
      </c>
      <c r="EZ6" s="120">
        <v>0</v>
      </c>
      <c r="FA6" s="120">
        <v>0</v>
      </c>
      <c r="FB6" s="120">
        <v>2.25</v>
      </c>
      <c r="FC6" s="120">
        <v>35.869999999999997</v>
      </c>
      <c r="FD6" s="118"/>
      <c r="FE6" s="159" t="s">
        <v>468</v>
      </c>
      <c r="FF6" s="157"/>
      <c r="FG6" s="159" t="s">
        <v>332</v>
      </c>
      <c r="FH6" s="157"/>
      <c r="FI6" s="119" t="s">
        <v>147</v>
      </c>
      <c r="FJ6" s="120">
        <v>2.4300000000000002</v>
      </c>
      <c r="FK6" s="120">
        <v>3.08</v>
      </c>
      <c r="FL6" s="120">
        <v>2.92</v>
      </c>
      <c r="FM6" s="120">
        <v>7.26</v>
      </c>
      <c r="FN6" s="120">
        <v>19.41</v>
      </c>
      <c r="FO6" s="120">
        <v>22.1</v>
      </c>
      <c r="FP6" s="120">
        <v>0.36</v>
      </c>
      <c r="FQ6" s="120">
        <v>0</v>
      </c>
      <c r="FR6" s="120">
        <v>2.5299999999999998</v>
      </c>
      <c r="FS6" s="120">
        <v>41.58</v>
      </c>
      <c r="FT6" s="118"/>
      <c r="FU6" s="159" t="s">
        <v>477</v>
      </c>
      <c r="FV6" s="157"/>
      <c r="FW6" s="159" t="s">
        <v>344</v>
      </c>
      <c r="FX6" s="157"/>
      <c r="FY6" s="119" t="s">
        <v>147</v>
      </c>
      <c r="FZ6" s="120">
        <v>2.37</v>
      </c>
      <c r="GA6" s="120">
        <v>3.03</v>
      </c>
      <c r="GB6" s="120">
        <v>2.87</v>
      </c>
      <c r="GC6" s="120">
        <v>7.37</v>
      </c>
      <c r="GD6" s="120">
        <v>4.63</v>
      </c>
      <c r="GE6" s="120">
        <v>1.83</v>
      </c>
      <c r="GF6" s="120">
        <v>0</v>
      </c>
      <c r="GG6" s="120">
        <v>0</v>
      </c>
      <c r="GH6" s="120">
        <v>3.17</v>
      </c>
      <c r="GI6" s="120">
        <v>58.94</v>
      </c>
      <c r="GJ6" s="118"/>
      <c r="GL6" s="156" t="s">
        <v>429</v>
      </c>
      <c r="GM6" s="157"/>
      <c r="GN6" s="156" t="s">
        <v>308</v>
      </c>
      <c r="GO6" s="157"/>
      <c r="GP6" s="124" t="s">
        <v>147</v>
      </c>
      <c r="HA6" s="123"/>
    </row>
    <row r="7" spans="1:209" s="110" customFormat="1">
      <c r="A7" s="156" t="s">
        <v>73</v>
      </c>
      <c r="B7" s="157"/>
      <c r="C7" s="156" t="s">
        <v>309</v>
      </c>
      <c r="D7" s="157"/>
      <c r="E7" s="111" t="s">
        <v>147</v>
      </c>
      <c r="F7" s="61">
        <v>2.37</v>
      </c>
      <c r="G7" s="61">
        <v>3</v>
      </c>
      <c r="H7" s="61">
        <v>2.82</v>
      </c>
      <c r="I7" s="61">
        <v>6.95</v>
      </c>
      <c r="J7" s="61">
        <v>23.46</v>
      </c>
      <c r="K7" s="61">
        <v>73.22</v>
      </c>
      <c r="L7" s="61">
        <v>19.93</v>
      </c>
      <c r="M7" s="61">
        <v>8.25</v>
      </c>
      <c r="N7" s="61">
        <v>0</v>
      </c>
      <c r="O7" s="61">
        <v>0.16</v>
      </c>
      <c r="Q7" s="156" t="s">
        <v>82</v>
      </c>
      <c r="R7" s="157"/>
      <c r="S7" s="156" t="s">
        <v>327</v>
      </c>
      <c r="T7" s="157"/>
      <c r="U7" s="111" t="s">
        <v>147</v>
      </c>
      <c r="V7" s="61">
        <v>2.37</v>
      </c>
      <c r="W7" s="61">
        <v>3.02</v>
      </c>
      <c r="X7" s="61">
        <v>2.81</v>
      </c>
      <c r="Y7" s="61">
        <v>6.95</v>
      </c>
      <c r="Z7" s="61">
        <v>23.37</v>
      </c>
      <c r="AA7" s="61">
        <v>72.900000000000006</v>
      </c>
      <c r="AB7" s="61">
        <v>19.899999999999999</v>
      </c>
      <c r="AC7" s="61">
        <v>8.26</v>
      </c>
      <c r="AD7" s="61">
        <v>0</v>
      </c>
      <c r="AE7" s="61">
        <v>0.16</v>
      </c>
      <c r="AG7" s="156" t="s">
        <v>91</v>
      </c>
      <c r="AH7" s="157"/>
      <c r="AI7" s="156" t="s">
        <v>345</v>
      </c>
      <c r="AJ7" s="157"/>
      <c r="AK7" s="111" t="s">
        <v>147</v>
      </c>
      <c r="AL7" s="61">
        <v>2.36</v>
      </c>
      <c r="AM7" s="61">
        <v>3.02</v>
      </c>
      <c r="AN7" s="61">
        <v>2.82</v>
      </c>
      <c r="AO7" s="61">
        <v>7.04</v>
      </c>
      <c r="AP7" s="61">
        <v>23.92</v>
      </c>
      <c r="AQ7" s="61">
        <v>73.319999999999993</v>
      </c>
      <c r="AR7" s="61">
        <v>19.23</v>
      </c>
      <c r="AS7" s="61">
        <v>7.74</v>
      </c>
      <c r="AT7" s="61">
        <v>0</v>
      </c>
      <c r="AU7" s="61">
        <v>0.56999999999999995</v>
      </c>
      <c r="AW7" s="156" t="s">
        <v>100</v>
      </c>
      <c r="AX7" s="157"/>
      <c r="AY7" s="156" t="s">
        <v>363</v>
      </c>
      <c r="AZ7" s="157"/>
      <c r="BA7" s="111" t="s">
        <v>147</v>
      </c>
      <c r="BB7" s="61">
        <v>2.36</v>
      </c>
      <c r="BC7" s="61">
        <v>3.02</v>
      </c>
      <c r="BD7" s="61">
        <v>2.81</v>
      </c>
      <c r="BE7" s="61">
        <v>7.05</v>
      </c>
      <c r="BF7" s="61">
        <v>23.88</v>
      </c>
      <c r="BG7" s="61">
        <v>73.3</v>
      </c>
      <c r="BH7" s="61">
        <v>18.48</v>
      </c>
      <c r="BI7" s="61">
        <v>7.71</v>
      </c>
      <c r="BJ7" s="61">
        <v>0</v>
      </c>
      <c r="BK7" s="61">
        <v>1.04</v>
      </c>
      <c r="BM7" s="156" t="s">
        <v>109</v>
      </c>
      <c r="BN7" s="157"/>
      <c r="BO7" s="156" t="s">
        <v>381</v>
      </c>
      <c r="BP7" s="157"/>
      <c r="BQ7" s="111" t="s">
        <v>147</v>
      </c>
      <c r="BR7" s="61">
        <v>2.36</v>
      </c>
      <c r="BS7" s="61">
        <v>3.01</v>
      </c>
      <c r="BT7" s="61">
        <v>2.85</v>
      </c>
      <c r="BU7" s="61">
        <v>7.02</v>
      </c>
      <c r="BV7" s="61">
        <v>23.73</v>
      </c>
      <c r="BW7" s="61">
        <v>73.67</v>
      </c>
      <c r="BX7" s="61">
        <v>13.19</v>
      </c>
      <c r="BY7" s="61">
        <v>7.23</v>
      </c>
      <c r="BZ7" s="61">
        <v>0.43</v>
      </c>
      <c r="CA7" s="61">
        <v>3.87</v>
      </c>
      <c r="CC7" s="156" t="s">
        <v>119</v>
      </c>
      <c r="CD7" s="157"/>
      <c r="CE7" s="156" t="s">
        <v>399</v>
      </c>
      <c r="CF7" s="157"/>
      <c r="CG7" s="111" t="s">
        <v>147</v>
      </c>
      <c r="CH7" s="61">
        <v>2.37</v>
      </c>
      <c r="CI7" s="61">
        <v>3.04</v>
      </c>
      <c r="CJ7" s="61">
        <v>2.85</v>
      </c>
      <c r="CK7" s="61">
        <v>7.01</v>
      </c>
      <c r="CL7" s="61">
        <v>23.63</v>
      </c>
      <c r="CM7" s="61">
        <v>73.88</v>
      </c>
      <c r="CN7" s="61">
        <v>10.42</v>
      </c>
      <c r="CO7" s="61">
        <v>6.88</v>
      </c>
      <c r="CP7" s="61">
        <v>0.56000000000000005</v>
      </c>
      <c r="CQ7" s="61">
        <v>5.16</v>
      </c>
      <c r="CS7" s="156" t="s">
        <v>127</v>
      </c>
      <c r="CT7" s="157"/>
      <c r="CU7" s="156" t="s">
        <v>411</v>
      </c>
      <c r="CV7" s="157"/>
      <c r="CW7" s="111" t="s">
        <v>147</v>
      </c>
      <c r="CX7" s="61">
        <v>2.4900000000000002</v>
      </c>
      <c r="CY7" s="61">
        <v>3.14</v>
      </c>
      <c r="CZ7" s="61">
        <v>2.94</v>
      </c>
      <c r="DA7" s="61">
        <v>7.13</v>
      </c>
      <c r="DB7" s="61">
        <v>23.41</v>
      </c>
      <c r="DC7" s="61">
        <v>68.64</v>
      </c>
      <c r="DD7" s="61">
        <v>0</v>
      </c>
      <c r="DE7" s="61">
        <v>2.72</v>
      </c>
      <c r="DF7" s="61">
        <v>1.18</v>
      </c>
      <c r="DG7" s="61">
        <v>14.79</v>
      </c>
      <c r="DI7" s="156" t="s">
        <v>431</v>
      </c>
      <c r="DJ7" s="157"/>
      <c r="DK7" s="156" t="s">
        <v>432</v>
      </c>
      <c r="DL7" s="156"/>
      <c r="DM7" s="117" t="s">
        <v>147</v>
      </c>
      <c r="DN7" s="61">
        <v>2.4500000000000002</v>
      </c>
      <c r="DO7" s="61">
        <v>3.12</v>
      </c>
      <c r="DP7" s="61">
        <v>2.93</v>
      </c>
      <c r="DQ7" s="61">
        <v>7.08</v>
      </c>
      <c r="DR7" s="61">
        <v>23.31</v>
      </c>
      <c r="DS7" s="61">
        <v>68.42</v>
      </c>
      <c r="DT7" s="61">
        <v>0.87</v>
      </c>
      <c r="DU7" s="61">
        <v>3.15</v>
      </c>
      <c r="DV7" s="61">
        <v>1.1299999999999999</v>
      </c>
      <c r="DW7" s="61">
        <v>14.42</v>
      </c>
      <c r="DY7" s="159" t="s">
        <v>451</v>
      </c>
      <c r="DZ7" s="157"/>
      <c r="EA7" s="159" t="s">
        <v>309</v>
      </c>
      <c r="EB7" s="157"/>
      <c r="EC7" s="119" t="s">
        <v>147</v>
      </c>
      <c r="ED7" s="120">
        <v>2.4700000000000002</v>
      </c>
      <c r="EE7" s="120">
        <v>3.11</v>
      </c>
      <c r="EF7" s="120">
        <v>2.92</v>
      </c>
      <c r="EG7" s="120">
        <v>7.08</v>
      </c>
      <c r="EH7" s="120">
        <v>23.07</v>
      </c>
      <c r="EI7" s="120">
        <v>65.599999999999994</v>
      </c>
      <c r="EJ7" s="120">
        <v>0</v>
      </c>
      <c r="EK7" s="120">
        <v>2.68</v>
      </c>
      <c r="EL7" s="120">
        <v>1.25</v>
      </c>
      <c r="EM7" s="120">
        <v>17.02</v>
      </c>
      <c r="EN7" s="118"/>
      <c r="EO7" s="159" t="s">
        <v>460</v>
      </c>
      <c r="EP7" s="157"/>
      <c r="EQ7" s="159" t="s">
        <v>321</v>
      </c>
      <c r="ER7" s="157"/>
      <c r="ES7" s="119" t="s">
        <v>147</v>
      </c>
      <c r="ET7" s="120">
        <v>2.4</v>
      </c>
      <c r="EU7" s="120">
        <v>3.05</v>
      </c>
      <c r="EV7" s="120">
        <v>2.89</v>
      </c>
      <c r="EW7" s="120">
        <v>7.1</v>
      </c>
      <c r="EX7" s="120">
        <v>20.96</v>
      </c>
      <c r="EY7" s="120">
        <v>40.57</v>
      </c>
      <c r="EZ7" s="120">
        <v>0</v>
      </c>
      <c r="FA7" s="120">
        <v>0</v>
      </c>
      <c r="FB7" s="120">
        <v>1.69</v>
      </c>
      <c r="FC7" s="120">
        <v>30.89</v>
      </c>
      <c r="FD7" s="118"/>
      <c r="FE7" s="159" t="s">
        <v>469</v>
      </c>
      <c r="FF7" s="157"/>
      <c r="FG7" s="159" t="s">
        <v>333</v>
      </c>
      <c r="FH7" s="157"/>
      <c r="FI7" s="119" t="s">
        <v>147</v>
      </c>
      <c r="FJ7" s="120">
        <v>2.44</v>
      </c>
      <c r="FK7" s="120">
        <v>3.06</v>
      </c>
      <c r="FL7" s="120">
        <v>2.89</v>
      </c>
      <c r="FM7" s="120">
        <v>7.16</v>
      </c>
      <c r="FN7" s="120">
        <v>20.309999999999999</v>
      </c>
      <c r="FO7" s="120">
        <v>32.81</v>
      </c>
      <c r="FP7" s="120">
        <v>0</v>
      </c>
      <c r="FQ7" s="120">
        <v>0</v>
      </c>
      <c r="FR7" s="120">
        <v>1.86</v>
      </c>
      <c r="FS7" s="120">
        <v>36.25</v>
      </c>
      <c r="FT7" s="118"/>
      <c r="FU7" s="159" t="s">
        <v>478</v>
      </c>
      <c r="FV7" s="157"/>
      <c r="FW7" s="159" t="s">
        <v>345</v>
      </c>
      <c r="FX7" s="157"/>
      <c r="FY7" s="119" t="s">
        <v>147</v>
      </c>
      <c r="FZ7" s="120">
        <v>2.38</v>
      </c>
      <c r="GA7" s="120">
        <v>3</v>
      </c>
      <c r="GB7" s="120">
        <v>2.87</v>
      </c>
      <c r="GC7" s="120">
        <v>7.31</v>
      </c>
      <c r="GD7" s="120">
        <v>4.63</v>
      </c>
      <c r="GE7" s="120">
        <v>1.88</v>
      </c>
      <c r="GF7" s="120">
        <v>0</v>
      </c>
      <c r="GG7" s="120">
        <v>0</v>
      </c>
      <c r="GH7" s="120">
        <v>2.56</v>
      </c>
      <c r="GI7" s="120">
        <v>60.08</v>
      </c>
      <c r="GJ7" s="118"/>
      <c r="GL7" s="156" t="s">
        <v>431</v>
      </c>
      <c r="GM7" s="157"/>
      <c r="GN7" s="156" t="s">
        <v>309</v>
      </c>
      <c r="GO7" s="157"/>
      <c r="GP7" s="124" t="s">
        <v>147</v>
      </c>
      <c r="GQ7" s="61">
        <v>2.41</v>
      </c>
      <c r="GR7" s="61">
        <v>3.07</v>
      </c>
      <c r="GS7" s="61">
        <v>2.91</v>
      </c>
      <c r="GT7" s="61">
        <v>7.44</v>
      </c>
      <c r="GU7" s="61">
        <v>3.82</v>
      </c>
      <c r="GV7" s="61">
        <v>1.73</v>
      </c>
      <c r="GW7" s="61">
        <v>0</v>
      </c>
      <c r="GX7" s="61">
        <v>0</v>
      </c>
      <c r="GY7" s="61">
        <v>2.69</v>
      </c>
      <c r="GZ7" s="61">
        <v>60.95</v>
      </c>
      <c r="HA7" s="123"/>
    </row>
    <row r="8" spans="1:209" s="110" customFormat="1">
      <c r="A8" s="156" t="s">
        <v>74</v>
      </c>
      <c r="B8" s="157"/>
      <c r="C8" s="156" t="s">
        <v>310</v>
      </c>
      <c r="D8" s="157"/>
      <c r="E8" s="111" t="s">
        <v>147</v>
      </c>
      <c r="F8" s="61">
        <v>2.35</v>
      </c>
      <c r="G8" s="61">
        <v>3.02</v>
      </c>
      <c r="H8" s="61">
        <v>2.82</v>
      </c>
      <c r="I8" s="61">
        <v>6.98</v>
      </c>
      <c r="J8" s="61">
        <v>23.61</v>
      </c>
      <c r="K8" s="61">
        <v>73.39</v>
      </c>
      <c r="L8" s="61">
        <v>20.05</v>
      </c>
      <c r="M8" s="61">
        <v>8.23</v>
      </c>
      <c r="N8" s="61">
        <v>0</v>
      </c>
      <c r="O8" s="61">
        <v>0.17</v>
      </c>
      <c r="Q8" s="156" t="s">
        <v>83</v>
      </c>
      <c r="R8" s="157"/>
      <c r="S8" s="156" t="s">
        <v>328</v>
      </c>
      <c r="T8" s="157"/>
      <c r="U8" s="111" t="s">
        <v>147</v>
      </c>
      <c r="V8" s="61">
        <v>2.36</v>
      </c>
      <c r="W8" s="61">
        <v>2.99</v>
      </c>
      <c r="X8" s="61">
        <v>2.81</v>
      </c>
      <c r="Y8" s="61">
        <v>6.93</v>
      </c>
      <c r="Z8" s="61">
        <v>23.44</v>
      </c>
      <c r="AA8" s="61">
        <v>73.099999999999994</v>
      </c>
      <c r="AB8" s="61">
        <v>19.71</v>
      </c>
      <c r="AC8" s="61">
        <v>8.1999999999999993</v>
      </c>
      <c r="AD8" s="61">
        <v>0</v>
      </c>
      <c r="AE8" s="61">
        <v>0.16</v>
      </c>
      <c r="AG8" s="156" t="s">
        <v>92</v>
      </c>
      <c r="AH8" s="157"/>
      <c r="AI8" s="156" t="s">
        <v>346</v>
      </c>
      <c r="AJ8" s="157"/>
      <c r="AK8" s="111" t="s">
        <v>147</v>
      </c>
      <c r="AL8" s="61">
        <v>2.38</v>
      </c>
      <c r="AM8" s="61">
        <v>3.01</v>
      </c>
      <c r="AN8" s="61">
        <v>2.84</v>
      </c>
      <c r="AO8" s="61">
        <v>7</v>
      </c>
      <c r="AP8" s="61">
        <v>23.68</v>
      </c>
      <c r="AQ8" s="61">
        <v>73.59</v>
      </c>
      <c r="AR8" s="61">
        <v>18.940000000000001</v>
      </c>
      <c r="AS8" s="61">
        <v>8.1</v>
      </c>
      <c r="AT8" s="61">
        <v>0</v>
      </c>
      <c r="AU8" s="61">
        <v>0.61</v>
      </c>
      <c r="AW8" s="156" t="s">
        <v>101</v>
      </c>
      <c r="AX8" s="157"/>
      <c r="AY8" s="156" t="s">
        <v>364</v>
      </c>
      <c r="AZ8" s="157"/>
      <c r="BA8" s="111" t="s">
        <v>147</v>
      </c>
      <c r="BB8" s="61">
        <v>2.37</v>
      </c>
      <c r="BC8" s="61">
        <v>3.02</v>
      </c>
      <c r="BD8" s="61">
        <v>2.81</v>
      </c>
      <c r="BE8" s="61">
        <v>7.09</v>
      </c>
      <c r="BF8" s="61">
        <v>24</v>
      </c>
      <c r="BG8" s="61">
        <v>73.209999999999994</v>
      </c>
      <c r="BH8" s="61">
        <v>18.43</v>
      </c>
      <c r="BI8" s="61">
        <v>7.66</v>
      </c>
      <c r="BJ8" s="61">
        <v>0</v>
      </c>
      <c r="BK8" s="61">
        <v>1.25</v>
      </c>
      <c r="BM8" s="156" t="s">
        <v>110</v>
      </c>
      <c r="BN8" s="157"/>
      <c r="BO8" s="156" t="s">
        <v>382</v>
      </c>
      <c r="BP8" s="157"/>
      <c r="BQ8" s="111" t="s">
        <v>147</v>
      </c>
      <c r="BR8" s="61">
        <v>2.37</v>
      </c>
      <c r="BS8" s="61">
        <v>3.01</v>
      </c>
      <c r="BT8" s="61">
        <v>2.84</v>
      </c>
      <c r="BU8" s="61">
        <v>7.07</v>
      </c>
      <c r="BV8" s="61">
        <v>23.95</v>
      </c>
      <c r="BW8" s="61">
        <v>73.41</v>
      </c>
      <c r="BX8" s="61">
        <v>12.76</v>
      </c>
      <c r="BY8" s="61">
        <v>7.03</v>
      </c>
      <c r="BZ8" s="61">
        <v>0.48</v>
      </c>
      <c r="CA8" s="61">
        <v>4.08</v>
      </c>
      <c r="CC8" s="156" t="s">
        <v>120</v>
      </c>
      <c r="CD8" s="157"/>
      <c r="CE8" s="156" t="s">
        <v>400</v>
      </c>
      <c r="CF8" s="157"/>
      <c r="CG8" s="111" t="s">
        <v>147</v>
      </c>
      <c r="CH8" s="61">
        <v>2.36</v>
      </c>
      <c r="CI8" s="61">
        <v>3.04</v>
      </c>
      <c r="CJ8" s="61">
        <v>2.84</v>
      </c>
      <c r="CK8" s="61">
        <v>7.08</v>
      </c>
      <c r="CL8" s="61">
        <v>24.01</v>
      </c>
      <c r="CM8" s="61">
        <v>73.64</v>
      </c>
      <c r="CN8" s="61">
        <v>9.86</v>
      </c>
      <c r="CO8" s="61">
        <v>6.64</v>
      </c>
      <c r="CP8" s="61">
        <v>0.57999999999999996</v>
      </c>
      <c r="CQ8" s="61">
        <v>5.52</v>
      </c>
      <c r="CS8" s="156" t="s">
        <v>128</v>
      </c>
      <c r="CT8" s="157"/>
      <c r="CU8" s="156" t="s">
        <v>412</v>
      </c>
      <c r="CV8" s="157"/>
      <c r="CW8" s="111" t="s">
        <v>147</v>
      </c>
      <c r="CX8" s="61">
        <v>2.5</v>
      </c>
      <c r="CY8" s="61">
        <v>3.15</v>
      </c>
      <c r="CZ8" s="61">
        <v>2.95</v>
      </c>
      <c r="DA8" s="61">
        <v>7.15</v>
      </c>
      <c r="DB8" s="61">
        <v>23.39</v>
      </c>
      <c r="DC8" s="61">
        <v>68.45</v>
      </c>
      <c r="DD8" s="61">
        <v>0</v>
      </c>
      <c r="DE8" s="61">
        <v>2.7</v>
      </c>
      <c r="DF8" s="61">
        <v>1.19</v>
      </c>
      <c r="DG8" s="61">
        <v>14.96</v>
      </c>
      <c r="DI8" s="156" t="s">
        <v>146</v>
      </c>
      <c r="DJ8" s="157"/>
      <c r="DK8" s="156" t="s">
        <v>433</v>
      </c>
      <c r="DL8" s="156"/>
      <c r="DM8" s="117" t="s">
        <v>147</v>
      </c>
      <c r="DN8" s="61">
        <v>2.44</v>
      </c>
      <c r="DO8" s="61">
        <v>3.1</v>
      </c>
      <c r="DP8" s="61">
        <v>2.9</v>
      </c>
      <c r="DQ8" s="61">
        <v>7.04</v>
      </c>
      <c r="DR8" s="61">
        <v>22.76</v>
      </c>
      <c r="DS8" s="61">
        <v>62.84</v>
      </c>
      <c r="DT8" s="61">
        <v>0</v>
      </c>
      <c r="DU8" s="61">
        <v>2.15</v>
      </c>
      <c r="DV8" s="61">
        <v>1.27</v>
      </c>
      <c r="DW8" s="61">
        <v>18.29</v>
      </c>
      <c r="DY8" s="159" t="s">
        <v>452</v>
      </c>
      <c r="DZ8" s="157"/>
      <c r="EA8" s="159" t="s">
        <v>310</v>
      </c>
      <c r="EB8" s="157"/>
      <c r="EC8" s="119" t="s">
        <v>147</v>
      </c>
      <c r="ED8" s="120">
        <v>2.4500000000000002</v>
      </c>
      <c r="EE8" s="120">
        <v>3.12</v>
      </c>
      <c r="EF8" s="120">
        <v>2.93</v>
      </c>
      <c r="EG8" s="120">
        <v>7.1</v>
      </c>
      <c r="EH8" s="120">
        <v>22.65</v>
      </c>
      <c r="EI8" s="120">
        <v>59.6</v>
      </c>
      <c r="EJ8" s="120">
        <v>0</v>
      </c>
      <c r="EK8" s="120">
        <v>1.85</v>
      </c>
      <c r="EL8" s="120">
        <v>1.39</v>
      </c>
      <c r="EM8" s="120">
        <v>20.82</v>
      </c>
      <c r="EN8" s="118"/>
      <c r="EO8" s="159" t="s">
        <v>461</v>
      </c>
      <c r="EP8" s="157"/>
      <c r="EQ8" s="159" t="s">
        <v>322</v>
      </c>
      <c r="ER8" s="157"/>
      <c r="ES8" s="119" t="s">
        <v>147</v>
      </c>
      <c r="ET8" s="120">
        <v>2.44</v>
      </c>
      <c r="EU8" s="120">
        <v>3.06</v>
      </c>
      <c r="EV8" s="120">
        <v>2.89</v>
      </c>
      <c r="EW8" s="120">
        <v>7.15</v>
      </c>
      <c r="EX8" s="120">
        <v>20.329999999999998</v>
      </c>
      <c r="EY8" s="120">
        <v>33.340000000000003</v>
      </c>
      <c r="EZ8" s="120">
        <v>0</v>
      </c>
      <c r="FA8" s="120">
        <v>0</v>
      </c>
      <c r="FB8" s="120">
        <v>1.89</v>
      </c>
      <c r="FC8" s="120">
        <v>35.74</v>
      </c>
      <c r="FD8" s="118"/>
      <c r="FE8" s="159" t="s">
        <v>470</v>
      </c>
      <c r="FF8" s="157"/>
      <c r="FG8" s="159" t="s">
        <v>334</v>
      </c>
      <c r="FH8" s="157"/>
      <c r="FI8" s="119" t="s">
        <v>147</v>
      </c>
      <c r="FJ8" s="120">
        <v>2.41</v>
      </c>
      <c r="FK8" s="120">
        <v>3.06</v>
      </c>
      <c r="FL8" s="120">
        <v>2.89</v>
      </c>
      <c r="FM8" s="120">
        <v>7.16</v>
      </c>
      <c r="FN8" s="120">
        <v>19.350000000000001</v>
      </c>
      <c r="FO8" s="120">
        <v>24.69</v>
      </c>
      <c r="FP8" s="120">
        <v>0</v>
      </c>
      <c r="FQ8" s="120">
        <v>0</v>
      </c>
      <c r="FR8" s="120">
        <v>2.0499999999999998</v>
      </c>
      <c r="FS8" s="120">
        <v>41.14</v>
      </c>
      <c r="FT8" s="118"/>
      <c r="FU8" s="159" t="s">
        <v>479</v>
      </c>
      <c r="FV8" s="157"/>
      <c r="FW8" s="159" t="s">
        <v>346</v>
      </c>
      <c r="FX8" s="157"/>
      <c r="FY8" s="119" t="s">
        <v>147</v>
      </c>
      <c r="FZ8" s="120">
        <v>2.36</v>
      </c>
      <c r="GA8" s="120">
        <v>3</v>
      </c>
      <c r="GB8" s="120">
        <v>2.87</v>
      </c>
      <c r="GC8" s="120">
        <v>7.29</v>
      </c>
      <c r="GD8" s="120">
        <v>4.79</v>
      </c>
      <c r="GE8" s="120">
        <v>1.91</v>
      </c>
      <c r="GF8" s="120">
        <v>0</v>
      </c>
      <c r="GG8" s="120">
        <v>0</v>
      </c>
      <c r="GH8" s="120">
        <v>2.69</v>
      </c>
      <c r="GI8" s="120">
        <v>59.99</v>
      </c>
      <c r="GJ8" s="118"/>
      <c r="GL8" s="156" t="s">
        <v>146</v>
      </c>
      <c r="GM8" s="157"/>
      <c r="GN8" s="156" t="s">
        <v>310</v>
      </c>
      <c r="GO8" s="157"/>
      <c r="GP8" s="124" t="s">
        <v>147</v>
      </c>
      <c r="GQ8" s="61">
        <v>2.4</v>
      </c>
      <c r="GR8" s="61">
        <v>3.06</v>
      </c>
      <c r="GS8" s="61">
        <v>2.9</v>
      </c>
      <c r="GT8" s="61">
        <v>7.39</v>
      </c>
      <c r="GU8" s="61">
        <v>3.87</v>
      </c>
      <c r="GV8" s="61">
        <v>1.76</v>
      </c>
      <c r="GW8" s="61">
        <v>0</v>
      </c>
      <c r="GX8" s="61">
        <v>0</v>
      </c>
      <c r="GY8" s="61">
        <v>2.8</v>
      </c>
      <c r="GZ8" s="61">
        <v>61.1</v>
      </c>
      <c r="HA8" s="123"/>
    </row>
    <row r="9" spans="1:209" s="110" customFormat="1">
      <c r="A9" s="156" t="s">
        <v>75</v>
      </c>
      <c r="B9" s="157"/>
      <c r="C9" s="156" t="s">
        <v>311</v>
      </c>
      <c r="D9" s="157"/>
      <c r="E9" s="111" t="s">
        <v>147</v>
      </c>
      <c r="F9" s="61">
        <v>2.37</v>
      </c>
      <c r="G9" s="61">
        <v>3.02</v>
      </c>
      <c r="H9" s="61">
        <v>2.81</v>
      </c>
      <c r="I9" s="61">
        <v>6.98</v>
      </c>
      <c r="J9" s="61">
        <v>23.5</v>
      </c>
      <c r="K9" s="61">
        <v>73.27</v>
      </c>
      <c r="L9" s="61">
        <v>20.07</v>
      </c>
      <c r="M9" s="61">
        <v>8.24</v>
      </c>
      <c r="N9" s="61">
        <v>0</v>
      </c>
      <c r="O9" s="61">
        <v>0.16</v>
      </c>
      <c r="Q9" s="156" t="s">
        <v>84</v>
      </c>
      <c r="R9" s="157"/>
      <c r="S9" s="156" t="s">
        <v>329</v>
      </c>
      <c r="T9" s="157"/>
      <c r="U9" s="111" t="s">
        <v>147</v>
      </c>
      <c r="V9" s="61">
        <v>2.4</v>
      </c>
      <c r="W9" s="61">
        <v>3.04</v>
      </c>
      <c r="X9" s="61">
        <v>2.85</v>
      </c>
      <c r="Y9" s="61">
        <v>7.03</v>
      </c>
      <c r="Z9" s="61">
        <v>23.69</v>
      </c>
      <c r="AA9" s="61">
        <v>74.05</v>
      </c>
      <c r="AB9" s="61">
        <v>20.03</v>
      </c>
      <c r="AC9" s="61">
        <v>8.36</v>
      </c>
      <c r="AD9" s="61">
        <v>0</v>
      </c>
      <c r="AE9" s="61">
        <v>0.16</v>
      </c>
      <c r="AG9" s="156" t="s">
        <v>93</v>
      </c>
      <c r="AH9" s="157"/>
      <c r="AI9" s="156" t="s">
        <v>347</v>
      </c>
      <c r="AJ9" s="157"/>
      <c r="AK9" s="111" t="s">
        <v>147</v>
      </c>
      <c r="AL9" s="61">
        <v>2.35</v>
      </c>
      <c r="AM9" s="61">
        <v>3.02</v>
      </c>
      <c r="AN9" s="61">
        <v>2.82</v>
      </c>
      <c r="AO9" s="61">
        <v>7.09</v>
      </c>
      <c r="AP9" s="61">
        <v>24.02</v>
      </c>
      <c r="AQ9" s="61">
        <v>73.22</v>
      </c>
      <c r="AR9" s="61">
        <v>19.29</v>
      </c>
      <c r="AS9" s="61">
        <v>7.7</v>
      </c>
      <c r="AT9" s="61">
        <v>0</v>
      </c>
      <c r="AU9" s="61">
        <v>0.57999999999999996</v>
      </c>
      <c r="AW9" s="156" t="s">
        <v>102</v>
      </c>
      <c r="AX9" s="157"/>
      <c r="AY9" s="156" t="s">
        <v>365</v>
      </c>
      <c r="AZ9" s="157"/>
      <c r="BA9" s="111" t="s">
        <v>147</v>
      </c>
      <c r="BB9" s="61">
        <v>2.38</v>
      </c>
      <c r="BC9" s="61">
        <v>3.01</v>
      </c>
      <c r="BD9" s="61">
        <v>2.83</v>
      </c>
      <c r="BE9" s="61">
        <v>6.99</v>
      </c>
      <c r="BF9" s="61">
        <v>23.64</v>
      </c>
      <c r="BG9" s="61">
        <v>73.64</v>
      </c>
      <c r="BH9" s="61">
        <v>18.190000000000001</v>
      </c>
      <c r="BI9" s="61">
        <v>8.11</v>
      </c>
      <c r="BJ9" s="61">
        <v>0</v>
      </c>
      <c r="BK9" s="61">
        <v>1.03</v>
      </c>
      <c r="BM9" s="156" t="s">
        <v>111</v>
      </c>
      <c r="BN9" s="157"/>
      <c r="BO9" s="156" t="s">
        <v>383</v>
      </c>
      <c r="BP9" s="157"/>
      <c r="BQ9" s="111" t="s">
        <v>147</v>
      </c>
      <c r="BR9" s="61">
        <v>2.35</v>
      </c>
      <c r="BS9" s="61">
        <v>3.02</v>
      </c>
      <c r="BT9" s="61">
        <v>2.82</v>
      </c>
      <c r="BU9" s="61">
        <v>7.07</v>
      </c>
      <c r="BV9" s="61">
        <v>23.87</v>
      </c>
      <c r="BW9" s="61">
        <v>73.22</v>
      </c>
      <c r="BX9" s="61">
        <v>13.02</v>
      </c>
      <c r="BY9" s="61">
        <v>7.06</v>
      </c>
      <c r="BZ9" s="61">
        <v>0.47</v>
      </c>
      <c r="CA9" s="61">
        <v>3.97</v>
      </c>
      <c r="CC9" s="156" t="s">
        <v>121</v>
      </c>
      <c r="CD9" s="157"/>
      <c r="CE9" s="156" t="s">
        <v>401</v>
      </c>
      <c r="CF9" s="157"/>
      <c r="CG9" s="111" t="s">
        <v>147</v>
      </c>
      <c r="CH9" s="61">
        <v>2.35</v>
      </c>
      <c r="CI9" s="61">
        <v>3.02</v>
      </c>
      <c r="CJ9" s="61">
        <v>2.83</v>
      </c>
      <c r="CK9" s="61">
        <v>7.06</v>
      </c>
      <c r="CL9" s="61">
        <v>23.93</v>
      </c>
      <c r="CM9" s="61">
        <v>73.34</v>
      </c>
      <c r="CN9" s="61">
        <v>10.119999999999999</v>
      </c>
      <c r="CO9" s="61">
        <v>6.69</v>
      </c>
      <c r="CP9" s="61">
        <v>0.56000000000000005</v>
      </c>
      <c r="CQ9" s="61">
        <v>5.35</v>
      </c>
      <c r="CS9" s="156" t="s">
        <v>129</v>
      </c>
      <c r="CT9" s="157"/>
      <c r="CU9" s="156" t="s">
        <v>413</v>
      </c>
      <c r="CV9" s="157"/>
      <c r="CW9" s="111" t="s">
        <v>147</v>
      </c>
      <c r="CX9" s="61">
        <v>2.4700000000000002</v>
      </c>
      <c r="CY9" s="61">
        <v>3.16</v>
      </c>
      <c r="CZ9" s="61">
        <v>2.93</v>
      </c>
      <c r="DA9" s="61">
        <v>7.11</v>
      </c>
      <c r="DB9" s="61">
        <v>23.55</v>
      </c>
      <c r="DC9" s="61">
        <v>71.34</v>
      </c>
      <c r="DD9" s="61">
        <v>1.47</v>
      </c>
      <c r="DE9" s="61">
        <v>3.83</v>
      </c>
      <c r="DF9" s="61">
        <v>1.08</v>
      </c>
      <c r="DG9" s="61">
        <v>12.05</v>
      </c>
      <c r="DI9" s="156" t="s">
        <v>434</v>
      </c>
      <c r="DJ9" s="157"/>
      <c r="DK9" s="156" t="s">
        <v>435</v>
      </c>
      <c r="DL9" s="156"/>
      <c r="DM9" s="117" t="s">
        <v>147</v>
      </c>
      <c r="DN9" s="61">
        <v>2.44</v>
      </c>
      <c r="DO9" s="61">
        <v>3.11</v>
      </c>
      <c r="DP9" s="61">
        <v>2.91</v>
      </c>
      <c r="DQ9" s="61">
        <v>7.08</v>
      </c>
      <c r="DR9" s="61">
        <v>22.84</v>
      </c>
      <c r="DS9" s="61">
        <v>63.3</v>
      </c>
      <c r="DT9" s="61">
        <v>0</v>
      </c>
      <c r="DU9" s="61">
        <v>2.2000000000000002</v>
      </c>
      <c r="DV9" s="61">
        <v>1.27</v>
      </c>
      <c r="DW9" s="61">
        <v>17.23</v>
      </c>
      <c r="DY9" s="159" t="s">
        <v>453</v>
      </c>
      <c r="DZ9" s="157"/>
      <c r="EA9" s="159" t="s">
        <v>311</v>
      </c>
      <c r="EB9" s="157"/>
      <c r="EC9" s="119" t="s">
        <v>147</v>
      </c>
      <c r="ED9" s="120">
        <v>2.4700000000000002</v>
      </c>
      <c r="EE9" s="120">
        <v>3.11</v>
      </c>
      <c r="EF9" s="120">
        <v>2.91</v>
      </c>
      <c r="EG9" s="120">
        <v>7.11</v>
      </c>
      <c r="EH9" s="120">
        <v>22.67</v>
      </c>
      <c r="EI9" s="120">
        <v>59.93</v>
      </c>
      <c r="EJ9" s="120">
        <v>0</v>
      </c>
      <c r="EK9" s="120">
        <v>1.89</v>
      </c>
      <c r="EL9" s="120">
        <v>1.38</v>
      </c>
      <c r="EM9" s="120">
        <v>20.55</v>
      </c>
      <c r="EN9" s="118"/>
      <c r="EO9" s="159" t="s">
        <v>462</v>
      </c>
      <c r="EP9" s="157"/>
      <c r="EQ9" s="159" t="s">
        <v>323</v>
      </c>
      <c r="ER9" s="157"/>
      <c r="ES9" s="119" t="s">
        <v>147</v>
      </c>
      <c r="ET9" s="120">
        <v>2.4</v>
      </c>
      <c r="EU9" s="120">
        <v>3.06</v>
      </c>
      <c r="EV9" s="120">
        <v>2.87</v>
      </c>
      <c r="EW9" s="120">
        <v>7.1</v>
      </c>
      <c r="EX9" s="120">
        <v>20.23</v>
      </c>
      <c r="EY9" s="120">
        <v>33.880000000000003</v>
      </c>
      <c r="EZ9" s="120">
        <v>0</v>
      </c>
      <c r="FA9" s="120">
        <v>0</v>
      </c>
      <c r="FB9" s="120">
        <v>1.86</v>
      </c>
      <c r="FC9" s="120">
        <v>35.1</v>
      </c>
      <c r="FD9" s="118"/>
      <c r="FE9" s="159" t="s">
        <v>471</v>
      </c>
      <c r="FF9" s="157"/>
      <c r="FG9" s="159" t="s">
        <v>335</v>
      </c>
      <c r="FH9" s="157"/>
      <c r="FI9" s="119" t="s">
        <v>147</v>
      </c>
      <c r="FJ9" s="120">
        <v>2.4500000000000002</v>
      </c>
      <c r="FK9" s="120">
        <v>3.07</v>
      </c>
      <c r="FL9" s="120">
        <v>2.9</v>
      </c>
      <c r="FM9" s="120">
        <v>7.22</v>
      </c>
      <c r="FN9" s="120">
        <v>19.489999999999998</v>
      </c>
      <c r="FO9" s="120">
        <v>25.48</v>
      </c>
      <c r="FP9" s="120">
        <v>0</v>
      </c>
      <c r="FQ9" s="120">
        <v>0</v>
      </c>
      <c r="FR9" s="120">
        <v>2.06</v>
      </c>
      <c r="FS9" s="120">
        <v>40.58</v>
      </c>
      <c r="FT9" s="118"/>
      <c r="FU9" s="159" t="s">
        <v>480</v>
      </c>
      <c r="FV9" s="157"/>
      <c r="FW9" s="159" t="s">
        <v>347</v>
      </c>
      <c r="FX9" s="157"/>
      <c r="FY9" s="119" t="s">
        <v>147</v>
      </c>
      <c r="FZ9" s="120">
        <v>2.35</v>
      </c>
      <c r="GA9" s="120">
        <v>3.01</v>
      </c>
      <c r="GB9" s="120">
        <v>2.86</v>
      </c>
      <c r="GC9" s="120">
        <v>7.27</v>
      </c>
      <c r="GD9" s="120">
        <v>4.57</v>
      </c>
      <c r="GE9" s="120">
        <v>1.87</v>
      </c>
      <c r="GF9" s="120">
        <v>0</v>
      </c>
      <c r="GG9" s="120">
        <v>0</v>
      </c>
      <c r="GH9" s="120">
        <v>2.68</v>
      </c>
      <c r="GI9" s="120">
        <v>59.97</v>
      </c>
      <c r="GJ9" s="118"/>
      <c r="GL9" s="156" t="s">
        <v>434</v>
      </c>
      <c r="GM9" s="157"/>
      <c r="GN9" s="156" t="s">
        <v>311</v>
      </c>
      <c r="GO9" s="157"/>
      <c r="GP9" s="124" t="s">
        <v>147</v>
      </c>
      <c r="GQ9" s="61">
        <v>2.4</v>
      </c>
      <c r="GR9" s="61">
        <v>3.06</v>
      </c>
      <c r="GS9" s="61">
        <v>2.89</v>
      </c>
      <c r="GT9" s="61">
        <v>7.39</v>
      </c>
      <c r="GU9" s="61">
        <v>3.81</v>
      </c>
      <c r="GV9" s="61">
        <v>1.67</v>
      </c>
      <c r="GW9" s="61">
        <v>0</v>
      </c>
      <c r="GX9" s="61">
        <v>0</v>
      </c>
      <c r="GY9" s="61">
        <v>2.76</v>
      </c>
      <c r="GZ9" s="61">
        <v>61.08</v>
      </c>
      <c r="HA9" s="123"/>
    </row>
    <row r="10" spans="1:209" s="110" customFormat="1">
      <c r="A10" s="156" t="s">
        <v>76</v>
      </c>
      <c r="B10" s="157"/>
      <c r="C10" s="156" t="s">
        <v>312</v>
      </c>
      <c r="D10" s="157"/>
      <c r="E10" s="111" t="s">
        <v>147</v>
      </c>
      <c r="F10" s="61">
        <v>2.38</v>
      </c>
      <c r="G10" s="61">
        <v>3.04</v>
      </c>
      <c r="H10" s="61">
        <v>2.83</v>
      </c>
      <c r="I10" s="61">
        <v>6.98</v>
      </c>
      <c r="J10" s="61">
        <v>23.56</v>
      </c>
      <c r="K10" s="61">
        <v>73.489999999999995</v>
      </c>
      <c r="L10" s="61">
        <v>20.239999999999998</v>
      </c>
      <c r="M10" s="61">
        <v>8.32</v>
      </c>
      <c r="N10" s="61">
        <v>0</v>
      </c>
      <c r="O10" s="61">
        <v>0.03</v>
      </c>
      <c r="Q10" s="156" t="s">
        <v>85</v>
      </c>
      <c r="R10" s="157"/>
      <c r="S10" s="156" t="s">
        <v>330</v>
      </c>
      <c r="T10" s="157"/>
      <c r="U10" s="111" t="s">
        <v>147</v>
      </c>
      <c r="V10" s="61">
        <v>2.38</v>
      </c>
      <c r="W10" s="61">
        <v>3.04</v>
      </c>
      <c r="X10" s="61">
        <v>2.83</v>
      </c>
      <c r="Y10" s="61">
        <v>7.01</v>
      </c>
      <c r="Z10" s="61">
        <v>23.55</v>
      </c>
      <c r="AA10" s="61">
        <v>73.47</v>
      </c>
      <c r="AB10" s="61">
        <v>20.2</v>
      </c>
      <c r="AC10" s="61">
        <v>8.31</v>
      </c>
      <c r="AD10" s="61">
        <v>0</v>
      </c>
      <c r="AE10" s="61">
        <v>0.04</v>
      </c>
      <c r="AG10" s="156" t="s">
        <v>94</v>
      </c>
      <c r="AH10" s="157"/>
      <c r="AI10" s="156" t="s">
        <v>348</v>
      </c>
      <c r="AJ10" s="157"/>
      <c r="AK10" s="111" t="s">
        <v>147</v>
      </c>
      <c r="AL10" s="61">
        <v>2.36</v>
      </c>
      <c r="AM10" s="61">
        <v>3.03</v>
      </c>
      <c r="AN10" s="61">
        <v>2.83</v>
      </c>
      <c r="AO10" s="61">
        <v>7.05</v>
      </c>
      <c r="AP10" s="61">
        <v>23.96</v>
      </c>
      <c r="AQ10" s="61">
        <v>73.510000000000005</v>
      </c>
      <c r="AR10" s="61">
        <v>20.25</v>
      </c>
      <c r="AS10" s="61">
        <v>7.79</v>
      </c>
      <c r="AT10" s="61">
        <v>0</v>
      </c>
      <c r="AU10" s="61">
        <v>0.14000000000000001</v>
      </c>
      <c r="AW10" s="156" t="s">
        <v>103</v>
      </c>
      <c r="AX10" s="157"/>
      <c r="AY10" s="156" t="s">
        <v>366</v>
      </c>
      <c r="AZ10" s="157"/>
      <c r="BA10" s="111" t="s">
        <v>147</v>
      </c>
      <c r="BB10" s="61">
        <v>2.38</v>
      </c>
      <c r="BC10" s="61">
        <v>3.01</v>
      </c>
      <c r="BD10" s="61">
        <v>2.83</v>
      </c>
      <c r="BE10" s="61">
        <v>7.05</v>
      </c>
      <c r="BF10" s="61">
        <v>23.8</v>
      </c>
      <c r="BG10" s="61">
        <v>73.56</v>
      </c>
      <c r="BH10" s="61">
        <v>20.07</v>
      </c>
      <c r="BI10" s="61">
        <v>8.1</v>
      </c>
      <c r="BJ10" s="61">
        <v>0</v>
      </c>
      <c r="BK10" s="61">
        <v>0.22</v>
      </c>
      <c r="BM10" s="156" t="s">
        <v>112</v>
      </c>
      <c r="BN10" s="157"/>
      <c r="BO10" s="156" t="s">
        <v>384</v>
      </c>
      <c r="BP10" s="157"/>
      <c r="BQ10" s="111" t="s">
        <v>147</v>
      </c>
      <c r="BR10" s="61">
        <v>2.36</v>
      </c>
      <c r="BS10" s="61">
        <v>3</v>
      </c>
      <c r="BT10" s="61">
        <v>2.83</v>
      </c>
      <c r="BU10" s="61">
        <v>7.02</v>
      </c>
      <c r="BV10" s="61">
        <v>23.82</v>
      </c>
      <c r="BW10" s="61">
        <v>73.09</v>
      </c>
      <c r="BX10" s="61">
        <v>19.760000000000002</v>
      </c>
      <c r="BY10" s="61">
        <v>8</v>
      </c>
      <c r="BZ10" s="61">
        <v>0</v>
      </c>
      <c r="CA10" s="61">
        <v>0.44</v>
      </c>
      <c r="CC10" s="156" t="s">
        <v>122</v>
      </c>
      <c r="CD10" s="157"/>
      <c r="CE10" s="156" t="s">
        <v>402</v>
      </c>
      <c r="CF10" s="157"/>
      <c r="CG10" s="111" t="s">
        <v>147</v>
      </c>
      <c r="CH10" s="61">
        <v>2.39</v>
      </c>
      <c r="CI10" s="61">
        <v>3.03</v>
      </c>
      <c r="CJ10" s="61">
        <v>2.87</v>
      </c>
      <c r="CK10" s="61">
        <v>7.05</v>
      </c>
      <c r="CL10" s="61">
        <v>23.79</v>
      </c>
      <c r="CM10" s="61">
        <v>73.98</v>
      </c>
      <c r="CN10" s="61">
        <v>19.489999999999998</v>
      </c>
      <c r="CO10" s="61">
        <v>8.23</v>
      </c>
      <c r="CP10" s="61">
        <v>0</v>
      </c>
      <c r="CQ10" s="61">
        <v>0.59</v>
      </c>
      <c r="CS10" s="156" t="s">
        <v>130</v>
      </c>
      <c r="CT10" s="157"/>
      <c r="CU10" s="156" t="s">
        <v>414</v>
      </c>
      <c r="CV10" s="157"/>
      <c r="CW10" s="111" t="s">
        <v>147</v>
      </c>
      <c r="CX10" s="61">
        <v>2.48</v>
      </c>
      <c r="CY10" s="61">
        <v>3.16</v>
      </c>
      <c r="CZ10" s="61">
        <v>2.93</v>
      </c>
      <c r="DA10" s="61">
        <v>7.05</v>
      </c>
      <c r="DB10" s="61">
        <v>23.61</v>
      </c>
      <c r="DC10" s="61">
        <v>74.22</v>
      </c>
      <c r="DD10" s="61">
        <v>17.55</v>
      </c>
      <c r="DE10" s="61">
        <v>8.32</v>
      </c>
      <c r="DF10" s="61">
        <v>0</v>
      </c>
      <c r="DG10" s="61">
        <v>1.78</v>
      </c>
      <c r="DI10" s="156" t="s">
        <v>436</v>
      </c>
      <c r="DJ10" s="157"/>
      <c r="DK10" s="156" t="s">
        <v>437</v>
      </c>
      <c r="DL10" s="156"/>
      <c r="DM10" s="117" t="s">
        <v>147</v>
      </c>
      <c r="DN10" s="61">
        <v>2.46</v>
      </c>
      <c r="DO10" s="61">
        <v>3.13</v>
      </c>
      <c r="DP10" s="61">
        <v>2.92</v>
      </c>
      <c r="DQ10" s="61">
        <v>7</v>
      </c>
      <c r="DR10" s="61">
        <v>23.4</v>
      </c>
      <c r="DS10" s="61">
        <v>73.73</v>
      </c>
      <c r="DT10" s="61">
        <v>16.54</v>
      </c>
      <c r="DU10" s="61">
        <v>7.87</v>
      </c>
      <c r="DV10" s="61">
        <v>0.39</v>
      </c>
      <c r="DW10" s="61">
        <v>2.0499999999999998</v>
      </c>
      <c r="DY10" s="159" t="s">
        <v>454</v>
      </c>
      <c r="DZ10" s="157"/>
      <c r="EA10" s="159" t="s">
        <v>312</v>
      </c>
      <c r="EB10" s="157"/>
      <c r="EC10" s="119" t="s">
        <v>147</v>
      </c>
      <c r="ED10" s="120">
        <v>2.4500000000000002</v>
      </c>
      <c r="EE10" s="120">
        <v>3.07</v>
      </c>
      <c r="EF10" s="120">
        <v>2.88</v>
      </c>
      <c r="EG10" s="120">
        <v>6.93</v>
      </c>
      <c r="EH10" s="120">
        <v>23.13</v>
      </c>
      <c r="EI10" s="120">
        <v>72.75</v>
      </c>
      <c r="EJ10" s="120">
        <v>15.4</v>
      </c>
      <c r="EK10" s="120">
        <v>7.71</v>
      </c>
      <c r="EL10" s="120">
        <v>0</v>
      </c>
      <c r="EM10" s="120">
        <v>2.5</v>
      </c>
      <c r="EN10" s="118"/>
      <c r="EO10" s="159" t="s">
        <v>463</v>
      </c>
      <c r="EP10" s="157"/>
      <c r="EQ10" s="159" t="s">
        <v>324</v>
      </c>
      <c r="ER10" s="157"/>
      <c r="ES10" s="119" t="s">
        <v>147</v>
      </c>
      <c r="ET10" s="120">
        <v>2.46</v>
      </c>
      <c r="EU10" s="120">
        <v>3.09</v>
      </c>
      <c r="EV10" s="120">
        <v>2.9</v>
      </c>
      <c r="EW10" s="120">
        <v>7.01</v>
      </c>
      <c r="EX10" s="120">
        <v>23.38</v>
      </c>
      <c r="EY10" s="120">
        <v>73.8</v>
      </c>
      <c r="EZ10" s="120">
        <v>4.33</v>
      </c>
      <c r="FA10" s="120">
        <v>5.47</v>
      </c>
      <c r="FB10" s="120">
        <v>0.73</v>
      </c>
      <c r="FC10" s="120">
        <v>8.69</v>
      </c>
      <c r="FD10" s="118"/>
      <c r="FE10" s="159" t="s">
        <v>472</v>
      </c>
      <c r="FF10" s="157"/>
      <c r="FG10" s="159" t="s">
        <v>336</v>
      </c>
      <c r="FH10" s="157"/>
      <c r="FI10" s="119" t="s">
        <v>147</v>
      </c>
      <c r="FJ10" s="120">
        <v>2.4500000000000002</v>
      </c>
      <c r="FK10" s="120">
        <v>3.08</v>
      </c>
      <c r="FL10" s="120">
        <v>2.89</v>
      </c>
      <c r="FM10" s="120">
        <v>7.02</v>
      </c>
      <c r="FN10" s="120">
        <v>23.38</v>
      </c>
      <c r="FO10" s="120">
        <v>73.25</v>
      </c>
      <c r="FP10" s="120">
        <v>0.75</v>
      </c>
      <c r="FQ10" s="120">
        <v>3.35</v>
      </c>
      <c r="FR10" s="120">
        <v>0.86</v>
      </c>
      <c r="FS10" s="120">
        <v>11.86</v>
      </c>
      <c r="FT10" s="118"/>
      <c r="FU10" s="159" t="s">
        <v>481</v>
      </c>
      <c r="FV10" s="157"/>
      <c r="FW10" s="159" t="s">
        <v>348</v>
      </c>
      <c r="FX10" s="157"/>
      <c r="FY10" s="119" t="s">
        <v>147</v>
      </c>
      <c r="FZ10" s="120">
        <v>2.4</v>
      </c>
      <c r="GA10" s="120">
        <v>3.04</v>
      </c>
      <c r="GB10" s="120">
        <v>2.88</v>
      </c>
      <c r="GC10" s="120">
        <v>7.28</v>
      </c>
      <c r="GD10" s="120">
        <v>24.21</v>
      </c>
      <c r="GE10" s="120">
        <v>2.5499999999999998</v>
      </c>
      <c r="GF10" s="120">
        <v>0</v>
      </c>
      <c r="GG10" s="120">
        <v>0</v>
      </c>
      <c r="GH10" s="120">
        <v>2.8</v>
      </c>
      <c r="GI10" s="120">
        <v>50.09</v>
      </c>
      <c r="GJ10" s="118"/>
      <c r="GL10" s="156" t="s">
        <v>436</v>
      </c>
      <c r="GM10" s="157"/>
      <c r="GN10" s="156" t="s">
        <v>312</v>
      </c>
      <c r="GO10" s="157"/>
      <c r="GP10" s="124" t="s">
        <v>147</v>
      </c>
      <c r="GQ10" s="61">
        <v>2.4300000000000002</v>
      </c>
      <c r="GR10" s="61">
        <v>3.09</v>
      </c>
      <c r="GS10" s="61">
        <v>2.92</v>
      </c>
      <c r="GT10" s="61">
        <v>7.39</v>
      </c>
      <c r="GU10" s="61">
        <v>24.39</v>
      </c>
      <c r="GV10" s="61">
        <v>2.39</v>
      </c>
      <c r="GW10" s="61">
        <v>0</v>
      </c>
      <c r="GX10" s="61">
        <v>0</v>
      </c>
      <c r="GY10" s="61">
        <v>2.81</v>
      </c>
      <c r="GZ10" s="61">
        <v>50.98</v>
      </c>
      <c r="HA10" s="123"/>
    </row>
    <row r="11" spans="1:209" s="110" customFormat="1">
      <c r="A11" s="156" t="s">
        <v>77</v>
      </c>
      <c r="B11" s="157"/>
      <c r="C11" s="156" t="s">
        <v>313</v>
      </c>
      <c r="D11" s="157"/>
      <c r="E11" s="111" t="s">
        <v>147</v>
      </c>
      <c r="F11" s="61">
        <v>2.38</v>
      </c>
      <c r="G11" s="61">
        <v>3.03</v>
      </c>
      <c r="H11" s="61">
        <v>2.81</v>
      </c>
      <c r="I11" s="61">
        <v>6.95</v>
      </c>
      <c r="J11" s="61">
        <v>23.44</v>
      </c>
      <c r="K11" s="61">
        <v>73.12</v>
      </c>
      <c r="L11" s="61">
        <v>20.170000000000002</v>
      </c>
      <c r="M11" s="61">
        <v>8.27</v>
      </c>
      <c r="N11" s="61">
        <v>0</v>
      </c>
      <c r="O11" s="61">
        <v>0</v>
      </c>
      <c r="Q11" s="156" t="s">
        <v>86</v>
      </c>
      <c r="R11" s="157"/>
      <c r="S11" s="156" t="s">
        <v>331</v>
      </c>
      <c r="T11" s="157"/>
      <c r="U11" s="111" t="s">
        <v>147</v>
      </c>
      <c r="V11" s="61">
        <v>2.36</v>
      </c>
      <c r="W11" s="61">
        <v>3.03</v>
      </c>
      <c r="X11" s="61">
        <v>2.83</v>
      </c>
      <c r="Y11" s="61">
        <v>7.01</v>
      </c>
      <c r="Z11" s="61">
        <v>23.82</v>
      </c>
      <c r="AA11" s="61">
        <v>73.53</v>
      </c>
      <c r="AB11" s="61">
        <v>20.12</v>
      </c>
      <c r="AC11" s="61">
        <v>8.09</v>
      </c>
      <c r="AD11" s="61">
        <v>0</v>
      </c>
      <c r="AE11" s="61">
        <v>0.03</v>
      </c>
      <c r="AG11" s="156" t="s">
        <v>95</v>
      </c>
      <c r="AH11" s="157"/>
      <c r="AI11" s="156" t="s">
        <v>349</v>
      </c>
      <c r="AJ11" s="157"/>
      <c r="AK11" s="111" t="s">
        <v>147</v>
      </c>
      <c r="AL11" s="61">
        <v>2.37</v>
      </c>
      <c r="AM11" s="61">
        <v>3.02</v>
      </c>
      <c r="AN11" s="61">
        <v>2.81</v>
      </c>
      <c r="AO11" s="61">
        <v>7.04</v>
      </c>
      <c r="AP11" s="61">
        <v>23.95</v>
      </c>
      <c r="AQ11" s="61">
        <v>73.08</v>
      </c>
      <c r="AR11" s="61">
        <v>20.21</v>
      </c>
      <c r="AS11" s="61">
        <v>7.74</v>
      </c>
      <c r="AT11" s="61">
        <v>0</v>
      </c>
      <c r="AU11" s="61">
        <v>0.15</v>
      </c>
      <c r="AW11" s="156" t="s">
        <v>104</v>
      </c>
      <c r="AX11" s="157"/>
      <c r="AY11" s="156" t="s">
        <v>367</v>
      </c>
      <c r="AZ11" s="157"/>
      <c r="BA11" s="111" t="s">
        <v>147</v>
      </c>
      <c r="BB11" s="61">
        <v>2.38</v>
      </c>
      <c r="BC11" s="61">
        <v>3.01</v>
      </c>
      <c r="BD11" s="61">
        <v>2.84</v>
      </c>
      <c r="BE11" s="61">
        <v>7.03</v>
      </c>
      <c r="BF11" s="61">
        <v>23.78</v>
      </c>
      <c r="BG11" s="61">
        <v>73.459999999999994</v>
      </c>
      <c r="BH11" s="61">
        <v>20.04</v>
      </c>
      <c r="BI11" s="61">
        <v>8.09</v>
      </c>
      <c r="BJ11" s="61">
        <v>0</v>
      </c>
      <c r="BK11" s="61">
        <v>0.25</v>
      </c>
      <c r="BM11" s="156" t="s">
        <v>113</v>
      </c>
      <c r="BN11" s="157"/>
      <c r="BO11" s="156" t="s">
        <v>385</v>
      </c>
      <c r="BP11" s="157"/>
      <c r="BQ11" s="111" t="s">
        <v>147</v>
      </c>
      <c r="BR11" s="61">
        <v>2.38</v>
      </c>
      <c r="BS11" s="61">
        <v>3.01</v>
      </c>
      <c r="BT11" s="61">
        <v>2.84</v>
      </c>
      <c r="BU11" s="61">
        <v>6.99</v>
      </c>
      <c r="BV11" s="61">
        <v>23.65</v>
      </c>
      <c r="BW11" s="61">
        <v>73.33</v>
      </c>
      <c r="BX11" s="61">
        <v>19.53</v>
      </c>
      <c r="BY11" s="61">
        <v>8.1</v>
      </c>
      <c r="BZ11" s="61">
        <v>0</v>
      </c>
      <c r="CA11" s="61">
        <v>0.49</v>
      </c>
      <c r="CC11" s="156" t="s">
        <v>123</v>
      </c>
      <c r="CD11" s="157"/>
      <c r="CE11" s="156" t="s">
        <v>403</v>
      </c>
      <c r="CF11" s="157"/>
      <c r="CG11" s="111" t="s">
        <v>147</v>
      </c>
      <c r="CH11" s="61">
        <v>2.39</v>
      </c>
      <c r="CI11" s="61">
        <v>3.02</v>
      </c>
      <c r="CJ11" s="61">
        <v>2.85</v>
      </c>
      <c r="CK11" s="61">
        <v>7.08</v>
      </c>
      <c r="CL11" s="61">
        <v>23.98</v>
      </c>
      <c r="CM11" s="61">
        <v>73.790000000000006</v>
      </c>
      <c r="CN11" s="61">
        <v>19.54</v>
      </c>
      <c r="CO11" s="61">
        <v>7.88</v>
      </c>
      <c r="CP11" s="61">
        <v>0</v>
      </c>
      <c r="CQ11" s="61">
        <v>0.6</v>
      </c>
      <c r="CS11" s="156" t="s">
        <v>131</v>
      </c>
      <c r="CT11" s="157"/>
      <c r="CU11" s="156" t="s">
        <v>415</v>
      </c>
      <c r="CV11" s="157"/>
      <c r="CW11" s="111" t="s">
        <v>147</v>
      </c>
      <c r="CX11" s="61">
        <v>2.4900000000000002</v>
      </c>
      <c r="CY11" s="61">
        <v>3.15</v>
      </c>
      <c r="CZ11" s="61">
        <v>2.95</v>
      </c>
      <c r="DA11" s="61">
        <v>7.03</v>
      </c>
      <c r="DB11" s="61">
        <v>23.63</v>
      </c>
      <c r="DC11" s="61">
        <v>74.319999999999993</v>
      </c>
      <c r="DD11" s="61">
        <v>16.920000000000002</v>
      </c>
      <c r="DE11" s="61">
        <v>7.93</v>
      </c>
      <c r="DF11" s="61">
        <v>0.43</v>
      </c>
      <c r="DG11" s="61">
        <v>1.99</v>
      </c>
      <c r="DI11" s="156" t="s">
        <v>438</v>
      </c>
      <c r="DJ11" s="157"/>
      <c r="DK11" s="156" t="s">
        <v>439</v>
      </c>
      <c r="DL11" s="156"/>
      <c r="DM11" s="117" t="s">
        <v>147</v>
      </c>
      <c r="DN11" s="61">
        <v>2.46</v>
      </c>
      <c r="DO11" s="61">
        <v>3.14</v>
      </c>
      <c r="DP11" s="61">
        <v>2.91</v>
      </c>
      <c r="DQ11" s="61">
        <v>6.99</v>
      </c>
      <c r="DR11" s="61">
        <v>23.41</v>
      </c>
      <c r="DS11" s="61">
        <v>73.66</v>
      </c>
      <c r="DT11" s="61">
        <v>15.74</v>
      </c>
      <c r="DU11" s="61">
        <v>7.77</v>
      </c>
      <c r="DV11" s="61">
        <v>0</v>
      </c>
      <c r="DW11" s="61">
        <v>2.4900000000000002</v>
      </c>
      <c r="DY11" s="159" t="s">
        <v>455</v>
      </c>
      <c r="DZ11" s="157"/>
      <c r="EA11" s="159" t="s">
        <v>313</v>
      </c>
      <c r="EB11" s="157"/>
      <c r="EC11" s="119" t="s">
        <v>147</v>
      </c>
      <c r="ED11" s="120">
        <v>2.48</v>
      </c>
      <c r="EE11" s="120">
        <v>3.11</v>
      </c>
      <c r="EF11" s="120">
        <v>2.91</v>
      </c>
      <c r="EG11" s="120">
        <v>6.98</v>
      </c>
      <c r="EH11" s="120">
        <v>23.35</v>
      </c>
      <c r="EI11" s="120">
        <v>73.55</v>
      </c>
      <c r="EJ11" s="120">
        <v>14.52</v>
      </c>
      <c r="EK11" s="120">
        <v>7.66</v>
      </c>
      <c r="EL11" s="120">
        <v>0</v>
      </c>
      <c r="EM11" s="120">
        <v>3.05</v>
      </c>
      <c r="EN11" s="118"/>
      <c r="EO11" s="159" t="s">
        <v>464</v>
      </c>
      <c r="EP11" s="157"/>
      <c r="EQ11" s="159" t="s">
        <v>325</v>
      </c>
      <c r="ER11" s="157"/>
      <c r="ES11" s="119" t="s">
        <v>147</v>
      </c>
      <c r="ET11" s="120">
        <v>2.44</v>
      </c>
      <c r="EU11" s="120">
        <v>3.11</v>
      </c>
      <c r="EV11" s="120">
        <v>2.9</v>
      </c>
      <c r="EW11" s="120">
        <v>6.98</v>
      </c>
      <c r="EX11" s="120">
        <v>23.39</v>
      </c>
      <c r="EY11" s="120">
        <v>73.95</v>
      </c>
      <c r="EZ11" s="120">
        <v>2.06</v>
      </c>
      <c r="FA11" s="120">
        <v>4.3600000000000003</v>
      </c>
      <c r="FB11" s="120">
        <v>0.74</v>
      </c>
      <c r="FC11" s="120">
        <v>10.24</v>
      </c>
      <c r="FD11" s="118"/>
      <c r="FE11" s="159" t="s">
        <v>473</v>
      </c>
      <c r="FF11" s="157"/>
      <c r="FG11" s="159" t="s">
        <v>337</v>
      </c>
      <c r="FH11" s="157"/>
      <c r="FI11" s="119" t="s">
        <v>147</v>
      </c>
      <c r="FJ11" s="120">
        <v>2.46</v>
      </c>
      <c r="FK11" s="120">
        <v>3.09</v>
      </c>
      <c r="FL11" s="120">
        <v>2.9</v>
      </c>
      <c r="FM11" s="120">
        <v>7.02</v>
      </c>
      <c r="FN11" s="120">
        <v>23.44</v>
      </c>
      <c r="FO11" s="120">
        <v>70.73</v>
      </c>
      <c r="FP11" s="120">
        <v>0</v>
      </c>
      <c r="FQ11" s="120">
        <v>2.13</v>
      </c>
      <c r="FR11" s="120">
        <v>0.92</v>
      </c>
      <c r="FS11" s="120">
        <v>14.02</v>
      </c>
      <c r="FT11" s="118"/>
      <c r="FU11" s="159" t="s">
        <v>482</v>
      </c>
      <c r="FV11" s="157"/>
      <c r="FW11" s="159" t="s">
        <v>349</v>
      </c>
      <c r="FX11" s="157"/>
      <c r="FY11" s="119" t="s">
        <v>147</v>
      </c>
      <c r="FZ11" s="120">
        <v>2.41</v>
      </c>
      <c r="GA11" s="120">
        <v>3.03</v>
      </c>
      <c r="GB11" s="120">
        <v>2.89</v>
      </c>
      <c r="GC11" s="120">
        <v>7.29</v>
      </c>
      <c r="GD11" s="120">
        <v>24.18</v>
      </c>
      <c r="GE11" s="120">
        <v>3.32</v>
      </c>
      <c r="GF11" s="120">
        <v>0</v>
      </c>
      <c r="GG11" s="120">
        <v>0</v>
      </c>
      <c r="GH11" s="120">
        <v>2.74</v>
      </c>
      <c r="GI11" s="120">
        <v>50.3</v>
      </c>
      <c r="GJ11" s="118"/>
      <c r="GL11" s="156" t="s">
        <v>438</v>
      </c>
      <c r="GM11" s="157"/>
      <c r="GN11" s="156" t="s">
        <v>313</v>
      </c>
      <c r="GO11" s="157"/>
      <c r="GP11" s="124" t="s">
        <v>147</v>
      </c>
      <c r="GQ11" s="61">
        <v>2.4300000000000002</v>
      </c>
      <c r="GR11" s="61">
        <v>3.1</v>
      </c>
      <c r="GS11" s="61">
        <v>2.93</v>
      </c>
      <c r="GT11" s="61">
        <v>7.4</v>
      </c>
      <c r="GU11" s="61">
        <v>24.48</v>
      </c>
      <c r="GV11" s="61">
        <v>2.4500000000000002</v>
      </c>
      <c r="GW11" s="61">
        <v>0</v>
      </c>
      <c r="GX11" s="61">
        <v>0</v>
      </c>
      <c r="GY11" s="61">
        <v>2.89</v>
      </c>
      <c r="GZ11" s="61">
        <v>50.3</v>
      </c>
      <c r="HA11" s="123"/>
    </row>
    <row r="12" spans="1:209" s="110" customFormat="1">
      <c r="A12" s="156" t="s">
        <v>78</v>
      </c>
      <c r="B12" s="157"/>
      <c r="C12" s="156" t="s">
        <v>314</v>
      </c>
      <c r="D12" s="157"/>
      <c r="E12" s="111" t="s">
        <v>147</v>
      </c>
      <c r="F12" s="61">
        <v>2.37</v>
      </c>
      <c r="G12" s="61">
        <v>3</v>
      </c>
      <c r="H12" s="61">
        <v>2.82</v>
      </c>
      <c r="I12" s="61">
        <v>6.94</v>
      </c>
      <c r="J12" s="61">
        <v>23.45</v>
      </c>
      <c r="K12" s="61">
        <v>73.13</v>
      </c>
      <c r="L12" s="61">
        <v>20.04</v>
      </c>
      <c r="M12" s="61">
        <v>8.25</v>
      </c>
      <c r="N12" s="61">
        <v>0</v>
      </c>
      <c r="O12" s="61">
        <v>0.02</v>
      </c>
      <c r="Q12" s="156" t="s">
        <v>87</v>
      </c>
      <c r="R12" s="157"/>
      <c r="S12" s="156" t="s">
        <v>332</v>
      </c>
      <c r="T12" s="157"/>
      <c r="U12" s="111" t="s">
        <v>147</v>
      </c>
      <c r="V12" s="61">
        <v>2.39</v>
      </c>
      <c r="W12" s="61">
        <v>3.01</v>
      </c>
      <c r="X12" s="61">
        <v>2.83</v>
      </c>
      <c r="Y12" s="61">
        <v>6.98</v>
      </c>
      <c r="Z12" s="61">
        <v>23.72</v>
      </c>
      <c r="AA12" s="61">
        <v>73.58</v>
      </c>
      <c r="AB12" s="61">
        <v>20.079999999999998</v>
      </c>
      <c r="AC12" s="61">
        <v>8.08</v>
      </c>
      <c r="AD12" s="61">
        <v>0</v>
      </c>
      <c r="AE12" s="61">
        <v>0.03</v>
      </c>
      <c r="AG12" s="156" t="s">
        <v>96</v>
      </c>
      <c r="AH12" s="157"/>
      <c r="AI12" s="156" t="s">
        <v>350</v>
      </c>
      <c r="AJ12" s="157"/>
      <c r="AK12" s="111" t="s">
        <v>147</v>
      </c>
      <c r="AL12" s="61">
        <v>2.34</v>
      </c>
      <c r="AM12" s="61">
        <v>3.01</v>
      </c>
      <c r="AN12" s="61">
        <v>2.81</v>
      </c>
      <c r="AO12" s="61">
        <v>7.04</v>
      </c>
      <c r="AP12" s="61">
        <v>23.89</v>
      </c>
      <c r="AQ12" s="61">
        <v>72.959999999999994</v>
      </c>
      <c r="AR12" s="61">
        <v>20.170000000000002</v>
      </c>
      <c r="AS12" s="61">
        <v>7.74</v>
      </c>
      <c r="AT12" s="61">
        <v>0</v>
      </c>
      <c r="AU12" s="61">
        <v>0.14000000000000001</v>
      </c>
      <c r="AW12" s="156" t="s">
        <v>105</v>
      </c>
      <c r="AX12" s="157"/>
      <c r="AY12" s="156" t="s">
        <v>368</v>
      </c>
      <c r="AZ12" s="157"/>
      <c r="BA12" s="111" t="s">
        <v>147</v>
      </c>
      <c r="BB12" s="61">
        <v>2.38</v>
      </c>
      <c r="BC12" s="61">
        <v>3</v>
      </c>
      <c r="BD12" s="61">
        <v>2.83</v>
      </c>
      <c r="BE12" s="61">
        <v>7.03</v>
      </c>
      <c r="BF12" s="61">
        <v>23.92</v>
      </c>
      <c r="BG12" s="61">
        <v>73.22</v>
      </c>
      <c r="BH12" s="61">
        <v>20.149999999999999</v>
      </c>
      <c r="BI12" s="61">
        <v>7.98</v>
      </c>
      <c r="BJ12" s="61">
        <v>0</v>
      </c>
      <c r="BK12" s="61">
        <v>0.17</v>
      </c>
      <c r="BM12" s="156" t="s">
        <v>114</v>
      </c>
      <c r="BN12" s="157"/>
      <c r="BO12" s="156" t="s">
        <v>386</v>
      </c>
      <c r="BP12" s="157"/>
      <c r="BQ12" s="111" t="s">
        <v>147</v>
      </c>
      <c r="BR12" s="61">
        <v>2.38</v>
      </c>
      <c r="BS12" s="61">
        <v>3.01</v>
      </c>
      <c r="BT12" s="61">
        <v>2.84</v>
      </c>
      <c r="BU12" s="61">
        <v>6.95</v>
      </c>
      <c r="BV12" s="61">
        <v>23.54</v>
      </c>
      <c r="BW12" s="61">
        <v>73.319999999999993</v>
      </c>
      <c r="BX12" s="61">
        <v>19.489999999999998</v>
      </c>
      <c r="BY12" s="61">
        <v>8.15</v>
      </c>
      <c r="BZ12" s="61">
        <v>0</v>
      </c>
      <c r="CA12" s="61">
        <v>0.5</v>
      </c>
      <c r="CC12" s="156" t="s">
        <v>124</v>
      </c>
      <c r="CD12" s="157"/>
      <c r="CE12" s="156" t="s">
        <v>404</v>
      </c>
      <c r="CF12" s="157"/>
      <c r="CG12" s="111" t="s">
        <v>147</v>
      </c>
      <c r="CH12" s="61">
        <v>2.37</v>
      </c>
      <c r="CI12" s="61">
        <v>3.03</v>
      </c>
      <c r="CJ12" s="61">
        <v>2.86</v>
      </c>
      <c r="CK12" s="61">
        <v>7</v>
      </c>
      <c r="CL12" s="61">
        <v>23.53</v>
      </c>
      <c r="CM12" s="61">
        <v>73.599999999999994</v>
      </c>
      <c r="CN12" s="61">
        <v>19.440000000000001</v>
      </c>
      <c r="CO12" s="61">
        <v>8.34</v>
      </c>
      <c r="CP12" s="61">
        <v>0</v>
      </c>
      <c r="CQ12" s="61">
        <v>0.61</v>
      </c>
      <c r="CS12" s="156" t="s">
        <v>132</v>
      </c>
      <c r="CT12" s="157"/>
      <c r="CU12" s="156" t="s">
        <v>416</v>
      </c>
      <c r="CV12" s="157"/>
      <c r="CW12" s="111" t="s">
        <v>147</v>
      </c>
      <c r="CX12" s="61">
        <v>2.4700000000000002</v>
      </c>
      <c r="CY12" s="61">
        <v>3.15</v>
      </c>
      <c r="CZ12" s="61">
        <v>2.92</v>
      </c>
      <c r="DA12" s="61">
        <v>7.03</v>
      </c>
      <c r="DB12" s="61">
        <v>23.55</v>
      </c>
      <c r="DC12" s="61">
        <v>74.069999999999993</v>
      </c>
      <c r="DD12" s="61">
        <v>17.14</v>
      </c>
      <c r="DE12" s="61">
        <v>7.94</v>
      </c>
      <c r="DF12" s="61">
        <v>0.39</v>
      </c>
      <c r="DG12" s="61">
        <v>1.83</v>
      </c>
      <c r="DI12" s="156" t="s">
        <v>440</v>
      </c>
      <c r="DJ12" s="157"/>
      <c r="DK12" s="156" t="s">
        <v>441</v>
      </c>
      <c r="DL12" s="156"/>
      <c r="DM12" s="117" t="s">
        <v>147</v>
      </c>
      <c r="DN12" s="61">
        <v>2.48</v>
      </c>
      <c r="DO12" s="61">
        <v>3.11</v>
      </c>
      <c r="DP12" s="61">
        <v>2.91</v>
      </c>
      <c r="DQ12" s="61">
        <v>6.97</v>
      </c>
      <c r="DR12" s="61">
        <v>23.44</v>
      </c>
      <c r="DS12" s="61">
        <v>73.56</v>
      </c>
      <c r="DT12" s="61">
        <v>16.059999999999999</v>
      </c>
      <c r="DU12" s="61">
        <v>7.83</v>
      </c>
      <c r="DV12" s="61">
        <v>0</v>
      </c>
      <c r="DW12" s="61">
        <v>2.2999999999999998</v>
      </c>
      <c r="DY12" s="159" t="s">
        <v>456</v>
      </c>
      <c r="DZ12" s="157"/>
      <c r="EA12" s="159" t="s">
        <v>314</v>
      </c>
      <c r="EB12" s="157"/>
      <c r="EC12" s="119" t="s">
        <v>147</v>
      </c>
      <c r="ED12" s="120">
        <v>2.42</v>
      </c>
      <c r="EE12" s="120">
        <v>3.03</v>
      </c>
      <c r="EF12" s="120">
        <v>2.83</v>
      </c>
      <c r="EG12" s="120">
        <v>6.81</v>
      </c>
      <c r="EH12" s="120">
        <v>22.8</v>
      </c>
      <c r="EI12" s="120">
        <v>71.739999999999995</v>
      </c>
      <c r="EJ12" s="120">
        <v>14.57</v>
      </c>
      <c r="EK12" s="120">
        <v>7.53</v>
      </c>
      <c r="EL12" s="120">
        <v>0</v>
      </c>
      <c r="EM12" s="120">
        <v>2.66</v>
      </c>
      <c r="EN12" s="118"/>
      <c r="EO12" s="159" t="s">
        <v>465</v>
      </c>
      <c r="EP12" s="157"/>
      <c r="EQ12" s="159" t="s">
        <v>326</v>
      </c>
      <c r="ER12" s="157"/>
      <c r="ES12" s="119" t="s">
        <v>147</v>
      </c>
      <c r="ET12" s="120">
        <v>2.46</v>
      </c>
      <c r="EU12" s="120">
        <v>3.09</v>
      </c>
      <c r="EV12" s="120">
        <v>2.9</v>
      </c>
      <c r="EW12" s="120">
        <v>6.97</v>
      </c>
      <c r="EX12" s="120">
        <v>23.36</v>
      </c>
      <c r="EY12" s="120">
        <v>73.73</v>
      </c>
      <c r="EZ12" s="120">
        <v>3.33</v>
      </c>
      <c r="FA12" s="120">
        <v>5.0599999999999996</v>
      </c>
      <c r="FB12" s="120">
        <v>0.76</v>
      </c>
      <c r="FC12" s="120">
        <v>9.4</v>
      </c>
      <c r="FD12" s="118"/>
      <c r="FE12" s="159" t="s">
        <v>474</v>
      </c>
      <c r="FF12" s="157"/>
      <c r="FG12" s="159" t="s">
        <v>338</v>
      </c>
      <c r="FH12" s="157"/>
      <c r="FI12" s="119" t="s">
        <v>147</v>
      </c>
      <c r="FJ12" s="120">
        <v>2.4300000000000002</v>
      </c>
      <c r="FK12" s="120">
        <v>3.09</v>
      </c>
      <c r="FL12" s="120">
        <v>2.91</v>
      </c>
      <c r="FM12" s="120">
        <v>7.02</v>
      </c>
      <c r="FN12" s="120">
        <v>23.43</v>
      </c>
      <c r="FO12" s="120">
        <v>72.739999999999995</v>
      </c>
      <c r="FP12" s="120">
        <v>0</v>
      </c>
      <c r="FQ12" s="120">
        <v>2.84</v>
      </c>
      <c r="FR12" s="120">
        <v>0.91</v>
      </c>
      <c r="FS12" s="120">
        <v>12.75</v>
      </c>
      <c r="FT12" s="118"/>
      <c r="FU12" s="159" t="s">
        <v>483</v>
      </c>
      <c r="FV12" s="157"/>
      <c r="FW12" s="159" t="s">
        <v>350</v>
      </c>
      <c r="FX12" s="157"/>
      <c r="FY12" s="119" t="s">
        <v>147</v>
      </c>
      <c r="FZ12" s="120">
        <v>2.38</v>
      </c>
      <c r="GA12" s="120">
        <v>3.03</v>
      </c>
      <c r="GB12" s="120">
        <v>2.87</v>
      </c>
      <c r="GC12" s="120">
        <v>7.26</v>
      </c>
      <c r="GD12" s="120">
        <v>24.12</v>
      </c>
      <c r="GE12" s="120">
        <v>2.52</v>
      </c>
      <c r="GF12" s="120">
        <v>0</v>
      </c>
      <c r="GG12" s="120">
        <v>0</v>
      </c>
      <c r="GH12" s="120">
        <v>2.76</v>
      </c>
      <c r="GI12" s="120">
        <v>50.01</v>
      </c>
      <c r="GJ12" s="118"/>
      <c r="GL12" s="159"/>
      <c r="GM12" s="157"/>
      <c r="GN12" s="159"/>
      <c r="GO12" s="157"/>
      <c r="GP12" s="122"/>
      <c r="GQ12" s="61">
        <v>2.44</v>
      </c>
      <c r="GR12" s="61">
        <v>3.07</v>
      </c>
      <c r="GS12" s="61">
        <v>2.91</v>
      </c>
      <c r="GT12" s="61">
        <v>7.34</v>
      </c>
      <c r="GU12" s="61">
        <v>24.3</v>
      </c>
      <c r="GV12" s="61">
        <v>2.4300000000000002</v>
      </c>
      <c r="GW12" s="61">
        <v>0</v>
      </c>
      <c r="GX12" s="61">
        <v>0</v>
      </c>
      <c r="GY12" s="61">
        <v>2.83</v>
      </c>
      <c r="GZ12" s="61">
        <v>50.63</v>
      </c>
      <c r="HA12" s="123"/>
    </row>
    <row r="13" spans="1:209">
      <c r="A13" s="156" t="s">
        <v>233</v>
      </c>
      <c r="B13" s="157"/>
      <c r="C13" s="156" t="s">
        <v>315</v>
      </c>
      <c r="D13" s="157"/>
      <c r="E13" s="111" t="s">
        <v>147</v>
      </c>
      <c r="F13" s="61">
        <v>2.37</v>
      </c>
      <c r="G13" s="61">
        <v>3.01</v>
      </c>
      <c r="H13" s="61">
        <v>2.83</v>
      </c>
      <c r="I13" s="61">
        <v>6.97</v>
      </c>
      <c r="J13" s="61">
        <v>23.43</v>
      </c>
      <c r="K13" s="61">
        <v>73.099999999999994</v>
      </c>
      <c r="L13" s="61">
        <v>20.100000000000001</v>
      </c>
      <c r="M13" s="61">
        <v>8.2799999999999994</v>
      </c>
      <c r="N13" s="61">
        <v>0</v>
      </c>
      <c r="O13" s="61">
        <v>0.12</v>
      </c>
      <c r="P13" s="65"/>
      <c r="Q13" s="156" t="s">
        <v>242</v>
      </c>
      <c r="R13" s="157"/>
      <c r="S13" s="156" t="s">
        <v>333</v>
      </c>
      <c r="T13" s="157"/>
      <c r="U13" s="111" t="s">
        <v>147</v>
      </c>
      <c r="V13" s="61">
        <v>2.34</v>
      </c>
      <c r="W13" s="61">
        <v>3</v>
      </c>
      <c r="X13" s="61">
        <v>2.8</v>
      </c>
      <c r="Y13" s="61">
        <v>6.95</v>
      </c>
      <c r="Z13" s="61">
        <v>23.59</v>
      </c>
      <c r="AA13" s="61">
        <v>72.81</v>
      </c>
      <c r="AB13" s="61">
        <v>19.88</v>
      </c>
      <c r="AC13" s="61">
        <v>8</v>
      </c>
      <c r="AD13" s="61">
        <v>0</v>
      </c>
      <c r="AE13" s="61">
        <v>0.13</v>
      </c>
      <c r="AF13" s="65"/>
      <c r="AG13" s="156" t="s">
        <v>251</v>
      </c>
      <c r="AH13" s="157"/>
      <c r="AI13" s="156" t="s">
        <v>351</v>
      </c>
      <c r="AJ13" s="157"/>
      <c r="AK13" s="111" t="s">
        <v>147</v>
      </c>
      <c r="AL13" s="61">
        <v>2.37</v>
      </c>
      <c r="AM13" s="61">
        <v>3</v>
      </c>
      <c r="AN13" s="61">
        <v>2.82</v>
      </c>
      <c r="AO13" s="61">
        <v>6.95</v>
      </c>
      <c r="AP13" s="61">
        <v>23.54</v>
      </c>
      <c r="AQ13" s="61">
        <v>73.150000000000006</v>
      </c>
      <c r="AR13" s="61">
        <v>19.36</v>
      </c>
      <c r="AS13" s="61">
        <v>8.09</v>
      </c>
      <c r="AT13" s="61">
        <v>0</v>
      </c>
      <c r="AU13" s="61">
        <v>0.38</v>
      </c>
      <c r="AV13" s="65"/>
      <c r="AW13" s="156" t="s">
        <v>260</v>
      </c>
      <c r="AX13" s="157"/>
      <c r="AY13" s="156" t="s">
        <v>369</v>
      </c>
      <c r="AZ13" s="157"/>
      <c r="BA13" s="111" t="s">
        <v>147</v>
      </c>
      <c r="BB13" s="61">
        <v>2.37</v>
      </c>
      <c r="BC13" s="61">
        <v>2.99</v>
      </c>
      <c r="BD13" s="61">
        <v>2.82</v>
      </c>
      <c r="BE13" s="61">
        <v>6.98</v>
      </c>
      <c r="BF13" s="61">
        <v>23.61</v>
      </c>
      <c r="BG13" s="61">
        <v>73.069999999999993</v>
      </c>
      <c r="BH13" s="61">
        <v>19.07</v>
      </c>
      <c r="BI13" s="61">
        <v>8.0299999999999994</v>
      </c>
      <c r="BJ13" s="61">
        <v>0</v>
      </c>
      <c r="BK13" s="61">
        <v>0.66</v>
      </c>
      <c r="BL13" s="65"/>
      <c r="BM13" s="156" t="s">
        <v>269</v>
      </c>
      <c r="BN13" s="157"/>
      <c r="BO13" s="156" t="s">
        <v>387</v>
      </c>
      <c r="BP13" s="157"/>
      <c r="BQ13" s="111" t="s">
        <v>147</v>
      </c>
      <c r="BR13" s="61">
        <v>2.36</v>
      </c>
      <c r="BS13" s="61">
        <v>2.98</v>
      </c>
      <c r="BT13" s="61">
        <v>2.81</v>
      </c>
      <c r="BU13" s="61">
        <v>6.94</v>
      </c>
      <c r="BV13" s="61">
        <v>23.49</v>
      </c>
      <c r="BW13" s="61">
        <v>72.930000000000007</v>
      </c>
      <c r="BX13" s="61">
        <v>16.309999999999999</v>
      </c>
      <c r="BY13" s="61">
        <v>7.63</v>
      </c>
      <c r="BZ13" s="61">
        <v>0</v>
      </c>
      <c r="CA13" s="61">
        <v>1.99</v>
      </c>
      <c r="CB13" s="65"/>
      <c r="CC13" s="156" t="s">
        <v>278</v>
      </c>
      <c r="CD13" s="157"/>
      <c r="CE13" s="156" t="s">
        <v>405</v>
      </c>
      <c r="CF13" s="157"/>
      <c r="CG13" s="111" t="s">
        <v>147</v>
      </c>
      <c r="CH13" s="61">
        <v>2.4500000000000002</v>
      </c>
      <c r="CI13" s="61">
        <v>3.12</v>
      </c>
      <c r="CJ13" s="61">
        <v>2.89</v>
      </c>
      <c r="CK13" s="61">
        <v>6.96</v>
      </c>
      <c r="CL13" s="61">
        <v>23.36</v>
      </c>
      <c r="CM13" s="61">
        <v>73.36</v>
      </c>
      <c r="CN13" s="61">
        <v>15.17</v>
      </c>
      <c r="CO13" s="61">
        <v>7.69</v>
      </c>
      <c r="CP13" s="61">
        <v>0</v>
      </c>
      <c r="CQ13" s="61">
        <v>2.78</v>
      </c>
      <c r="CR13" s="65"/>
      <c r="CS13" s="156" t="s">
        <v>281</v>
      </c>
      <c r="CT13" s="157"/>
      <c r="CU13" s="156" t="s">
        <v>417</v>
      </c>
      <c r="CV13" s="157"/>
      <c r="CW13" s="111" t="s">
        <v>147</v>
      </c>
      <c r="CX13" s="61">
        <v>2.4900000000000002</v>
      </c>
      <c r="CY13" s="61">
        <v>3.13</v>
      </c>
      <c r="CZ13" s="61">
        <v>2.93</v>
      </c>
      <c r="DA13" s="61">
        <v>7.03</v>
      </c>
      <c r="DB13" s="61">
        <v>23.65</v>
      </c>
      <c r="DC13" s="61">
        <v>74.569999999999993</v>
      </c>
      <c r="DD13" s="61">
        <v>4.1100000000000003</v>
      </c>
      <c r="DE13" s="61">
        <v>5.32</v>
      </c>
      <c r="DF13" s="61">
        <v>0.89</v>
      </c>
      <c r="DG13" s="61">
        <v>8.1</v>
      </c>
      <c r="DH13" s="65"/>
      <c r="DI13" s="156" t="s">
        <v>442</v>
      </c>
      <c r="DJ13" s="157"/>
      <c r="DK13" s="156" t="s">
        <v>443</v>
      </c>
      <c r="DL13" s="156"/>
      <c r="DM13" s="117" t="s">
        <v>147</v>
      </c>
      <c r="DN13" s="61">
        <v>2.44</v>
      </c>
      <c r="DO13" s="61">
        <v>3.11</v>
      </c>
      <c r="DP13" s="61">
        <v>2.89</v>
      </c>
      <c r="DQ13" s="61">
        <v>6.98</v>
      </c>
      <c r="DR13" s="61">
        <v>23.41</v>
      </c>
      <c r="DS13" s="61">
        <v>73.709999999999994</v>
      </c>
      <c r="DT13" s="61">
        <v>1.6</v>
      </c>
      <c r="DU13" s="61">
        <v>4.04</v>
      </c>
      <c r="DV13" s="61">
        <v>0.94</v>
      </c>
      <c r="DW13" s="61">
        <v>10.25</v>
      </c>
      <c r="DX13" s="65"/>
      <c r="DY13" s="159" t="s">
        <v>484</v>
      </c>
      <c r="DZ13" s="157"/>
      <c r="EA13" s="159" t="s">
        <v>315</v>
      </c>
      <c r="EB13" s="157"/>
      <c r="EC13" s="119" t="s">
        <v>147</v>
      </c>
      <c r="ED13" s="120">
        <v>2.4700000000000002</v>
      </c>
      <c r="EE13" s="120">
        <v>3.13</v>
      </c>
      <c r="EF13" s="120">
        <v>2.94</v>
      </c>
      <c r="EG13" s="120">
        <v>7.05</v>
      </c>
      <c r="EH13" s="120">
        <v>23.65</v>
      </c>
      <c r="EI13" s="120">
        <v>74.22</v>
      </c>
      <c r="EJ13" s="120">
        <v>0</v>
      </c>
      <c r="EK13" s="120">
        <v>3.07</v>
      </c>
      <c r="EL13" s="120">
        <v>1.06</v>
      </c>
      <c r="EM13" s="120">
        <v>12.23</v>
      </c>
      <c r="EN13" s="65"/>
      <c r="EO13" s="159" t="s">
        <v>487</v>
      </c>
      <c r="EP13" s="157"/>
      <c r="EQ13" s="159" t="s">
        <v>327</v>
      </c>
      <c r="ER13" s="157"/>
      <c r="ES13" s="119" t="s">
        <v>147</v>
      </c>
      <c r="ET13" s="120">
        <v>2.44</v>
      </c>
      <c r="EU13" s="120">
        <v>3.1</v>
      </c>
      <c r="EV13" s="120">
        <v>2.9</v>
      </c>
      <c r="EW13" s="120">
        <v>7.1</v>
      </c>
      <c r="EX13" s="120">
        <v>23.77</v>
      </c>
      <c r="EY13" s="120">
        <v>46.92</v>
      </c>
      <c r="EZ13" s="120">
        <v>0</v>
      </c>
      <c r="FA13" s="120">
        <v>0</v>
      </c>
      <c r="FB13" s="120">
        <v>1.77</v>
      </c>
      <c r="FC13" s="120">
        <v>26.74</v>
      </c>
      <c r="FD13" s="65"/>
      <c r="FE13" s="159" t="s">
        <v>490</v>
      </c>
      <c r="FF13" s="157"/>
      <c r="FG13" s="159" t="s">
        <v>339</v>
      </c>
      <c r="FH13" s="157"/>
      <c r="FI13" s="119" t="s">
        <v>147</v>
      </c>
      <c r="FJ13" s="120">
        <v>2.42</v>
      </c>
      <c r="FK13" s="120">
        <v>3.07</v>
      </c>
      <c r="FL13" s="120">
        <v>2.87</v>
      </c>
      <c r="FM13" s="120">
        <v>7.1</v>
      </c>
      <c r="FN13" s="120">
        <v>23.7</v>
      </c>
      <c r="FO13" s="120">
        <v>34.979999999999997</v>
      </c>
      <c r="FP13" s="120">
        <v>0</v>
      </c>
      <c r="FQ13" s="120">
        <v>0</v>
      </c>
      <c r="FR13" s="120">
        <v>2.0299999999999998</v>
      </c>
      <c r="FS13" s="120">
        <v>32.659999999999997</v>
      </c>
      <c r="FT13" s="65"/>
      <c r="FU13" s="159" t="s">
        <v>493</v>
      </c>
      <c r="FV13" s="157"/>
      <c r="FW13" s="159" t="s">
        <v>351</v>
      </c>
      <c r="FX13" s="157"/>
      <c r="FY13" s="119" t="s">
        <v>147</v>
      </c>
      <c r="FZ13" s="120">
        <v>2.35</v>
      </c>
      <c r="GA13" s="120">
        <v>2.99</v>
      </c>
      <c r="GB13" s="120">
        <v>2.83</v>
      </c>
      <c r="GC13" s="120">
        <v>7.17</v>
      </c>
      <c r="GD13" s="120">
        <v>23.8</v>
      </c>
      <c r="GE13" s="120">
        <v>2.39</v>
      </c>
      <c r="GF13" s="120">
        <v>0</v>
      </c>
      <c r="GG13" s="120">
        <v>0</v>
      </c>
      <c r="GH13" s="120">
        <v>2.9</v>
      </c>
      <c r="GI13" s="120">
        <v>50.17</v>
      </c>
      <c r="GJ13" s="65"/>
      <c r="GL13" s="159"/>
      <c r="GM13" s="157"/>
      <c r="GN13" s="159"/>
      <c r="GO13" s="157"/>
      <c r="GP13" s="122"/>
      <c r="GQ13" s="120"/>
      <c r="GR13" s="120"/>
      <c r="GS13" s="120"/>
      <c r="GT13" s="120"/>
      <c r="GU13" s="120"/>
      <c r="GV13" s="120"/>
      <c r="GW13" s="120"/>
      <c r="GX13" s="120"/>
      <c r="GY13" s="120"/>
      <c r="GZ13" s="120"/>
      <c r="HA13" s="65"/>
    </row>
    <row r="14" spans="1:209">
      <c r="A14" s="156" t="s">
        <v>234</v>
      </c>
      <c r="B14" s="157"/>
      <c r="C14" s="156" t="s">
        <v>316</v>
      </c>
      <c r="D14" s="157"/>
      <c r="E14" s="111" t="s">
        <v>147</v>
      </c>
      <c r="F14" s="61">
        <v>2.38</v>
      </c>
      <c r="G14" s="61">
        <v>3.01</v>
      </c>
      <c r="H14" s="61">
        <v>2.82</v>
      </c>
      <c r="I14" s="61">
        <v>6.96</v>
      </c>
      <c r="J14" s="61">
        <v>23.51</v>
      </c>
      <c r="K14" s="61">
        <v>73.34</v>
      </c>
      <c r="L14" s="61">
        <v>20.05</v>
      </c>
      <c r="M14" s="61">
        <v>8.2799999999999994</v>
      </c>
      <c r="N14" s="61">
        <v>0</v>
      </c>
      <c r="O14" s="61">
        <v>0.06</v>
      </c>
      <c r="P14" s="65"/>
      <c r="Q14" s="156" t="s">
        <v>243</v>
      </c>
      <c r="R14" s="157"/>
      <c r="S14" s="156" t="s">
        <v>334</v>
      </c>
      <c r="T14" s="157"/>
      <c r="U14" s="111" t="s">
        <v>147</v>
      </c>
      <c r="V14" s="61">
        <v>2.37</v>
      </c>
      <c r="W14" s="61">
        <v>3.02</v>
      </c>
      <c r="X14" s="61">
        <v>2.81</v>
      </c>
      <c r="Y14" s="61">
        <v>7</v>
      </c>
      <c r="Z14" s="61">
        <v>23.75</v>
      </c>
      <c r="AA14" s="61">
        <v>73.319999999999993</v>
      </c>
      <c r="AB14" s="61">
        <v>19.989999999999998</v>
      </c>
      <c r="AC14" s="61">
        <v>8.0399999999999991</v>
      </c>
      <c r="AD14" s="61">
        <v>0</v>
      </c>
      <c r="AE14" s="61">
        <v>0.13</v>
      </c>
      <c r="AF14" s="65"/>
      <c r="AG14" s="156" t="s">
        <v>252</v>
      </c>
      <c r="AH14" s="157"/>
      <c r="AI14" s="156" t="s">
        <v>352</v>
      </c>
      <c r="AJ14" s="157"/>
      <c r="AK14" s="111" t="s">
        <v>147</v>
      </c>
      <c r="AL14" s="61">
        <v>2.36</v>
      </c>
      <c r="AM14" s="61">
        <v>3.02</v>
      </c>
      <c r="AN14" s="61">
        <v>2.81</v>
      </c>
      <c r="AO14" s="61">
        <v>7.04</v>
      </c>
      <c r="AP14" s="61">
        <v>23.81</v>
      </c>
      <c r="AQ14" s="61">
        <v>73.459999999999994</v>
      </c>
      <c r="AR14" s="61">
        <v>19.489999999999998</v>
      </c>
      <c r="AS14" s="61">
        <v>8.0500000000000007</v>
      </c>
      <c r="AT14" s="61">
        <v>0</v>
      </c>
      <c r="AU14" s="61">
        <v>0.42</v>
      </c>
      <c r="AV14" s="65"/>
      <c r="AW14" s="156" t="s">
        <v>261</v>
      </c>
      <c r="AX14" s="157"/>
      <c r="AY14" s="156" t="s">
        <v>370</v>
      </c>
      <c r="AZ14" s="157"/>
      <c r="BA14" s="111" t="s">
        <v>147</v>
      </c>
      <c r="BB14" s="61">
        <v>2.38</v>
      </c>
      <c r="BC14" s="61">
        <v>3.01</v>
      </c>
      <c r="BD14" s="61">
        <v>2.82</v>
      </c>
      <c r="BE14" s="61">
        <v>7.04</v>
      </c>
      <c r="BF14" s="61">
        <v>23.78</v>
      </c>
      <c r="BG14" s="61">
        <v>73.48</v>
      </c>
      <c r="BH14" s="61">
        <v>19.059999999999999</v>
      </c>
      <c r="BI14" s="61">
        <v>8.08</v>
      </c>
      <c r="BJ14" s="61">
        <v>0</v>
      </c>
      <c r="BK14" s="61">
        <v>0.7</v>
      </c>
      <c r="BL14" s="65"/>
      <c r="BM14" s="156" t="s">
        <v>270</v>
      </c>
      <c r="BN14" s="157"/>
      <c r="BO14" s="156" t="s">
        <v>388</v>
      </c>
      <c r="BP14" s="157"/>
      <c r="BQ14" s="111" t="s">
        <v>147</v>
      </c>
      <c r="BR14" s="61">
        <v>2.36</v>
      </c>
      <c r="BS14" s="61">
        <v>3.02</v>
      </c>
      <c r="BT14" s="61">
        <v>2.85</v>
      </c>
      <c r="BU14" s="61">
        <v>7.03</v>
      </c>
      <c r="BV14" s="61">
        <v>23.75</v>
      </c>
      <c r="BW14" s="61">
        <v>73.84</v>
      </c>
      <c r="BX14" s="61">
        <v>16.09</v>
      </c>
      <c r="BY14" s="61">
        <v>7.67</v>
      </c>
      <c r="BZ14" s="61">
        <v>0</v>
      </c>
      <c r="CA14" s="61">
        <v>2.2000000000000002</v>
      </c>
      <c r="CB14" s="65"/>
      <c r="CC14" s="156" t="s">
        <v>279</v>
      </c>
      <c r="CD14" s="157"/>
      <c r="CE14" s="156" t="s">
        <v>406</v>
      </c>
      <c r="CF14" s="157"/>
      <c r="CG14" s="111" t="s">
        <v>147</v>
      </c>
      <c r="CH14" s="61">
        <v>2.4900000000000002</v>
      </c>
      <c r="CI14" s="61">
        <v>3.15</v>
      </c>
      <c r="CJ14" s="61">
        <v>2.92</v>
      </c>
      <c r="CK14" s="61">
        <v>7.03</v>
      </c>
      <c r="CL14" s="61">
        <v>23.53</v>
      </c>
      <c r="CM14" s="61">
        <v>74.03</v>
      </c>
      <c r="CN14" s="61">
        <v>14.64</v>
      </c>
      <c r="CO14" s="61">
        <v>7.63</v>
      </c>
      <c r="CP14" s="61">
        <v>0.51</v>
      </c>
      <c r="CQ14" s="61">
        <v>3.13</v>
      </c>
      <c r="CR14" s="65"/>
      <c r="CS14" s="156" t="s">
        <v>282</v>
      </c>
      <c r="CT14" s="157"/>
      <c r="CU14" s="156" t="s">
        <v>418</v>
      </c>
      <c r="CV14" s="157"/>
      <c r="CW14" s="111" t="s">
        <v>147</v>
      </c>
      <c r="CX14" s="61">
        <v>2.48</v>
      </c>
      <c r="CY14" s="61">
        <v>3.17</v>
      </c>
      <c r="CZ14" s="61">
        <v>2.95</v>
      </c>
      <c r="DA14" s="61">
        <v>7.12</v>
      </c>
      <c r="DB14" s="61">
        <v>23.87</v>
      </c>
      <c r="DC14" s="61">
        <v>75.040000000000006</v>
      </c>
      <c r="DD14" s="61">
        <v>2.44</v>
      </c>
      <c r="DE14" s="61">
        <v>4.6100000000000003</v>
      </c>
      <c r="DF14" s="61">
        <v>0.98</v>
      </c>
      <c r="DG14" s="61">
        <v>9.26</v>
      </c>
      <c r="DH14" s="65"/>
      <c r="DI14" s="156" t="s">
        <v>444</v>
      </c>
      <c r="DJ14" s="157"/>
      <c r="DK14" s="156" t="s">
        <v>445</v>
      </c>
      <c r="DL14" s="156"/>
      <c r="DM14" s="117" t="s">
        <v>147</v>
      </c>
      <c r="DN14" s="61">
        <v>2.46</v>
      </c>
      <c r="DO14" s="61">
        <v>3.14</v>
      </c>
      <c r="DP14" s="61">
        <v>2.92</v>
      </c>
      <c r="DQ14" s="61">
        <v>7.06</v>
      </c>
      <c r="DR14" s="61">
        <v>23.62</v>
      </c>
      <c r="DS14" s="61">
        <v>74.39</v>
      </c>
      <c r="DT14" s="61">
        <v>0</v>
      </c>
      <c r="DU14" s="61">
        <v>3.2</v>
      </c>
      <c r="DV14" s="61">
        <v>1.03</v>
      </c>
      <c r="DW14" s="61">
        <v>12.07</v>
      </c>
      <c r="DX14" s="65"/>
      <c r="DY14" s="159" t="s">
        <v>485</v>
      </c>
      <c r="DZ14" s="157"/>
      <c r="EA14" s="159" t="s">
        <v>316</v>
      </c>
      <c r="EB14" s="157"/>
      <c r="EC14" s="119" t="s">
        <v>147</v>
      </c>
      <c r="ED14" s="120">
        <v>2.46</v>
      </c>
      <c r="EE14" s="120">
        <v>3.13</v>
      </c>
      <c r="EF14" s="120">
        <v>2.93</v>
      </c>
      <c r="EG14" s="120">
        <v>7.09</v>
      </c>
      <c r="EH14" s="120">
        <v>23.7</v>
      </c>
      <c r="EI14" s="120">
        <v>72.040000000000006</v>
      </c>
      <c r="EJ14" s="120">
        <v>0</v>
      </c>
      <c r="EK14" s="120">
        <v>2.35</v>
      </c>
      <c r="EL14" s="120">
        <v>1.1299999999999999</v>
      </c>
      <c r="EM14" s="120">
        <v>13.64</v>
      </c>
      <c r="EN14" s="65"/>
      <c r="EO14" s="159" t="s">
        <v>488</v>
      </c>
      <c r="EP14" s="157"/>
      <c r="EQ14" s="159" t="s">
        <v>328</v>
      </c>
      <c r="ER14" s="157"/>
      <c r="ES14" s="119" t="s">
        <v>147</v>
      </c>
      <c r="ET14" s="120">
        <v>2.48</v>
      </c>
      <c r="EU14" s="120">
        <v>3.11</v>
      </c>
      <c r="EV14" s="120">
        <v>2.93</v>
      </c>
      <c r="EW14" s="120">
        <v>7.22</v>
      </c>
      <c r="EX14" s="120">
        <v>24.02</v>
      </c>
      <c r="EY14" s="120">
        <v>41.25</v>
      </c>
      <c r="EZ14" s="120">
        <v>0</v>
      </c>
      <c r="FA14" s="120">
        <v>0</v>
      </c>
      <c r="FB14" s="120">
        <v>1.97</v>
      </c>
      <c r="FC14" s="120">
        <v>30.12</v>
      </c>
      <c r="FD14" s="65"/>
      <c r="FE14" s="159" t="s">
        <v>491</v>
      </c>
      <c r="FF14" s="157"/>
      <c r="FG14" s="159" t="s">
        <v>340</v>
      </c>
      <c r="FH14" s="157"/>
      <c r="FI14" s="119" t="s">
        <v>147</v>
      </c>
      <c r="FJ14" s="120">
        <v>2.46</v>
      </c>
      <c r="FK14" s="120">
        <v>3.08</v>
      </c>
      <c r="FL14" s="120">
        <v>2.92</v>
      </c>
      <c r="FM14" s="120">
        <v>7.19</v>
      </c>
      <c r="FN14" s="120">
        <v>23.97</v>
      </c>
      <c r="FO14" s="120">
        <v>28.85</v>
      </c>
      <c r="FP14" s="120">
        <v>0</v>
      </c>
      <c r="FQ14" s="120">
        <v>0</v>
      </c>
      <c r="FR14" s="120">
        <v>2.25</v>
      </c>
      <c r="FS14" s="120">
        <v>36.340000000000003</v>
      </c>
      <c r="FT14" s="65"/>
      <c r="FU14" s="159" t="s">
        <v>494</v>
      </c>
      <c r="FV14" s="157"/>
      <c r="FW14" s="159" t="s">
        <v>352</v>
      </c>
      <c r="FX14" s="157"/>
      <c r="FY14" s="119" t="s">
        <v>147</v>
      </c>
      <c r="FZ14" s="120">
        <v>2.36</v>
      </c>
      <c r="GA14" s="120">
        <v>3</v>
      </c>
      <c r="GB14" s="120">
        <v>2.84</v>
      </c>
      <c r="GC14" s="120">
        <v>7.18</v>
      </c>
      <c r="GD14" s="120">
        <v>23.75</v>
      </c>
      <c r="GE14" s="120">
        <v>2.34</v>
      </c>
      <c r="GF14" s="120">
        <v>0</v>
      </c>
      <c r="GG14" s="120">
        <v>0</v>
      </c>
      <c r="GH14" s="120">
        <v>2.89</v>
      </c>
      <c r="GI14" s="120">
        <v>51.06</v>
      </c>
      <c r="GJ14" s="65"/>
      <c r="GL14" s="159"/>
      <c r="GM14" s="157"/>
      <c r="GN14" s="159"/>
      <c r="GO14" s="157"/>
      <c r="GP14" s="122"/>
      <c r="GQ14" s="120"/>
      <c r="GR14" s="120"/>
      <c r="GS14" s="120"/>
      <c r="GT14" s="120"/>
      <c r="GU14" s="120"/>
      <c r="GV14" s="120"/>
      <c r="GW14" s="120"/>
      <c r="GX14" s="120"/>
      <c r="GY14" s="120"/>
      <c r="GZ14" s="120"/>
      <c r="HA14" s="65"/>
    </row>
    <row r="15" spans="1:209">
      <c r="A15" s="156" t="s">
        <v>235</v>
      </c>
      <c r="B15" s="157"/>
      <c r="C15" s="156" t="s">
        <v>317</v>
      </c>
      <c r="D15" s="157"/>
      <c r="E15" s="111" t="s">
        <v>147</v>
      </c>
      <c r="F15" s="61">
        <v>2.34</v>
      </c>
      <c r="G15" s="61">
        <v>3</v>
      </c>
      <c r="H15" s="61">
        <v>2.79</v>
      </c>
      <c r="I15" s="61">
        <v>6.91</v>
      </c>
      <c r="J15" s="61">
        <v>23.27</v>
      </c>
      <c r="K15" s="61">
        <v>72.66</v>
      </c>
      <c r="L15" s="61">
        <v>19.829999999999998</v>
      </c>
      <c r="M15" s="61">
        <v>8.2200000000000006</v>
      </c>
      <c r="N15" s="61">
        <v>0</v>
      </c>
      <c r="O15" s="61">
        <v>0.06</v>
      </c>
      <c r="P15" s="65"/>
      <c r="Q15" s="156" t="s">
        <v>244</v>
      </c>
      <c r="R15" s="157"/>
      <c r="S15" s="156" t="s">
        <v>335</v>
      </c>
      <c r="T15" s="157"/>
      <c r="U15" s="111" t="s">
        <v>147</v>
      </c>
      <c r="V15" s="61">
        <v>2.36</v>
      </c>
      <c r="W15" s="61">
        <v>2.99</v>
      </c>
      <c r="X15" s="61">
        <v>2.81</v>
      </c>
      <c r="Y15" s="61">
        <v>6.91</v>
      </c>
      <c r="Z15" s="61">
        <v>23.41</v>
      </c>
      <c r="AA15" s="61">
        <v>72.98</v>
      </c>
      <c r="AB15" s="61">
        <v>19.71</v>
      </c>
      <c r="AC15" s="61">
        <v>8.1</v>
      </c>
      <c r="AD15" s="61">
        <v>0</v>
      </c>
      <c r="AE15" s="61">
        <v>0.13</v>
      </c>
      <c r="AF15" s="65"/>
      <c r="AG15" s="156" t="s">
        <v>253</v>
      </c>
      <c r="AH15" s="157"/>
      <c r="AI15" s="156" t="s">
        <v>353</v>
      </c>
      <c r="AJ15" s="157"/>
      <c r="AK15" s="111" t="s">
        <v>147</v>
      </c>
      <c r="AL15" s="61">
        <v>2.36</v>
      </c>
      <c r="AM15" s="61">
        <v>3.01</v>
      </c>
      <c r="AN15" s="61">
        <v>2.79</v>
      </c>
      <c r="AO15" s="61">
        <v>7.04</v>
      </c>
      <c r="AP15" s="61">
        <v>23.8</v>
      </c>
      <c r="AQ15" s="61">
        <v>72.930000000000007</v>
      </c>
      <c r="AR15" s="61">
        <v>19.43</v>
      </c>
      <c r="AS15" s="61">
        <v>7.73</v>
      </c>
      <c r="AT15" s="61">
        <v>0</v>
      </c>
      <c r="AU15" s="61">
        <v>0.48</v>
      </c>
      <c r="AV15" s="65"/>
      <c r="AW15" s="156" t="s">
        <v>262</v>
      </c>
      <c r="AX15" s="157"/>
      <c r="AY15" s="156" t="s">
        <v>371</v>
      </c>
      <c r="AZ15" s="157"/>
      <c r="BA15" s="111" t="s">
        <v>147</v>
      </c>
      <c r="BB15" s="61">
        <v>2.34</v>
      </c>
      <c r="BC15" s="61">
        <v>3.01</v>
      </c>
      <c r="BD15" s="61">
        <v>2.81</v>
      </c>
      <c r="BE15" s="61">
        <v>7.02</v>
      </c>
      <c r="BF15" s="61">
        <v>23.8</v>
      </c>
      <c r="BG15" s="61">
        <v>72.87</v>
      </c>
      <c r="BH15" s="61">
        <v>18.96</v>
      </c>
      <c r="BI15" s="61">
        <v>7.71</v>
      </c>
      <c r="BJ15" s="61">
        <v>0</v>
      </c>
      <c r="BK15" s="61">
        <v>0.77</v>
      </c>
      <c r="BL15" s="65"/>
      <c r="BM15" s="156" t="s">
        <v>271</v>
      </c>
      <c r="BN15" s="157"/>
      <c r="BO15" s="156" t="s">
        <v>389</v>
      </c>
      <c r="BP15" s="157"/>
      <c r="BQ15" s="111" t="s">
        <v>147</v>
      </c>
      <c r="BR15" s="61">
        <v>2.37</v>
      </c>
      <c r="BS15" s="61">
        <v>3</v>
      </c>
      <c r="BT15" s="61">
        <v>2.83</v>
      </c>
      <c r="BU15" s="61">
        <v>6.98</v>
      </c>
      <c r="BV15" s="61">
        <v>23.63</v>
      </c>
      <c r="BW15" s="61">
        <v>73.489999999999995</v>
      </c>
      <c r="BX15" s="61">
        <v>15.44</v>
      </c>
      <c r="BY15" s="61">
        <v>7.59</v>
      </c>
      <c r="BZ15" s="61">
        <v>0</v>
      </c>
      <c r="CA15" s="61">
        <v>2.61</v>
      </c>
      <c r="CB15" s="65"/>
      <c r="CC15" s="156" t="s">
        <v>280</v>
      </c>
      <c r="CD15" s="157"/>
      <c r="CE15" s="156" t="s">
        <v>407</v>
      </c>
      <c r="CF15" s="157"/>
      <c r="CG15" s="111" t="s">
        <v>147</v>
      </c>
      <c r="CH15" s="61">
        <v>2.46</v>
      </c>
      <c r="CI15" s="61">
        <v>3.13</v>
      </c>
      <c r="CJ15" s="61">
        <v>2.91</v>
      </c>
      <c r="CK15" s="61">
        <v>6.99</v>
      </c>
      <c r="CL15" s="61">
        <v>23.47</v>
      </c>
      <c r="CM15" s="61">
        <v>73.739999999999995</v>
      </c>
      <c r="CN15" s="61">
        <v>13.83</v>
      </c>
      <c r="CO15" s="61">
        <v>7.48</v>
      </c>
      <c r="CP15" s="61">
        <v>0.54</v>
      </c>
      <c r="CQ15" s="61">
        <v>3.48</v>
      </c>
      <c r="CR15" s="65"/>
      <c r="CS15" s="156" t="s">
        <v>283</v>
      </c>
      <c r="CT15" s="157"/>
      <c r="CU15" s="156" t="s">
        <v>419</v>
      </c>
      <c r="CV15" s="157"/>
      <c r="CW15" s="111" t="s">
        <v>147</v>
      </c>
      <c r="CX15" s="61">
        <v>2.4700000000000002</v>
      </c>
      <c r="CY15" s="61">
        <v>3.14</v>
      </c>
      <c r="CZ15" s="61">
        <v>2.91</v>
      </c>
      <c r="DA15" s="61">
        <v>7.07</v>
      </c>
      <c r="DB15" s="61">
        <v>23.65</v>
      </c>
      <c r="DC15" s="61">
        <v>74.14</v>
      </c>
      <c r="DD15" s="61">
        <v>1.31</v>
      </c>
      <c r="DE15" s="61">
        <v>3.81</v>
      </c>
      <c r="DF15" s="61">
        <v>1.01</v>
      </c>
      <c r="DG15" s="61">
        <v>10.050000000000001</v>
      </c>
      <c r="DH15" s="65"/>
      <c r="DI15" s="156" t="s">
        <v>446</v>
      </c>
      <c r="DJ15" s="157"/>
      <c r="DK15" s="156" t="s">
        <v>447</v>
      </c>
      <c r="DL15" s="156"/>
      <c r="DM15" s="117" t="s">
        <v>147</v>
      </c>
      <c r="DN15" s="61">
        <v>2.44</v>
      </c>
      <c r="DO15" s="61">
        <v>3.11</v>
      </c>
      <c r="DP15" s="61">
        <v>2.89</v>
      </c>
      <c r="DQ15" s="61">
        <v>7.01</v>
      </c>
      <c r="DR15" s="61">
        <v>23.43</v>
      </c>
      <c r="DS15" s="61">
        <v>72.489999999999995</v>
      </c>
      <c r="DT15" s="61">
        <v>0</v>
      </c>
      <c r="DU15" s="61">
        <v>2.68</v>
      </c>
      <c r="DV15" s="61">
        <v>1.05</v>
      </c>
      <c r="DW15" s="61">
        <v>12.88</v>
      </c>
      <c r="DX15" s="65"/>
      <c r="DY15" s="159" t="s">
        <v>486</v>
      </c>
      <c r="DZ15" s="157"/>
      <c r="EA15" s="159" t="s">
        <v>317</v>
      </c>
      <c r="EB15" s="157"/>
      <c r="EC15" s="119" t="s">
        <v>147</v>
      </c>
      <c r="ED15" s="120">
        <v>2.4700000000000002</v>
      </c>
      <c r="EE15" s="120">
        <v>3.1</v>
      </c>
      <c r="EF15" s="120">
        <v>2.91</v>
      </c>
      <c r="EG15" s="120">
        <v>7.05</v>
      </c>
      <c r="EH15" s="120">
        <v>23.58</v>
      </c>
      <c r="EI15" s="120">
        <v>69.87</v>
      </c>
      <c r="EJ15" s="120">
        <v>0</v>
      </c>
      <c r="EK15" s="120">
        <v>1.97</v>
      </c>
      <c r="EL15" s="120">
        <v>1.17</v>
      </c>
      <c r="EM15" s="120">
        <v>14.55</v>
      </c>
      <c r="EN15" s="65"/>
      <c r="EO15" s="159" t="s">
        <v>489</v>
      </c>
      <c r="EP15" s="157"/>
      <c r="EQ15" s="159" t="s">
        <v>329</v>
      </c>
      <c r="ER15" s="157"/>
      <c r="ES15" s="119" t="s">
        <v>147</v>
      </c>
      <c r="ET15" s="120">
        <v>2.44</v>
      </c>
      <c r="EU15" s="120">
        <v>3.11</v>
      </c>
      <c r="EV15" s="120">
        <v>2.91</v>
      </c>
      <c r="EW15" s="120">
        <v>7.18</v>
      </c>
      <c r="EX15" s="120">
        <v>23.85</v>
      </c>
      <c r="EY15" s="120">
        <v>38.119999999999997</v>
      </c>
      <c r="EZ15" s="120">
        <v>0</v>
      </c>
      <c r="FA15" s="120">
        <v>0</v>
      </c>
      <c r="FB15" s="120">
        <v>2.0299999999999998</v>
      </c>
      <c r="FC15" s="120">
        <v>31.27</v>
      </c>
      <c r="FD15" s="65"/>
      <c r="FE15" s="159" t="s">
        <v>492</v>
      </c>
      <c r="FF15" s="157"/>
      <c r="FG15" s="159" t="s">
        <v>341</v>
      </c>
      <c r="FH15" s="157"/>
      <c r="FI15" s="119" t="s">
        <v>147</v>
      </c>
      <c r="FJ15" s="120">
        <v>2.41</v>
      </c>
      <c r="FK15" s="120">
        <v>3.06</v>
      </c>
      <c r="FL15" s="120">
        <v>2.9</v>
      </c>
      <c r="FM15" s="120">
        <v>7.16</v>
      </c>
      <c r="FN15" s="120">
        <v>23.86</v>
      </c>
      <c r="FO15" s="120">
        <v>25.62</v>
      </c>
      <c r="FP15" s="120">
        <v>0</v>
      </c>
      <c r="FQ15" s="120">
        <v>0</v>
      </c>
      <c r="FR15" s="120">
        <v>2.33</v>
      </c>
      <c r="FS15" s="120">
        <v>37.14</v>
      </c>
      <c r="FT15" s="65"/>
      <c r="FU15" s="159" t="s">
        <v>495</v>
      </c>
      <c r="FV15" s="157"/>
      <c r="FW15" s="159" t="s">
        <v>353</v>
      </c>
      <c r="FX15" s="157"/>
      <c r="FY15" s="119" t="s">
        <v>147</v>
      </c>
      <c r="FZ15" s="120">
        <v>2.36</v>
      </c>
      <c r="GA15" s="120">
        <v>3</v>
      </c>
      <c r="GB15" s="120">
        <v>2.85</v>
      </c>
      <c r="GC15" s="120">
        <v>7.17</v>
      </c>
      <c r="GD15" s="120">
        <v>23.83</v>
      </c>
      <c r="GE15" s="120">
        <v>2.33</v>
      </c>
      <c r="GF15" s="120">
        <v>0</v>
      </c>
      <c r="GG15" s="120">
        <v>0</v>
      </c>
      <c r="GH15" s="120">
        <v>2.92</v>
      </c>
      <c r="GI15" s="120">
        <v>49.96</v>
      </c>
      <c r="GJ15" s="65"/>
      <c r="GL15" s="159"/>
      <c r="GM15" s="157"/>
      <c r="GN15" s="159"/>
      <c r="GO15" s="157"/>
      <c r="GP15" s="122"/>
      <c r="GQ15" s="120"/>
      <c r="GR15" s="120"/>
      <c r="GS15" s="120"/>
      <c r="GT15" s="120"/>
      <c r="GU15" s="120"/>
      <c r="GV15" s="120"/>
      <c r="GW15" s="120"/>
      <c r="GX15" s="120"/>
      <c r="GY15" s="120"/>
      <c r="GZ15" s="120"/>
      <c r="HA15" s="65"/>
    </row>
    <row r="16" spans="1:209">
      <c r="A16" s="156" t="s">
        <v>236</v>
      </c>
      <c r="B16" s="157"/>
      <c r="C16" s="156" t="s">
        <v>318</v>
      </c>
      <c r="D16" s="157"/>
      <c r="E16" s="111" t="s">
        <v>147</v>
      </c>
      <c r="F16" s="61">
        <v>2.4</v>
      </c>
      <c r="G16" s="61">
        <v>3.02</v>
      </c>
      <c r="H16" s="61">
        <v>2.83</v>
      </c>
      <c r="I16" s="61">
        <v>6.98</v>
      </c>
      <c r="J16" s="61">
        <v>23.55</v>
      </c>
      <c r="K16" s="61">
        <v>73.39</v>
      </c>
      <c r="L16" s="61">
        <v>20.27</v>
      </c>
      <c r="M16" s="61">
        <v>8.32</v>
      </c>
      <c r="N16" s="61">
        <v>0</v>
      </c>
      <c r="O16" s="61">
        <v>1.38</v>
      </c>
      <c r="Q16" s="156" t="s">
        <v>245</v>
      </c>
      <c r="R16" s="157"/>
      <c r="S16" s="156" t="s">
        <v>336</v>
      </c>
      <c r="T16" s="157"/>
      <c r="U16" s="111" t="s">
        <v>147</v>
      </c>
      <c r="V16" s="61">
        <v>2.34</v>
      </c>
      <c r="W16" s="61">
        <v>3.01</v>
      </c>
      <c r="X16" s="61">
        <v>2.81</v>
      </c>
      <c r="Y16" s="61">
        <v>7.05</v>
      </c>
      <c r="Z16" s="61">
        <v>23.94</v>
      </c>
      <c r="AA16" s="61">
        <v>72.959999999999994</v>
      </c>
      <c r="AB16" s="61">
        <v>20.28</v>
      </c>
      <c r="AC16" s="61">
        <v>7.74</v>
      </c>
      <c r="AD16" s="61">
        <v>0</v>
      </c>
      <c r="AE16" s="61">
        <v>1.46</v>
      </c>
      <c r="AF16" s="110"/>
      <c r="AG16" s="156" t="s">
        <v>254</v>
      </c>
      <c r="AH16" s="157"/>
      <c r="AI16" s="156" t="s">
        <v>354</v>
      </c>
      <c r="AJ16" s="157"/>
      <c r="AK16" s="111" t="s">
        <v>147</v>
      </c>
      <c r="AL16" s="61">
        <v>2.35</v>
      </c>
      <c r="AM16" s="61">
        <v>3.02</v>
      </c>
      <c r="AN16" s="61">
        <v>2.81</v>
      </c>
      <c r="AO16" s="61">
        <v>7.04</v>
      </c>
      <c r="AP16" s="61">
        <v>23.84</v>
      </c>
      <c r="AQ16" s="61">
        <v>73.23</v>
      </c>
      <c r="AR16" s="61">
        <v>20.2</v>
      </c>
      <c r="AS16" s="61">
        <v>8.02</v>
      </c>
      <c r="AT16" s="61">
        <v>0</v>
      </c>
      <c r="AU16" s="61">
        <v>1.64</v>
      </c>
      <c r="AV16" s="110"/>
      <c r="AW16" s="156" t="s">
        <v>263</v>
      </c>
      <c r="AX16" s="157"/>
      <c r="AY16" s="156" t="s">
        <v>372</v>
      </c>
      <c r="AZ16" s="157"/>
      <c r="BA16" s="111" t="s">
        <v>147</v>
      </c>
      <c r="BB16" s="61">
        <v>2.37</v>
      </c>
      <c r="BC16" s="61">
        <v>3</v>
      </c>
      <c r="BD16" s="61">
        <v>2.83</v>
      </c>
      <c r="BE16" s="61">
        <v>7</v>
      </c>
      <c r="BF16" s="61">
        <v>23.67</v>
      </c>
      <c r="BG16" s="61">
        <v>73.22</v>
      </c>
      <c r="BH16" s="61">
        <v>20.04</v>
      </c>
      <c r="BI16" s="61">
        <v>8.09</v>
      </c>
      <c r="BJ16" s="61">
        <v>0</v>
      </c>
      <c r="BK16" s="61">
        <v>1.66</v>
      </c>
      <c r="BL16" s="110"/>
      <c r="BM16" s="156" t="s">
        <v>272</v>
      </c>
      <c r="BN16" s="157"/>
      <c r="BO16" s="156" t="s">
        <v>390</v>
      </c>
      <c r="BP16" s="157"/>
      <c r="BQ16" s="111" t="s">
        <v>147</v>
      </c>
      <c r="BR16" s="61">
        <v>2.35</v>
      </c>
      <c r="BS16" s="61">
        <v>3.01</v>
      </c>
      <c r="BT16" s="61">
        <v>2.81</v>
      </c>
      <c r="BU16" s="61">
        <v>7.03</v>
      </c>
      <c r="BV16" s="61">
        <v>23.76</v>
      </c>
      <c r="BW16" s="61">
        <v>73.08</v>
      </c>
      <c r="BX16" s="61">
        <v>20.190000000000001</v>
      </c>
      <c r="BY16" s="61">
        <v>8</v>
      </c>
      <c r="BZ16" s="61">
        <v>0</v>
      </c>
      <c r="CA16" s="61">
        <v>1.7</v>
      </c>
      <c r="CB16" s="110"/>
      <c r="CC16" s="156"/>
      <c r="CD16" s="157"/>
      <c r="CE16" s="156"/>
      <c r="CF16" s="157"/>
      <c r="CG16" s="111"/>
      <c r="CH16" s="61"/>
      <c r="CI16" s="61"/>
      <c r="CJ16" s="61"/>
      <c r="CK16" s="61"/>
      <c r="CL16" s="61"/>
      <c r="CM16" s="61"/>
      <c r="CN16" s="61"/>
      <c r="CO16" s="61"/>
      <c r="CP16" s="61"/>
      <c r="CQ16" s="61"/>
      <c r="CR16" s="110"/>
      <c r="CS16" s="156" t="s">
        <v>284</v>
      </c>
      <c r="CT16" s="157"/>
      <c r="CU16" s="156" t="s">
        <v>420</v>
      </c>
      <c r="CV16" s="157"/>
      <c r="CW16" s="111" t="s">
        <v>147</v>
      </c>
      <c r="CX16" s="61">
        <v>2.46</v>
      </c>
      <c r="CY16" s="61">
        <v>3.13</v>
      </c>
      <c r="CZ16" s="61">
        <v>2.9</v>
      </c>
      <c r="DA16" s="61">
        <v>6.99</v>
      </c>
      <c r="DB16" s="61">
        <v>23.45</v>
      </c>
      <c r="DC16" s="61">
        <v>73.5</v>
      </c>
      <c r="DD16" s="61">
        <v>20.420000000000002</v>
      </c>
      <c r="DE16" s="61">
        <v>8.48</v>
      </c>
      <c r="DF16" s="61">
        <v>0</v>
      </c>
      <c r="DG16" s="61">
        <v>1.72</v>
      </c>
      <c r="DH16" s="110"/>
      <c r="DI16" s="156"/>
      <c r="DJ16" s="157"/>
      <c r="DK16" s="156"/>
      <c r="DL16" s="157"/>
      <c r="DM16" s="111"/>
      <c r="DN16" s="61"/>
      <c r="DO16" s="61"/>
      <c r="DP16" s="61"/>
      <c r="DQ16" s="61"/>
      <c r="DR16" s="61"/>
      <c r="DS16" s="61"/>
      <c r="DT16" s="61"/>
      <c r="DU16" s="61"/>
      <c r="DV16" s="61"/>
      <c r="DW16" s="61"/>
      <c r="DX16" s="110"/>
      <c r="DY16" s="156"/>
      <c r="DZ16" s="157"/>
      <c r="EA16" s="156"/>
      <c r="EB16" s="157"/>
      <c r="EC16" s="117"/>
      <c r="ED16" s="61"/>
      <c r="EE16" s="61"/>
      <c r="EF16" s="61"/>
      <c r="EG16" s="61"/>
      <c r="EH16" s="61"/>
      <c r="EI16" s="61"/>
      <c r="EJ16" s="61"/>
      <c r="EK16" s="61"/>
      <c r="EL16" s="61"/>
      <c r="EM16" s="61"/>
      <c r="EN16" s="118"/>
      <c r="EO16" s="156"/>
      <c r="EP16" s="157"/>
      <c r="EQ16" s="156"/>
      <c r="ER16" s="157"/>
      <c r="ES16" s="117"/>
      <c r="ET16" s="61"/>
      <c r="EU16" s="61"/>
      <c r="EV16" s="61"/>
      <c r="EW16" s="61"/>
      <c r="EX16" s="61"/>
      <c r="EY16" s="61"/>
      <c r="EZ16" s="61"/>
      <c r="FA16" s="61"/>
      <c r="FB16" s="61"/>
      <c r="FC16" s="61"/>
      <c r="FD16" s="118"/>
      <c r="FE16" s="156"/>
      <c r="FF16" s="157"/>
      <c r="FG16" s="156"/>
      <c r="FH16" s="157"/>
      <c r="FI16" s="117"/>
      <c r="FJ16" s="61"/>
      <c r="FK16" s="61"/>
      <c r="FL16" s="61"/>
      <c r="FM16" s="61"/>
      <c r="FN16" s="61"/>
      <c r="FO16" s="61"/>
      <c r="FP16" s="61"/>
      <c r="FQ16" s="61"/>
      <c r="FR16" s="61"/>
      <c r="FS16" s="61"/>
      <c r="FT16" s="118"/>
    </row>
    <row r="17" spans="1:176">
      <c r="A17" s="156" t="s">
        <v>237</v>
      </c>
      <c r="B17" s="157"/>
      <c r="C17" s="156" t="s">
        <v>319</v>
      </c>
      <c r="D17" s="157"/>
      <c r="E17" s="111" t="s">
        <v>147</v>
      </c>
      <c r="F17" s="61">
        <v>2.38</v>
      </c>
      <c r="G17" s="61">
        <v>3.01</v>
      </c>
      <c r="H17" s="61">
        <v>2.82</v>
      </c>
      <c r="I17" s="61">
        <v>6.95</v>
      </c>
      <c r="J17" s="61">
        <v>23.48</v>
      </c>
      <c r="K17" s="61">
        <v>73.239999999999995</v>
      </c>
      <c r="L17" s="61">
        <v>20.079999999999998</v>
      </c>
      <c r="M17" s="61">
        <v>8.2799999999999994</v>
      </c>
      <c r="N17" s="61">
        <v>0</v>
      </c>
      <c r="O17" s="61">
        <v>1.36</v>
      </c>
      <c r="Q17" s="156" t="s">
        <v>246</v>
      </c>
      <c r="R17" s="157"/>
      <c r="S17" s="156" t="s">
        <v>337</v>
      </c>
      <c r="T17" s="157"/>
      <c r="U17" s="111" t="s">
        <v>147</v>
      </c>
      <c r="V17" s="61">
        <v>2.31</v>
      </c>
      <c r="W17" s="61">
        <v>2.97</v>
      </c>
      <c r="X17" s="61">
        <v>2.78</v>
      </c>
      <c r="Y17" s="61">
        <v>6.84</v>
      </c>
      <c r="Z17" s="61">
        <v>23.11</v>
      </c>
      <c r="AA17" s="61">
        <v>72.13</v>
      </c>
      <c r="AB17" s="61">
        <v>19.649999999999999</v>
      </c>
      <c r="AC17" s="61">
        <v>8.01</v>
      </c>
      <c r="AD17" s="61">
        <v>0</v>
      </c>
      <c r="AE17" s="61">
        <v>1.36</v>
      </c>
      <c r="AF17" s="110"/>
      <c r="AG17" s="156" t="s">
        <v>255</v>
      </c>
      <c r="AH17" s="157"/>
      <c r="AI17" s="156" t="s">
        <v>355</v>
      </c>
      <c r="AJ17" s="157"/>
      <c r="AK17" s="111" t="s">
        <v>147</v>
      </c>
      <c r="AL17" s="61">
        <v>2.36</v>
      </c>
      <c r="AM17" s="61">
        <v>2.98</v>
      </c>
      <c r="AN17" s="61">
        <v>2.8</v>
      </c>
      <c r="AO17" s="61">
        <v>6.94</v>
      </c>
      <c r="AP17" s="61">
        <v>23.57</v>
      </c>
      <c r="AQ17" s="61">
        <v>72.959999999999994</v>
      </c>
      <c r="AR17" s="61">
        <v>19.989999999999998</v>
      </c>
      <c r="AS17" s="61">
        <v>8.02</v>
      </c>
      <c r="AT17" s="61">
        <v>0</v>
      </c>
      <c r="AU17" s="61">
        <v>1.44</v>
      </c>
      <c r="AV17" s="110"/>
      <c r="AW17" s="156" t="s">
        <v>264</v>
      </c>
      <c r="AX17" s="157"/>
      <c r="AY17" s="156" t="s">
        <v>373</v>
      </c>
      <c r="AZ17" s="157"/>
      <c r="BA17" s="111" t="s">
        <v>147</v>
      </c>
      <c r="BB17" s="61">
        <v>2.36</v>
      </c>
      <c r="BC17" s="61">
        <v>2.99</v>
      </c>
      <c r="BD17" s="61">
        <v>2.81</v>
      </c>
      <c r="BE17" s="61">
        <v>6.95</v>
      </c>
      <c r="BF17" s="61">
        <v>23.53</v>
      </c>
      <c r="BG17" s="61">
        <v>72.88</v>
      </c>
      <c r="BH17" s="61">
        <v>19.95</v>
      </c>
      <c r="BI17" s="61">
        <v>8.0399999999999991</v>
      </c>
      <c r="BJ17" s="61">
        <v>0</v>
      </c>
      <c r="BK17" s="61">
        <v>1.56</v>
      </c>
      <c r="BL17" s="110"/>
      <c r="BM17" s="156" t="s">
        <v>273</v>
      </c>
      <c r="BN17" s="157"/>
      <c r="BO17" s="156" t="s">
        <v>391</v>
      </c>
      <c r="BP17" s="157"/>
      <c r="BQ17" s="111" t="s">
        <v>147</v>
      </c>
      <c r="BR17" s="61">
        <v>2.35</v>
      </c>
      <c r="BS17" s="61">
        <v>2.97</v>
      </c>
      <c r="BT17" s="61">
        <v>2.79</v>
      </c>
      <c r="BU17" s="61">
        <v>6.96</v>
      </c>
      <c r="BV17" s="61">
        <v>23.54</v>
      </c>
      <c r="BW17" s="61">
        <v>72.38</v>
      </c>
      <c r="BX17" s="61">
        <v>20</v>
      </c>
      <c r="BY17" s="61">
        <v>7.92</v>
      </c>
      <c r="BZ17" s="61">
        <v>0</v>
      </c>
      <c r="CA17" s="61">
        <v>1.63</v>
      </c>
      <c r="CB17" s="110"/>
      <c r="CC17" s="156"/>
      <c r="CD17" s="157"/>
      <c r="CE17" s="156"/>
      <c r="CF17" s="157"/>
      <c r="CG17" s="111"/>
      <c r="CH17" s="61"/>
      <c r="CI17" s="61"/>
      <c r="CJ17" s="61"/>
      <c r="CK17" s="61"/>
      <c r="CL17" s="61"/>
      <c r="CM17" s="61"/>
      <c r="CN17" s="61"/>
      <c r="CO17" s="61"/>
      <c r="CP17" s="61"/>
      <c r="CQ17" s="61"/>
      <c r="CR17" s="110"/>
      <c r="CS17" s="156" t="s">
        <v>285</v>
      </c>
      <c r="CT17" s="157"/>
      <c r="CU17" s="156" t="s">
        <v>421</v>
      </c>
      <c r="CV17" s="157"/>
      <c r="CW17" s="111" t="s">
        <v>147</v>
      </c>
      <c r="CX17" s="61">
        <v>2.4500000000000002</v>
      </c>
      <c r="CY17" s="61">
        <v>3.11</v>
      </c>
      <c r="CZ17" s="61">
        <v>2.88</v>
      </c>
      <c r="DA17" s="61">
        <v>6.94</v>
      </c>
      <c r="DB17" s="61">
        <v>23.3</v>
      </c>
      <c r="DC17" s="61">
        <v>72.989999999999995</v>
      </c>
      <c r="DD17" s="61">
        <v>20.29</v>
      </c>
      <c r="DE17" s="61">
        <v>8.43</v>
      </c>
      <c r="DF17" s="61">
        <v>0</v>
      </c>
      <c r="DG17" s="61">
        <v>1.66</v>
      </c>
      <c r="DH17" s="110"/>
      <c r="DI17" s="156"/>
      <c r="DJ17" s="157"/>
      <c r="DK17" s="156"/>
      <c r="DL17" s="157"/>
      <c r="DM17" s="111"/>
      <c r="DN17" s="61"/>
      <c r="DO17" s="61"/>
      <c r="DP17" s="61"/>
      <c r="DQ17" s="61"/>
      <c r="DR17" s="61"/>
      <c r="DS17" s="61"/>
      <c r="DT17" s="61"/>
      <c r="DU17" s="61"/>
      <c r="DV17" s="61"/>
      <c r="DW17" s="61"/>
      <c r="DX17" s="110"/>
      <c r="DY17" s="156"/>
      <c r="DZ17" s="157"/>
      <c r="EA17" s="156"/>
      <c r="EB17" s="157"/>
      <c r="EC17" s="117"/>
      <c r="ED17" s="61"/>
      <c r="EE17" s="61"/>
      <c r="EF17" s="61"/>
      <c r="EG17" s="61"/>
      <c r="EH17" s="61"/>
      <c r="EI17" s="61"/>
      <c r="EJ17" s="61"/>
      <c r="EK17" s="61"/>
      <c r="EL17" s="61"/>
      <c r="EM17" s="61"/>
      <c r="EN17" s="118"/>
      <c r="EO17" s="156"/>
      <c r="EP17" s="157"/>
      <c r="EQ17" s="156"/>
      <c r="ER17" s="157"/>
      <c r="ES17" s="117"/>
      <c r="ET17" s="61"/>
      <c r="EU17" s="61"/>
      <c r="EV17" s="61"/>
      <c r="EW17" s="61"/>
      <c r="EX17" s="61"/>
      <c r="EY17" s="61"/>
      <c r="EZ17" s="61"/>
      <c r="FA17" s="61"/>
      <c r="FB17" s="61"/>
      <c r="FC17" s="61"/>
      <c r="FD17" s="118"/>
      <c r="FE17" s="156"/>
      <c r="FF17" s="157"/>
      <c r="FG17" s="156"/>
      <c r="FH17" s="157"/>
      <c r="FI17" s="117"/>
      <c r="FJ17" s="61"/>
      <c r="FK17" s="61"/>
      <c r="FL17" s="61"/>
      <c r="FM17" s="61"/>
      <c r="FN17" s="61"/>
      <c r="FO17" s="61"/>
      <c r="FP17" s="61"/>
      <c r="FQ17" s="61"/>
      <c r="FR17" s="61"/>
      <c r="FS17" s="61"/>
      <c r="FT17" s="118"/>
    </row>
    <row r="18" spans="1:176">
      <c r="A18" s="156" t="s">
        <v>238</v>
      </c>
      <c r="B18" s="157"/>
      <c r="C18" s="156" t="s">
        <v>320</v>
      </c>
      <c r="D18" s="157"/>
      <c r="E18" s="111" t="s">
        <v>147</v>
      </c>
      <c r="F18" s="61">
        <v>2.36</v>
      </c>
      <c r="G18" s="61">
        <v>2.98</v>
      </c>
      <c r="H18" s="61">
        <v>2.8</v>
      </c>
      <c r="I18" s="61">
        <v>6.93</v>
      </c>
      <c r="J18" s="61">
        <v>23.38</v>
      </c>
      <c r="K18" s="61">
        <v>72.63</v>
      </c>
      <c r="L18" s="61">
        <v>20.04</v>
      </c>
      <c r="M18" s="61">
        <v>8.15</v>
      </c>
      <c r="N18" s="61">
        <v>0</v>
      </c>
      <c r="O18" s="61">
        <v>1.32</v>
      </c>
      <c r="Q18" s="156" t="s">
        <v>247</v>
      </c>
      <c r="R18" s="157"/>
      <c r="S18" s="156" t="s">
        <v>338</v>
      </c>
      <c r="T18" s="157"/>
      <c r="U18" s="111" t="s">
        <v>147</v>
      </c>
      <c r="V18" s="61">
        <v>2.35</v>
      </c>
      <c r="W18" s="61">
        <v>2.97</v>
      </c>
      <c r="X18" s="61">
        <v>2.8</v>
      </c>
      <c r="Y18" s="61">
        <v>6.91</v>
      </c>
      <c r="Z18" s="61">
        <v>23.49</v>
      </c>
      <c r="AA18" s="61">
        <v>72.650000000000006</v>
      </c>
      <c r="AB18" s="61">
        <v>19.899999999999999</v>
      </c>
      <c r="AC18" s="61">
        <v>7.96</v>
      </c>
      <c r="AD18" s="61">
        <v>0</v>
      </c>
      <c r="AE18" s="61">
        <v>1.36</v>
      </c>
      <c r="AF18" s="110"/>
      <c r="AG18" s="156" t="s">
        <v>256</v>
      </c>
      <c r="AH18" s="157"/>
      <c r="AI18" s="156" t="s">
        <v>356</v>
      </c>
      <c r="AJ18" s="157"/>
      <c r="AK18" s="111" t="s">
        <v>147</v>
      </c>
      <c r="AL18" s="61">
        <v>2.33</v>
      </c>
      <c r="AM18" s="61">
        <v>3</v>
      </c>
      <c r="AN18" s="61">
        <v>2.8</v>
      </c>
      <c r="AO18" s="61">
        <v>7.03</v>
      </c>
      <c r="AP18" s="61">
        <v>23.81</v>
      </c>
      <c r="AQ18" s="61">
        <v>72.7</v>
      </c>
      <c r="AR18" s="61">
        <v>20.21</v>
      </c>
      <c r="AS18" s="61">
        <v>7.72</v>
      </c>
      <c r="AT18" s="61">
        <v>0</v>
      </c>
      <c r="AU18" s="61">
        <v>1.43</v>
      </c>
      <c r="AV18" s="110"/>
      <c r="AW18" s="156" t="s">
        <v>265</v>
      </c>
      <c r="AX18" s="157"/>
      <c r="AY18" s="156" t="s">
        <v>374</v>
      </c>
      <c r="AZ18" s="157"/>
      <c r="BA18" s="111" t="s">
        <v>147</v>
      </c>
      <c r="BB18" s="61">
        <v>2.38</v>
      </c>
      <c r="BC18" s="61">
        <v>3.01</v>
      </c>
      <c r="BD18" s="61">
        <v>2.83</v>
      </c>
      <c r="BE18" s="61">
        <v>7.04</v>
      </c>
      <c r="BF18" s="61">
        <v>23.88</v>
      </c>
      <c r="BG18" s="61">
        <v>73.34</v>
      </c>
      <c r="BH18" s="61">
        <v>20.27</v>
      </c>
      <c r="BI18" s="61">
        <v>8.02</v>
      </c>
      <c r="BJ18" s="61">
        <v>0</v>
      </c>
      <c r="BK18" s="61">
        <v>1.71</v>
      </c>
      <c r="BL18" s="110"/>
      <c r="BM18" s="156" t="s">
        <v>274</v>
      </c>
      <c r="BN18" s="157"/>
      <c r="BO18" s="156" t="s">
        <v>392</v>
      </c>
      <c r="BP18" s="157"/>
      <c r="BQ18" s="111" t="s">
        <v>147</v>
      </c>
      <c r="BR18" s="61">
        <v>2.33</v>
      </c>
      <c r="BS18" s="61">
        <v>2.99</v>
      </c>
      <c r="BT18" s="61">
        <v>2.8</v>
      </c>
      <c r="BU18" s="61">
        <v>6.99</v>
      </c>
      <c r="BV18" s="61">
        <v>23.62</v>
      </c>
      <c r="BW18" s="61">
        <v>72.63</v>
      </c>
      <c r="BX18" s="61">
        <v>20.04</v>
      </c>
      <c r="BY18" s="61">
        <v>7.98</v>
      </c>
      <c r="BZ18" s="61">
        <v>0</v>
      </c>
      <c r="CA18" s="61">
        <v>1.64</v>
      </c>
      <c r="CB18" s="110"/>
      <c r="CC18" s="156"/>
      <c r="CD18" s="157"/>
      <c r="CE18" s="156"/>
      <c r="CF18" s="157"/>
      <c r="CG18" s="111"/>
      <c r="CH18" s="61"/>
      <c r="CI18" s="61"/>
      <c r="CJ18" s="61"/>
      <c r="CK18" s="61"/>
      <c r="CL18" s="61"/>
      <c r="CM18" s="61"/>
      <c r="CN18" s="61"/>
      <c r="CO18" s="61"/>
      <c r="CP18" s="61"/>
      <c r="CQ18" s="61"/>
      <c r="CR18" s="110"/>
      <c r="CS18" s="156" t="s">
        <v>286</v>
      </c>
      <c r="CT18" s="157"/>
      <c r="CU18" s="156" t="s">
        <v>422</v>
      </c>
      <c r="CV18" s="157"/>
      <c r="CW18" s="111" t="s">
        <v>147</v>
      </c>
      <c r="CX18" s="61">
        <v>2.4700000000000002</v>
      </c>
      <c r="CY18" s="61">
        <v>3.1</v>
      </c>
      <c r="CZ18" s="61">
        <v>2.9</v>
      </c>
      <c r="DA18" s="61">
        <v>6.92</v>
      </c>
      <c r="DB18" s="61">
        <v>23.32</v>
      </c>
      <c r="DC18" s="61">
        <v>73.180000000000007</v>
      </c>
      <c r="DD18" s="61">
        <v>20.38</v>
      </c>
      <c r="DE18" s="61">
        <v>8.44</v>
      </c>
      <c r="DF18" s="61">
        <v>0</v>
      </c>
      <c r="DG18" s="61">
        <v>1.73</v>
      </c>
      <c r="DH18" s="110"/>
      <c r="DI18" s="156"/>
      <c r="DJ18" s="157"/>
      <c r="DK18" s="156"/>
      <c r="DL18" s="157"/>
      <c r="DM18" s="111"/>
      <c r="DN18" s="61"/>
      <c r="DO18" s="61"/>
      <c r="DP18" s="61"/>
      <c r="DQ18" s="61"/>
      <c r="DR18" s="61"/>
      <c r="DS18" s="61"/>
      <c r="DT18" s="61"/>
      <c r="DU18" s="61"/>
      <c r="DV18" s="61"/>
      <c r="DW18" s="61"/>
      <c r="DX18" s="110"/>
      <c r="DY18" s="156"/>
      <c r="DZ18" s="157"/>
      <c r="EA18" s="156"/>
      <c r="EB18" s="157"/>
      <c r="EC18" s="117"/>
      <c r="ED18" s="61"/>
      <c r="EE18" s="61"/>
      <c r="EF18" s="61"/>
      <c r="EG18" s="61"/>
      <c r="EH18" s="61"/>
      <c r="EI18" s="61"/>
      <c r="EJ18" s="61"/>
      <c r="EK18" s="61"/>
      <c r="EL18" s="61"/>
      <c r="EM18" s="61"/>
      <c r="EN18" s="118"/>
      <c r="EO18" s="156"/>
      <c r="EP18" s="157"/>
      <c r="EQ18" s="156"/>
      <c r="ER18" s="157"/>
      <c r="ES18" s="117"/>
      <c r="ET18" s="61"/>
      <c r="EU18" s="61"/>
      <c r="EV18" s="61"/>
      <c r="EW18" s="61"/>
      <c r="EX18" s="61"/>
      <c r="EY18" s="61"/>
      <c r="EZ18" s="61"/>
      <c r="FA18" s="61"/>
      <c r="FB18" s="61"/>
      <c r="FC18" s="61"/>
      <c r="FD18" s="118"/>
      <c r="FE18" s="156"/>
      <c r="FF18" s="157"/>
      <c r="FG18" s="156"/>
      <c r="FH18" s="157"/>
      <c r="FI18" s="117"/>
      <c r="FJ18" s="61"/>
      <c r="FK18" s="61"/>
      <c r="FL18" s="61"/>
      <c r="FM18" s="61"/>
      <c r="FN18" s="61"/>
      <c r="FO18" s="61"/>
      <c r="FP18" s="61"/>
      <c r="FQ18" s="61"/>
      <c r="FR18" s="61"/>
      <c r="FS18" s="61"/>
      <c r="FT18" s="118"/>
    </row>
    <row r="19" spans="1:176">
      <c r="A19" s="156" t="s">
        <v>239</v>
      </c>
      <c r="B19" s="157"/>
      <c r="C19" s="156" t="s">
        <v>321</v>
      </c>
      <c r="D19" s="157"/>
      <c r="E19" s="111" t="s">
        <v>147</v>
      </c>
      <c r="F19" s="61">
        <v>2.35</v>
      </c>
      <c r="G19" s="61">
        <v>3.01</v>
      </c>
      <c r="H19" s="61">
        <v>2.81</v>
      </c>
      <c r="I19" s="61">
        <v>6.94</v>
      </c>
      <c r="J19" s="61">
        <v>23.44</v>
      </c>
      <c r="K19" s="61">
        <v>73.12</v>
      </c>
      <c r="L19" s="61">
        <v>20.02</v>
      </c>
      <c r="M19" s="61">
        <v>8.26</v>
      </c>
      <c r="N19" s="61">
        <v>0</v>
      </c>
      <c r="O19" s="61">
        <v>1.37</v>
      </c>
      <c r="Q19" s="156" t="s">
        <v>248</v>
      </c>
      <c r="R19" s="157"/>
      <c r="S19" s="156" t="s">
        <v>339</v>
      </c>
      <c r="T19" s="157"/>
      <c r="U19" s="111" t="s">
        <v>147</v>
      </c>
      <c r="V19" s="61">
        <v>2.38</v>
      </c>
      <c r="W19" s="61">
        <v>3.02</v>
      </c>
      <c r="X19" s="61">
        <v>2.82</v>
      </c>
      <c r="Y19" s="61">
        <v>6.99</v>
      </c>
      <c r="Z19" s="61">
        <v>23.73</v>
      </c>
      <c r="AA19" s="61">
        <v>73.239999999999995</v>
      </c>
      <c r="AB19" s="61">
        <v>20.05</v>
      </c>
      <c r="AC19" s="61">
        <v>8.0299999999999994</v>
      </c>
      <c r="AD19" s="61">
        <v>0</v>
      </c>
      <c r="AE19" s="61">
        <v>1.43</v>
      </c>
      <c r="AF19" s="110"/>
      <c r="AG19" s="156" t="s">
        <v>257</v>
      </c>
      <c r="AH19" s="157"/>
      <c r="AI19" s="156" t="s">
        <v>357</v>
      </c>
      <c r="AJ19" s="157"/>
      <c r="AK19" s="111" t="s">
        <v>147</v>
      </c>
      <c r="AL19" s="61">
        <v>2.38</v>
      </c>
      <c r="AM19" s="61">
        <v>3</v>
      </c>
      <c r="AN19" s="61">
        <v>2.83</v>
      </c>
      <c r="AO19" s="61">
        <v>7</v>
      </c>
      <c r="AP19" s="61">
        <v>23.74</v>
      </c>
      <c r="AQ19" s="61">
        <v>73.3</v>
      </c>
      <c r="AR19" s="61">
        <v>19.77</v>
      </c>
      <c r="AS19" s="61">
        <v>8.07</v>
      </c>
      <c r="AT19" s="61">
        <v>0</v>
      </c>
      <c r="AU19" s="61">
        <v>1.66</v>
      </c>
      <c r="AV19" s="110"/>
      <c r="AW19" s="156" t="s">
        <v>266</v>
      </c>
      <c r="AX19" s="157"/>
      <c r="AY19" s="156" t="s">
        <v>375</v>
      </c>
      <c r="AZ19" s="157"/>
      <c r="BA19" s="111" t="s">
        <v>147</v>
      </c>
      <c r="BB19" s="61">
        <v>2.41</v>
      </c>
      <c r="BC19" s="61">
        <v>3.04</v>
      </c>
      <c r="BD19" s="61">
        <v>2.87</v>
      </c>
      <c r="BE19" s="61">
        <v>7.09</v>
      </c>
      <c r="BF19" s="61">
        <v>23.99</v>
      </c>
      <c r="BG19" s="61">
        <v>74.11</v>
      </c>
      <c r="BH19" s="61">
        <v>19.78</v>
      </c>
      <c r="BI19" s="61">
        <v>8.18</v>
      </c>
      <c r="BJ19" s="61">
        <v>0</v>
      </c>
      <c r="BK19" s="61">
        <v>1.9</v>
      </c>
      <c r="BL19" s="110"/>
      <c r="BM19" s="156" t="s">
        <v>275</v>
      </c>
      <c r="BN19" s="157"/>
      <c r="BO19" s="156" t="s">
        <v>393</v>
      </c>
      <c r="BP19" s="157"/>
      <c r="BQ19" s="111" t="s">
        <v>147</v>
      </c>
      <c r="BR19" s="61">
        <v>2.37</v>
      </c>
      <c r="BS19" s="61">
        <v>3</v>
      </c>
      <c r="BT19" s="61">
        <v>2.82</v>
      </c>
      <c r="BU19" s="61">
        <v>6.97</v>
      </c>
      <c r="BV19" s="61">
        <v>23.62</v>
      </c>
      <c r="BW19" s="61">
        <v>73.12</v>
      </c>
      <c r="BX19" s="61">
        <v>17.48</v>
      </c>
      <c r="BY19" s="61">
        <v>7.73</v>
      </c>
      <c r="BZ19" s="61">
        <v>0</v>
      </c>
      <c r="CA19" s="61">
        <v>2.92</v>
      </c>
      <c r="CB19" s="110"/>
      <c r="CC19" s="156"/>
      <c r="CD19" s="157"/>
      <c r="CE19" s="156"/>
      <c r="CF19" s="157"/>
      <c r="CG19" s="111"/>
      <c r="CH19" s="61"/>
      <c r="CI19" s="61"/>
      <c r="CJ19" s="61"/>
      <c r="CK19" s="61"/>
      <c r="CL19" s="61"/>
      <c r="CM19" s="61"/>
      <c r="CN19" s="61"/>
      <c r="CO19" s="61"/>
      <c r="CP19" s="61"/>
      <c r="CQ19" s="61"/>
      <c r="CR19" s="110"/>
      <c r="CS19" s="156" t="s">
        <v>287</v>
      </c>
      <c r="CT19" s="157"/>
      <c r="CU19" s="156" t="s">
        <v>423</v>
      </c>
      <c r="CV19" s="157"/>
      <c r="CW19" s="111" t="s">
        <v>147</v>
      </c>
      <c r="CX19" s="61">
        <v>2.48</v>
      </c>
      <c r="CY19" s="61">
        <v>3.16</v>
      </c>
      <c r="CZ19" s="61">
        <v>2.93</v>
      </c>
      <c r="DA19" s="61">
        <v>7.06</v>
      </c>
      <c r="DB19" s="61">
        <v>23.66</v>
      </c>
      <c r="DC19" s="61">
        <v>74.709999999999994</v>
      </c>
      <c r="DD19" s="61">
        <v>4.72</v>
      </c>
      <c r="DE19" s="61">
        <v>5.54</v>
      </c>
      <c r="DF19" s="61">
        <v>0.77</v>
      </c>
      <c r="DG19" s="61">
        <v>9.4499999999999993</v>
      </c>
      <c r="DH19" s="110"/>
      <c r="DI19" s="156"/>
      <c r="DJ19" s="157"/>
      <c r="DK19" s="156"/>
      <c r="DL19" s="157"/>
      <c r="DM19" s="111"/>
      <c r="DN19" s="61"/>
      <c r="DO19" s="61"/>
      <c r="DP19" s="61"/>
      <c r="DQ19" s="61"/>
      <c r="DR19" s="61"/>
      <c r="DS19" s="61"/>
      <c r="DT19" s="61"/>
      <c r="DU19" s="61"/>
      <c r="DV19" s="61"/>
      <c r="DW19" s="61"/>
      <c r="DX19" s="110"/>
      <c r="DY19" s="156"/>
      <c r="DZ19" s="157"/>
      <c r="EA19" s="156"/>
      <c r="EB19" s="157"/>
      <c r="EC19" s="117"/>
      <c r="ED19" s="61"/>
      <c r="EE19" s="61"/>
      <c r="EF19" s="61"/>
      <c r="EG19" s="61"/>
      <c r="EH19" s="61"/>
      <c r="EI19" s="61"/>
      <c r="EJ19" s="61"/>
      <c r="EK19" s="61"/>
      <c r="EL19" s="61"/>
      <c r="EM19" s="61"/>
      <c r="EN19" s="118"/>
      <c r="EO19" s="156"/>
      <c r="EP19" s="157"/>
      <c r="EQ19" s="156"/>
      <c r="ER19" s="157"/>
      <c r="ES19" s="117"/>
      <c r="ET19" s="61"/>
      <c r="EU19" s="61"/>
      <c r="EV19" s="61"/>
      <c r="EW19" s="61"/>
      <c r="EX19" s="61"/>
      <c r="EY19" s="61"/>
      <c r="EZ19" s="61"/>
      <c r="FA19" s="61"/>
      <c r="FB19" s="61"/>
      <c r="FC19" s="61"/>
      <c r="FD19" s="118"/>
      <c r="FE19" s="156"/>
      <c r="FF19" s="157"/>
      <c r="FG19" s="156"/>
      <c r="FH19" s="157"/>
      <c r="FI19" s="117"/>
      <c r="FJ19" s="61"/>
      <c r="FK19" s="61"/>
      <c r="FL19" s="61"/>
      <c r="FM19" s="61"/>
      <c r="FN19" s="61"/>
      <c r="FO19" s="61"/>
      <c r="FP19" s="61"/>
      <c r="FQ19" s="61"/>
      <c r="FR19" s="61"/>
      <c r="FS19" s="61"/>
      <c r="FT19" s="118"/>
    </row>
    <row r="20" spans="1:176">
      <c r="A20" s="156" t="s">
        <v>240</v>
      </c>
      <c r="B20" s="157"/>
      <c r="C20" s="156" t="s">
        <v>322</v>
      </c>
      <c r="D20" s="157"/>
      <c r="E20" s="111" t="s">
        <v>147</v>
      </c>
      <c r="F20" s="61">
        <v>2.39</v>
      </c>
      <c r="G20" s="61">
        <v>3.01</v>
      </c>
      <c r="H20" s="61">
        <v>2.82</v>
      </c>
      <c r="I20" s="61">
        <v>6.95</v>
      </c>
      <c r="J20" s="61">
        <v>23.41</v>
      </c>
      <c r="K20" s="61">
        <v>73.06</v>
      </c>
      <c r="L20" s="61">
        <v>20.11</v>
      </c>
      <c r="M20" s="61">
        <v>8.2899999999999991</v>
      </c>
      <c r="N20" s="61">
        <v>0</v>
      </c>
      <c r="O20" s="61">
        <v>1.25</v>
      </c>
      <c r="Q20" s="156" t="s">
        <v>249</v>
      </c>
      <c r="R20" s="157"/>
      <c r="S20" s="156" t="s">
        <v>340</v>
      </c>
      <c r="T20" s="157"/>
      <c r="U20" s="111" t="s">
        <v>147</v>
      </c>
      <c r="V20" s="61">
        <v>2.34</v>
      </c>
      <c r="W20" s="61">
        <v>3</v>
      </c>
      <c r="X20" s="61">
        <v>2.8</v>
      </c>
      <c r="Y20" s="61">
        <v>6.97</v>
      </c>
      <c r="Z20" s="61">
        <v>23.74</v>
      </c>
      <c r="AA20" s="61">
        <v>72.760000000000005</v>
      </c>
      <c r="AB20" s="61">
        <v>20.07</v>
      </c>
      <c r="AC20" s="61">
        <v>7.93</v>
      </c>
      <c r="AD20" s="61">
        <v>0</v>
      </c>
      <c r="AE20" s="61">
        <v>1.3</v>
      </c>
      <c r="AF20" s="110"/>
      <c r="AG20" s="156" t="s">
        <v>258</v>
      </c>
      <c r="AH20" s="157"/>
      <c r="AI20" s="156" t="s">
        <v>358</v>
      </c>
      <c r="AJ20" s="157"/>
      <c r="AK20" s="111" t="s">
        <v>147</v>
      </c>
      <c r="AL20" s="61">
        <v>2.35</v>
      </c>
      <c r="AM20" s="61">
        <v>3.01</v>
      </c>
      <c r="AN20" s="61">
        <v>2.81</v>
      </c>
      <c r="AO20" s="61">
        <v>7</v>
      </c>
      <c r="AP20" s="61">
        <v>23.7</v>
      </c>
      <c r="AQ20" s="61">
        <v>73.239999999999995</v>
      </c>
      <c r="AR20" s="61">
        <v>19.73</v>
      </c>
      <c r="AS20" s="61">
        <v>8.07</v>
      </c>
      <c r="AT20" s="61">
        <v>0</v>
      </c>
      <c r="AU20" s="61">
        <v>1.54</v>
      </c>
      <c r="AV20" s="110"/>
      <c r="AW20" s="156" t="s">
        <v>267</v>
      </c>
      <c r="AX20" s="157"/>
      <c r="AY20" s="156" t="s">
        <v>376</v>
      </c>
      <c r="AZ20" s="157"/>
      <c r="BA20" s="111" t="s">
        <v>147</v>
      </c>
      <c r="BB20" s="61">
        <v>2.35</v>
      </c>
      <c r="BC20" s="61">
        <v>3.02</v>
      </c>
      <c r="BD20" s="61">
        <v>2.82</v>
      </c>
      <c r="BE20" s="61">
        <v>7.07</v>
      </c>
      <c r="BF20" s="61">
        <v>23.86</v>
      </c>
      <c r="BG20" s="61">
        <v>73.209999999999994</v>
      </c>
      <c r="BH20" s="61">
        <v>19.68</v>
      </c>
      <c r="BI20" s="61">
        <v>7.83</v>
      </c>
      <c r="BJ20" s="61">
        <v>0</v>
      </c>
      <c r="BK20" s="61">
        <v>1.86</v>
      </c>
      <c r="BL20" s="110"/>
      <c r="BM20" s="156" t="s">
        <v>276</v>
      </c>
      <c r="BN20" s="157"/>
      <c r="BO20" s="156" t="s">
        <v>394</v>
      </c>
      <c r="BP20" s="157"/>
      <c r="BQ20" s="111" t="s">
        <v>147</v>
      </c>
      <c r="BR20" s="61">
        <v>2.36</v>
      </c>
      <c r="BS20" s="61">
        <v>2.99</v>
      </c>
      <c r="BT20" s="61">
        <v>2.82</v>
      </c>
      <c r="BU20" s="61">
        <v>7.01</v>
      </c>
      <c r="BV20" s="61">
        <v>23.77</v>
      </c>
      <c r="BW20" s="61">
        <v>72.900000000000006</v>
      </c>
      <c r="BX20" s="61">
        <v>17.579999999999998</v>
      </c>
      <c r="BY20" s="61">
        <v>7.65</v>
      </c>
      <c r="BZ20" s="61">
        <v>0</v>
      </c>
      <c r="CA20" s="61">
        <v>2.76</v>
      </c>
      <c r="CB20" s="110"/>
      <c r="CC20" s="156"/>
      <c r="CD20" s="157"/>
      <c r="CE20" s="156"/>
      <c r="CF20" s="157"/>
      <c r="CG20" s="111"/>
      <c r="CH20" s="61"/>
      <c r="CI20" s="61"/>
      <c r="CJ20" s="61"/>
      <c r="CK20" s="61"/>
      <c r="CL20" s="61"/>
      <c r="CM20" s="61"/>
      <c r="CN20" s="61"/>
      <c r="CO20" s="61"/>
      <c r="CP20" s="61"/>
      <c r="CQ20" s="61"/>
      <c r="CR20" s="110"/>
      <c r="CS20" s="156" t="s">
        <v>288</v>
      </c>
      <c r="CT20" s="157"/>
      <c r="CU20" s="156" t="s">
        <v>424</v>
      </c>
      <c r="CV20" s="157"/>
      <c r="CW20" s="111" t="s">
        <v>147</v>
      </c>
      <c r="CX20" s="61">
        <v>2.48</v>
      </c>
      <c r="CY20" s="61">
        <v>3.16</v>
      </c>
      <c r="CZ20" s="61">
        <v>2.94</v>
      </c>
      <c r="DA20" s="61">
        <v>7.07</v>
      </c>
      <c r="DB20" s="61">
        <v>23.67</v>
      </c>
      <c r="DC20" s="61">
        <v>74.849999999999994</v>
      </c>
      <c r="DD20" s="61">
        <v>4.4000000000000004</v>
      </c>
      <c r="DE20" s="61">
        <v>5.43</v>
      </c>
      <c r="DF20" s="61">
        <v>0.79</v>
      </c>
      <c r="DG20" s="61">
        <v>9.67</v>
      </c>
      <c r="DH20" s="110"/>
      <c r="DI20" s="156"/>
      <c r="DJ20" s="157"/>
      <c r="DK20" s="156"/>
      <c r="DL20" s="157"/>
      <c r="DM20" s="111"/>
      <c r="DN20" s="61"/>
      <c r="DO20" s="61"/>
      <c r="DP20" s="61"/>
      <c r="DQ20" s="61"/>
      <c r="DR20" s="61"/>
      <c r="DS20" s="61"/>
      <c r="DT20" s="61"/>
      <c r="DU20" s="61"/>
      <c r="DV20" s="61"/>
      <c r="DW20" s="61"/>
      <c r="DX20" s="110"/>
      <c r="DY20" s="156"/>
      <c r="DZ20" s="157"/>
      <c r="EA20" s="156"/>
      <c r="EB20" s="157"/>
      <c r="EC20" s="117"/>
      <c r="ED20" s="61"/>
      <c r="EE20" s="61"/>
      <c r="EF20" s="61"/>
      <c r="EG20" s="61"/>
      <c r="EH20" s="61"/>
      <c r="EI20" s="61"/>
      <c r="EJ20" s="61"/>
      <c r="EK20" s="61"/>
      <c r="EL20" s="61"/>
      <c r="EM20" s="61"/>
      <c r="EN20" s="118"/>
      <c r="EO20" s="156"/>
      <c r="EP20" s="157"/>
      <c r="EQ20" s="156"/>
      <c r="ER20" s="157"/>
      <c r="ES20" s="117"/>
      <c r="ET20" s="61"/>
      <c r="EU20" s="61"/>
      <c r="EV20" s="61"/>
      <c r="EW20" s="61"/>
      <c r="EX20" s="61"/>
      <c r="EY20" s="61"/>
      <c r="EZ20" s="61"/>
      <c r="FA20" s="61"/>
      <c r="FB20" s="61"/>
      <c r="FC20" s="61"/>
      <c r="FD20" s="118"/>
      <c r="FE20" s="156"/>
      <c r="FF20" s="157"/>
      <c r="FG20" s="156"/>
      <c r="FH20" s="157"/>
      <c r="FI20" s="117"/>
      <c r="FJ20" s="61"/>
      <c r="FK20" s="61"/>
      <c r="FL20" s="61"/>
      <c r="FM20" s="61"/>
      <c r="FN20" s="61"/>
      <c r="FO20" s="61"/>
      <c r="FP20" s="61"/>
      <c r="FQ20" s="61"/>
      <c r="FR20" s="61"/>
      <c r="FS20" s="61"/>
      <c r="FT20" s="118"/>
    </row>
    <row r="21" spans="1:176">
      <c r="A21" s="156" t="s">
        <v>241</v>
      </c>
      <c r="B21" s="157"/>
      <c r="C21" s="156" t="s">
        <v>323</v>
      </c>
      <c r="D21" s="157"/>
      <c r="E21" s="111" t="s">
        <v>147</v>
      </c>
      <c r="F21" s="61">
        <v>2.35</v>
      </c>
      <c r="G21" s="61">
        <v>3.02</v>
      </c>
      <c r="H21" s="61">
        <v>2.81</v>
      </c>
      <c r="I21" s="61">
        <v>6.97</v>
      </c>
      <c r="J21" s="61">
        <v>23.44</v>
      </c>
      <c r="K21" s="61">
        <v>73.12</v>
      </c>
      <c r="L21" s="61">
        <v>20.03</v>
      </c>
      <c r="M21" s="61">
        <v>8.27</v>
      </c>
      <c r="N21" s="61">
        <v>0</v>
      </c>
      <c r="O21" s="61">
        <v>1.24</v>
      </c>
      <c r="Q21" s="156" t="s">
        <v>250</v>
      </c>
      <c r="R21" s="157"/>
      <c r="S21" s="156" t="s">
        <v>341</v>
      </c>
      <c r="T21" s="157"/>
      <c r="U21" s="111" t="s">
        <v>147</v>
      </c>
      <c r="V21" s="61">
        <v>2.34</v>
      </c>
      <c r="W21" s="61">
        <v>2.97</v>
      </c>
      <c r="X21" s="61">
        <v>2.78</v>
      </c>
      <c r="Y21" s="61">
        <v>6.98</v>
      </c>
      <c r="Z21" s="61">
        <v>23.7</v>
      </c>
      <c r="AA21" s="61">
        <v>72.239999999999995</v>
      </c>
      <c r="AB21" s="61">
        <v>20.04</v>
      </c>
      <c r="AC21" s="61">
        <v>7.65</v>
      </c>
      <c r="AD21" s="61">
        <v>0</v>
      </c>
      <c r="AE21" s="61">
        <v>1.47</v>
      </c>
      <c r="AF21" s="110"/>
      <c r="AG21" s="156" t="s">
        <v>259</v>
      </c>
      <c r="AH21" s="157"/>
      <c r="AI21" s="156" t="s">
        <v>359</v>
      </c>
      <c r="AJ21" s="157"/>
      <c r="AK21" s="111" t="s">
        <v>147</v>
      </c>
      <c r="AL21" s="61">
        <v>2.37</v>
      </c>
      <c r="AM21" s="61">
        <v>3</v>
      </c>
      <c r="AN21" s="61">
        <v>2.83</v>
      </c>
      <c r="AO21" s="61">
        <v>7.03</v>
      </c>
      <c r="AP21" s="61">
        <v>23.84</v>
      </c>
      <c r="AQ21" s="61">
        <v>73.239999999999995</v>
      </c>
      <c r="AR21" s="61">
        <v>19.809999999999999</v>
      </c>
      <c r="AS21" s="61">
        <v>8.01</v>
      </c>
      <c r="AT21" s="61">
        <v>0</v>
      </c>
      <c r="AU21" s="61">
        <v>1.74</v>
      </c>
      <c r="AV21" s="110"/>
      <c r="AW21" s="156" t="s">
        <v>268</v>
      </c>
      <c r="AX21" s="157"/>
      <c r="AY21" s="156" t="s">
        <v>377</v>
      </c>
      <c r="AZ21" s="157"/>
      <c r="BA21" s="111" t="s">
        <v>147</v>
      </c>
      <c r="BB21" s="61">
        <v>2.36</v>
      </c>
      <c r="BC21" s="61">
        <v>3.03</v>
      </c>
      <c r="BD21" s="61">
        <v>2.83</v>
      </c>
      <c r="BE21" s="61">
        <v>7.02</v>
      </c>
      <c r="BF21" s="61">
        <v>23.76</v>
      </c>
      <c r="BG21" s="61">
        <v>73.489999999999995</v>
      </c>
      <c r="BH21" s="61">
        <v>19.5</v>
      </c>
      <c r="BI21" s="61">
        <v>8.1300000000000008</v>
      </c>
      <c r="BJ21" s="61">
        <v>0</v>
      </c>
      <c r="BK21" s="61">
        <v>1.98</v>
      </c>
      <c r="BL21" s="110"/>
      <c r="BM21" s="156" t="s">
        <v>277</v>
      </c>
      <c r="BN21" s="157"/>
      <c r="BO21" s="156" t="s">
        <v>395</v>
      </c>
      <c r="BP21" s="157"/>
      <c r="BQ21" s="111" t="s">
        <v>147</v>
      </c>
      <c r="BR21" s="61">
        <v>2.37</v>
      </c>
      <c r="BS21" s="61">
        <v>3</v>
      </c>
      <c r="BT21" s="61">
        <v>2.83</v>
      </c>
      <c r="BU21" s="61">
        <v>7.02</v>
      </c>
      <c r="BV21" s="61">
        <v>23.83</v>
      </c>
      <c r="BW21" s="61">
        <v>73.099999999999994</v>
      </c>
      <c r="BX21" s="61">
        <v>17.37</v>
      </c>
      <c r="BY21" s="61">
        <v>7.65</v>
      </c>
      <c r="BZ21" s="61">
        <v>0</v>
      </c>
      <c r="CA21" s="61">
        <v>3.06</v>
      </c>
      <c r="CB21" s="110"/>
      <c r="CC21" s="156"/>
      <c r="CD21" s="157"/>
      <c r="CE21" s="156"/>
      <c r="CF21" s="157"/>
      <c r="CG21" s="111"/>
      <c r="CH21" s="61"/>
      <c r="CI21" s="61"/>
      <c r="CJ21" s="61"/>
      <c r="CK21" s="61"/>
      <c r="CL21" s="61"/>
      <c r="CM21" s="61"/>
      <c r="CN21" s="61"/>
      <c r="CO21" s="61"/>
      <c r="CP21" s="61"/>
      <c r="CQ21" s="61"/>
      <c r="CR21" s="110"/>
      <c r="CS21" s="156" t="s">
        <v>289</v>
      </c>
      <c r="CT21" s="157"/>
      <c r="CU21" s="156" t="s">
        <v>425</v>
      </c>
      <c r="CV21" s="157"/>
      <c r="CW21" s="111" t="s">
        <v>147</v>
      </c>
      <c r="CX21" s="61">
        <v>2.48</v>
      </c>
      <c r="CY21" s="61">
        <v>3.16</v>
      </c>
      <c r="CZ21" s="61">
        <v>2.94</v>
      </c>
      <c r="DA21" s="61">
        <v>7.09</v>
      </c>
      <c r="DB21" s="61">
        <v>23.71</v>
      </c>
      <c r="DC21" s="61">
        <v>75.03</v>
      </c>
      <c r="DD21" s="61">
        <v>3.69</v>
      </c>
      <c r="DE21" s="61">
        <v>5.17</v>
      </c>
      <c r="DF21" s="61">
        <v>0.81</v>
      </c>
      <c r="DG21" s="61">
        <v>9.93</v>
      </c>
      <c r="DH21" s="110"/>
      <c r="DI21" s="156"/>
      <c r="DJ21" s="157"/>
      <c r="DK21" s="156"/>
      <c r="DL21" s="157"/>
      <c r="DM21" s="111"/>
      <c r="DN21" s="61"/>
      <c r="DO21" s="61"/>
      <c r="DP21" s="61"/>
      <c r="DQ21" s="61"/>
      <c r="DR21" s="61"/>
      <c r="DS21" s="61"/>
      <c r="DT21" s="61"/>
      <c r="DU21" s="61"/>
      <c r="DV21" s="61"/>
      <c r="DW21" s="61"/>
      <c r="DX21" s="110"/>
      <c r="DY21" s="156"/>
      <c r="DZ21" s="157"/>
      <c r="EA21" s="156"/>
      <c r="EB21" s="157"/>
      <c r="EC21" s="117"/>
      <c r="ED21" s="61"/>
      <c r="EE21" s="61"/>
      <c r="EF21" s="61"/>
      <c r="EG21" s="61"/>
      <c r="EH21" s="61"/>
      <c r="EI21" s="61"/>
      <c r="EJ21" s="61"/>
      <c r="EK21" s="61"/>
      <c r="EL21" s="61"/>
      <c r="EM21" s="61"/>
      <c r="EN21" s="118"/>
      <c r="EO21" s="156"/>
      <c r="EP21" s="157"/>
      <c r="EQ21" s="156"/>
      <c r="ER21" s="157"/>
      <c r="ES21" s="117"/>
      <c r="ET21" s="61"/>
      <c r="EU21" s="61"/>
      <c r="EV21" s="61"/>
      <c r="EW21" s="61"/>
      <c r="EX21" s="61"/>
      <c r="EY21" s="61"/>
      <c r="EZ21" s="61"/>
      <c r="FA21" s="61"/>
      <c r="FB21" s="61"/>
      <c r="FC21" s="61"/>
      <c r="FD21" s="118"/>
      <c r="FE21" s="156"/>
      <c r="FF21" s="157"/>
      <c r="FG21" s="156"/>
      <c r="FH21" s="157"/>
      <c r="FI21" s="117"/>
      <c r="FJ21" s="61"/>
      <c r="FK21" s="61"/>
      <c r="FL21" s="61"/>
      <c r="FM21" s="61"/>
      <c r="FN21" s="61"/>
      <c r="FO21" s="61"/>
      <c r="FP21" s="61"/>
      <c r="FQ21" s="61"/>
      <c r="FR21" s="61"/>
      <c r="FS21" s="61"/>
      <c r="FT21" s="118"/>
    </row>
    <row r="22" spans="1:176">
      <c r="AI22" s="63"/>
      <c r="AJ22" s="63"/>
      <c r="AK22" s="63"/>
      <c r="AL22" s="63"/>
    </row>
    <row r="23" spans="1:176">
      <c r="AI23" s="63"/>
      <c r="AJ23" s="63"/>
      <c r="AK23" s="63"/>
      <c r="AL23" s="63"/>
    </row>
    <row r="24" spans="1:176">
      <c r="AI24" s="63"/>
      <c r="AJ24" s="63"/>
      <c r="AK24" s="63"/>
      <c r="AL24" s="63"/>
    </row>
    <row r="25" spans="1:176">
      <c r="A25" s="73"/>
      <c r="AI25" s="63"/>
      <c r="AJ25" s="63"/>
      <c r="AK25" s="63"/>
      <c r="AL25" s="63"/>
    </row>
    <row r="26" spans="1:176">
      <c r="A26" s="73"/>
      <c r="AI26" s="63"/>
      <c r="AJ26" s="63"/>
      <c r="AK26" s="63"/>
      <c r="AL26" s="63"/>
    </row>
    <row r="27" spans="1:176" ht="31.5">
      <c r="A27" s="65" t="s">
        <v>148</v>
      </c>
      <c r="B27" s="111" t="s">
        <v>135</v>
      </c>
      <c r="C27" s="111" t="s">
        <v>136</v>
      </c>
      <c r="D27" s="111" t="s">
        <v>137</v>
      </c>
      <c r="E27" s="111" t="s">
        <v>138</v>
      </c>
      <c r="F27" s="111" t="s">
        <v>139</v>
      </c>
      <c r="G27" s="111" t="s">
        <v>140</v>
      </c>
      <c r="H27" s="111" t="s">
        <v>141</v>
      </c>
      <c r="I27" s="111" t="s">
        <v>142</v>
      </c>
      <c r="J27" s="111" t="s">
        <v>143</v>
      </c>
      <c r="K27" s="111" t="s">
        <v>144</v>
      </c>
      <c r="W27" s="65" t="s">
        <v>148</v>
      </c>
      <c r="X27" s="117" t="s">
        <v>135</v>
      </c>
      <c r="Y27" s="117" t="s">
        <v>136</v>
      </c>
      <c r="Z27" s="117" t="s">
        <v>137</v>
      </c>
      <c r="AA27" s="117" t="s">
        <v>138</v>
      </c>
      <c r="AB27" s="117" t="s">
        <v>139</v>
      </c>
      <c r="AC27" s="117" t="s">
        <v>140</v>
      </c>
      <c r="AD27" s="117" t="s">
        <v>141</v>
      </c>
      <c r="AE27" s="117" t="s">
        <v>142</v>
      </c>
      <c r="AF27" s="117" t="s">
        <v>143</v>
      </c>
      <c r="AG27" s="117" t="s">
        <v>144</v>
      </c>
    </row>
    <row r="28" spans="1:176">
      <c r="A28" s="80">
        <v>0</v>
      </c>
      <c r="B28">
        <f>AVERAGE(F4:F6)</f>
        <v>2.3666666666666667</v>
      </c>
      <c r="C28" s="110">
        <f t="shared" ref="C28:K28" si="0">AVERAGE(G4:G6)</f>
        <v>3.0233333333333334</v>
      </c>
      <c r="D28" s="110">
        <f t="shared" si="0"/>
        <v>2.8166666666666664</v>
      </c>
      <c r="E28" s="110">
        <f t="shared" si="0"/>
        <v>6.9766666666666666</v>
      </c>
      <c r="F28" s="110">
        <f t="shared" si="0"/>
        <v>23.47</v>
      </c>
      <c r="G28" s="110">
        <f t="shared" si="0"/>
        <v>73.220000000000013</v>
      </c>
      <c r="H28" s="110">
        <f t="shared" si="0"/>
        <v>20.086666666666666</v>
      </c>
      <c r="I28" s="110">
        <f t="shared" si="0"/>
        <v>8.2733333333333334</v>
      </c>
      <c r="J28" s="110">
        <f t="shared" si="0"/>
        <v>0</v>
      </c>
      <c r="K28" s="110">
        <f t="shared" si="0"/>
        <v>0.13</v>
      </c>
      <c r="V28">
        <v>0</v>
      </c>
      <c r="W28" s="80">
        <v>0</v>
      </c>
      <c r="X28" s="118">
        <f>_xlfn.STDEV.S(F4:F6)</f>
        <v>3.2145502536643167E-2</v>
      </c>
      <c r="Y28" s="118">
        <f t="shared" ref="Y28:AG28" si="1">_xlfn.STDEV.S(G4:G6)</f>
        <v>2.8867513459481187E-2</v>
      </c>
      <c r="Z28" s="118">
        <f t="shared" si="1"/>
        <v>2.5166114784235735E-2</v>
      </c>
      <c r="AA28" s="118">
        <f t="shared" si="1"/>
        <v>7.0945988845975722E-2</v>
      </c>
      <c r="AB28" s="118">
        <f t="shared" si="1"/>
        <v>0.13076696830621987</v>
      </c>
      <c r="AC28" s="118">
        <f t="shared" si="1"/>
        <v>0.4355456348076554</v>
      </c>
      <c r="AD28" s="118">
        <f t="shared" si="1"/>
        <v>0.25929391302792554</v>
      </c>
      <c r="AE28" s="118">
        <f t="shared" si="1"/>
        <v>0.100166528008778</v>
      </c>
      <c r="AF28" s="118">
        <f t="shared" si="1"/>
        <v>0</v>
      </c>
      <c r="AG28" s="118">
        <f t="shared" si="1"/>
        <v>0</v>
      </c>
    </row>
    <row r="29" spans="1:176">
      <c r="A29" s="80">
        <v>5</v>
      </c>
      <c r="B29">
        <f>AVERAGE(V4:V6)</f>
        <v>2.3633333333333333</v>
      </c>
      <c r="C29" s="110">
        <f t="shared" ref="C29:K29" si="2">AVERAGE(W4:W6)</f>
        <v>3.0133333333333332</v>
      </c>
      <c r="D29" s="110">
        <f t="shared" si="2"/>
        <v>2.8166666666666664</v>
      </c>
      <c r="E29" s="110">
        <f t="shared" si="2"/>
        <v>6.9433333333333325</v>
      </c>
      <c r="F29" s="110">
        <f t="shared" si="2"/>
        <v>23.436666666666667</v>
      </c>
      <c r="G29" s="110">
        <f t="shared" si="2"/>
        <v>72.936666666666667</v>
      </c>
      <c r="H29" s="110">
        <f t="shared" si="2"/>
        <v>20.026666666666667</v>
      </c>
      <c r="I29" s="110">
        <f t="shared" si="2"/>
        <v>8.24</v>
      </c>
      <c r="J29" s="110">
        <f t="shared" si="2"/>
        <v>0</v>
      </c>
      <c r="K29" s="110">
        <f t="shared" si="2"/>
        <v>0.12333333333333334</v>
      </c>
      <c r="V29">
        <v>1</v>
      </c>
      <c r="W29" s="80">
        <v>5</v>
      </c>
      <c r="X29" s="118">
        <f>_xlfn.STDEV.S(V4:V6)</f>
        <v>1.5275252316519383E-2</v>
      </c>
      <c r="Y29" s="118">
        <f t="shared" ref="Y29:AG29" si="3">_xlfn.STDEV.S(W4:W6)</f>
        <v>5.7735026918963907E-3</v>
      </c>
      <c r="Z29" s="118">
        <f t="shared" si="3"/>
        <v>5.7735026918961348E-3</v>
      </c>
      <c r="AA29" s="118">
        <f t="shared" si="3"/>
        <v>3.0550504633038766E-2</v>
      </c>
      <c r="AB29" s="118">
        <f t="shared" si="3"/>
        <v>0.13316656236958849</v>
      </c>
      <c r="AC29" s="118">
        <f t="shared" si="3"/>
        <v>0.27646579052991582</v>
      </c>
      <c r="AD29" s="118">
        <f t="shared" si="3"/>
        <v>6.6583281184795007E-2</v>
      </c>
      <c r="AE29" s="118">
        <f t="shared" si="3"/>
        <v>3.4641016151376804E-2</v>
      </c>
      <c r="AF29" s="118">
        <f t="shared" si="3"/>
        <v>0</v>
      </c>
      <c r="AG29" s="118">
        <f t="shared" si="3"/>
        <v>5.7735026918962632E-3</v>
      </c>
    </row>
    <row r="30" spans="1:176">
      <c r="A30" s="80">
        <v>23</v>
      </c>
      <c r="B30">
        <f>AVERAGE(AL4:AL6)</f>
        <v>2.3666666666666667</v>
      </c>
      <c r="C30" s="110">
        <f t="shared" ref="C30:K30" si="4">AVERAGE(AM4:AM6)</f>
        <v>3.0166666666666671</v>
      </c>
      <c r="D30" s="110">
        <f t="shared" si="4"/>
        <v>2.8166666666666664</v>
      </c>
      <c r="E30" s="110">
        <f t="shared" si="4"/>
        <v>7.06</v>
      </c>
      <c r="F30" s="110">
        <f t="shared" si="4"/>
        <v>23.906666666666666</v>
      </c>
      <c r="G30" s="110">
        <f t="shared" si="4"/>
        <v>73.23</v>
      </c>
      <c r="H30" s="110">
        <f t="shared" si="4"/>
        <v>19.743333333333332</v>
      </c>
      <c r="I30" s="110">
        <f t="shared" si="4"/>
        <v>7.8666666666666671</v>
      </c>
      <c r="J30" s="110">
        <f t="shared" si="4"/>
        <v>0</v>
      </c>
      <c r="K30" s="110">
        <f t="shared" si="4"/>
        <v>0.33333333333333331</v>
      </c>
      <c r="V30" s="118">
        <v>2</v>
      </c>
      <c r="W30" s="80">
        <v>23</v>
      </c>
      <c r="X30" s="118">
        <f>_xlfn.STDEV.S(AL4:AL6)</f>
        <v>1.5275252316519383E-2</v>
      </c>
      <c r="Y30" s="118">
        <f t="shared" ref="Y30:AG30" si="5">_xlfn.STDEV.S(AM4:AM6)</f>
        <v>2.0816659994661382E-2</v>
      </c>
      <c r="Z30" s="118">
        <f t="shared" si="5"/>
        <v>1.5275252316519577E-2</v>
      </c>
      <c r="AA30" s="118">
        <f t="shared" si="5"/>
        <v>2.6457513110645845E-2</v>
      </c>
      <c r="AB30" s="118">
        <f t="shared" si="5"/>
        <v>7.6376261582596472E-2</v>
      </c>
      <c r="AC30" s="118">
        <f t="shared" si="5"/>
        <v>0.14106735979665949</v>
      </c>
      <c r="AD30" s="118">
        <f t="shared" si="5"/>
        <v>9.2915732431776768E-2</v>
      </c>
      <c r="AE30" s="118">
        <f t="shared" si="5"/>
        <v>0.16862186493255679</v>
      </c>
      <c r="AF30" s="118">
        <f t="shared" si="5"/>
        <v>0</v>
      </c>
      <c r="AG30" s="118">
        <f t="shared" si="5"/>
        <v>5.7735026918962623E-3</v>
      </c>
    </row>
    <row r="31" spans="1:176">
      <c r="A31" s="80">
        <v>29.5</v>
      </c>
      <c r="B31">
        <f>AVERAGE(BB4:BB6)</f>
        <v>2.3766666666666665</v>
      </c>
      <c r="C31" s="110">
        <f t="shared" ref="C31:K31" si="6">AVERAGE(BC4:BC6)</f>
        <v>3.01</v>
      </c>
      <c r="D31" s="110">
        <f t="shared" si="6"/>
        <v>2.8233333333333328</v>
      </c>
      <c r="E31" s="110">
        <f t="shared" si="6"/>
        <v>7.04</v>
      </c>
      <c r="F31" s="110">
        <f t="shared" si="6"/>
        <v>23.840000000000003</v>
      </c>
      <c r="G31" s="110">
        <f t="shared" si="6"/>
        <v>73.320000000000007</v>
      </c>
      <c r="H31" s="110">
        <f t="shared" si="6"/>
        <v>19.309999999999999</v>
      </c>
      <c r="I31" s="110">
        <f t="shared" si="6"/>
        <v>7.9633333333333338</v>
      </c>
      <c r="J31" s="110">
        <f t="shared" si="6"/>
        <v>0</v>
      </c>
      <c r="K31" s="110">
        <f t="shared" si="6"/>
        <v>0.59</v>
      </c>
      <c r="V31" s="118">
        <v>3</v>
      </c>
      <c r="W31" s="80">
        <v>29.5</v>
      </c>
      <c r="X31" s="118">
        <f>_xlfn.STDEV.S(BB4:BB6)</f>
        <v>5.7735026918961348E-3</v>
      </c>
      <c r="Y31" s="118">
        <f t="shared" ref="Y31:AG31" si="7">_xlfn.STDEV.S(BC4:BC6)</f>
        <v>0</v>
      </c>
      <c r="Z31" s="118">
        <f t="shared" si="7"/>
        <v>2.0816659994661382E-2</v>
      </c>
      <c r="AA31" s="118">
        <f t="shared" si="7"/>
        <v>2.6457513110646182E-2</v>
      </c>
      <c r="AB31" s="118">
        <f t="shared" si="7"/>
        <v>8.66025403784451E-2</v>
      </c>
      <c r="AC31" s="118">
        <f t="shared" si="7"/>
        <v>0.23895606290697013</v>
      </c>
      <c r="AD31" s="118">
        <f t="shared" si="7"/>
        <v>8.5440037453174328E-2</v>
      </c>
      <c r="AE31" s="118">
        <f t="shared" si="7"/>
        <v>0.19347695814575266</v>
      </c>
      <c r="AF31" s="118">
        <f t="shared" si="7"/>
        <v>0</v>
      </c>
      <c r="AG31" s="118">
        <f t="shared" si="7"/>
        <v>1.0000000000000009E-2</v>
      </c>
    </row>
    <row r="32" spans="1:176">
      <c r="A32" s="80">
        <v>45.5</v>
      </c>
      <c r="B32">
        <f>AVERAGE(BR4:BR6)</f>
        <v>2.3733333333333335</v>
      </c>
      <c r="C32" s="110">
        <f t="shared" ref="C32:K32" si="8">AVERAGE(BS4:BS6)</f>
        <v>3.0166666666666662</v>
      </c>
      <c r="D32" s="110">
        <f t="shared" si="8"/>
        <v>2.8366666666666664</v>
      </c>
      <c r="E32" s="110">
        <f t="shared" si="8"/>
        <v>7.0333333333333341</v>
      </c>
      <c r="F32" s="110">
        <f t="shared" si="8"/>
        <v>23.826666666666668</v>
      </c>
      <c r="G32" s="110">
        <f t="shared" si="8"/>
        <v>73.49666666666667</v>
      </c>
      <c r="H32" s="110">
        <f t="shared" si="8"/>
        <v>16.05</v>
      </c>
      <c r="I32" s="110">
        <f t="shared" si="8"/>
        <v>7.5333333333333341</v>
      </c>
      <c r="J32" s="110">
        <f t="shared" si="8"/>
        <v>0.12</v>
      </c>
      <c r="K32" s="110">
        <f t="shared" si="8"/>
        <v>2.3633333333333337</v>
      </c>
      <c r="V32" s="118">
        <v>4</v>
      </c>
      <c r="W32" s="80">
        <v>45.5</v>
      </c>
      <c r="X32" s="118">
        <f>_xlfn.STDEV.S(BR4:BR6)</f>
        <v>1.1547005383792526E-2</v>
      </c>
      <c r="Y32" s="118">
        <f t="shared" ref="Y32:AG32" si="9">_xlfn.STDEV.S(BS4:BS6)</f>
        <v>1.1547005383792526E-2</v>
      </c>
      <c r="Z32" s="118">
        <f t="shared" si="9"/>
        <v>5.7735026918961348E-3</v>
      </c>
      <c r="AA32" s="118">
        <f t="shared" si="9"/>
        <v>1.5275252316519527E-2</v>
      </c>
      <c r="AB32" s="118">
        <f t="shared" si="9"/>
        <v>0.12342339054382322</v>
      </c>
      <c r="AC32" s="118">
        <f t="shared" si="9"/>
        <v>3.2145502536646366E-2</v>
      </c>
      <c r="AD32" s="118">
        <f t="shared" si="9"/>
        <v>4.3588989435406213E-2</v>
      </c>
      <c r="AE32" s="118">
        <f t="shared" si="9"/>
        <v>7.5055534994651521E-2</v>
      </c>
      <c r="AF32" s="118">
        <f t="shared" si="9"/>
        <v>0.20784609690826528</v>
      </c>
      <c r="AG32" s="118">
        <f t="shared" si="9"/>
        <v>7.0237691685684986E-2</v>
      </c>
    </row>
    <row r="33" spans="1:33">
      <c r="A33" s="80">
        <v>52</v>
      </c>
      <c r="B33">
        <f>AVERAGE(CH4:CH6)</f>
        <v>2.37</v>
      </c>
      <c r="C33" s="110">
        <f t="shared" ref="C33:K33" si="10">AVERAGE(CI4:CI6)</f>
        <v>3.03</v>
      </c>
      <c r="D33" s="110">
        <f t="shared" si="10"/>
        <v>2.8466666666666662</v>
      </c>
      <c r="E33" s="110">
        <f t="shared" si="10"/>
        <v>7.0266666666666664</v>
      </c>
      <c r="F33" s="110">
        <f t="shared" si="10"/>
        <v>23.756666666666664</v>
      </c>
      <c r="G33" s="110">
        <f t="shared" si="10"/>
        <v>73.776666666666671</v>
      </c>
      <c r="H33" s="110">
        <f t="shared" si="10"/>
        <v>13.786666666666667</v>
      </c>
      <c r="I33" s="110">
        <f t="shared" si="10"/>
        <v>7.3166666666666664</v>
      </c>
      <c r="J33" s="110">
        <f t="shared" si="10"/>
        <v>0.40000000000000008</v>
      </c>
      <c r="K33" s="110">
        <f t="shared" si="10"/>
        <v>3.4566666666666666</v>
      </c>
      <c r="V33" s="118">
        <v>5</v>
      </c>
      <c r="W33" s="80">
        <v>52</v>
      </c>
      <c r="X33" s="118">
        <f>_xlfn.STDEV.S(CX4:CX6)</f>
        <v>5.7735026918963907E-3</v>
      </c>
      <c r="Y33" s="118">
        <f t="shared" ref="Y33:AG33" si="11">_xlfn.STDEV.S(CY4:CY6)</f>
        <v>1.5275252316519383E-2</v>
      </c>
      <c r="Z33" s="118">
        <f t="shared" si="11"/>
        <v>1.5275252316519577E-2</v>
      </c>
      <c r="AA33" s="118">
        <f t="shared" si="11"/>
        <v>2.5166114784235707E-2</v>
      </c>
      <c r="AB33" s="118">
        <f t="shared" si="11"/>
        <v>7.8102496759065332E-2</v>
      </c>
      <c r="AC33" s="118">
        <f t="shared" si="11"/>
        <v>1.5275252316519529E-2</v>
      </c>
      <c r="AD33" s="118">
        <f t="shared" si="11"/>
        <v>0</v>
      </c>
      <c r="AE33" s="118">
        <f t="shared" si="11"/>
        <v>2.5166114784235971E-2</v>
      </c>
      <c r="AF33" s="118">
        <f t="shared" si="11"/>
        <v>2.0000000000000018E-2</v>
      </c>
      <c r="AG33" s="118">
        <f t="shared" si="11"/>
        <v>0.25632011235952579</v>
      </c>
    </row>
    <row r="34" spans="1:33">
      <c r="A34" s="80">
        <v>70</v>
      </c>
      <c r="B34">
        <f>AVERAGE(CX4:CX6)</f>
        <v>2.4833333333333334</v>
      </c>
      <c r="C34" s="110">
        <f t="shared" ref="C34:K34" si="12">AVERAGE(CY4:CY6)</f>
        <v>3.1733333333333333</v>
      </c>
      <c r="D34" s="110">
        <f t="shared" si="12"/>
        <v>2.956666666666667</v>
      </c>
      <c r="E34" s="110">
        <f t="shared" si="12"/>
        <v>7.1366666666666667</v>
      </c>
      <c r="F34" s="110">
        <f t="shared" si="12"/>
        <v>23.810000000000002</v>
      </c>
      <c r="G34" s="110">
        <f t="shared" si="12"/>
        <v>74.473333333333343</v>
      </c>
      <c r="H34" s="110">
        <f t="shared" si="12"/>
        <v>0</v>
      </c>
      <c r="I34" s="110">
        <f t="shared" si="12"/>
        <v>3.1366666666666667</v>
      </c>
      <c r="J34" s="110">
        <f t="shared" si="12"/>
        <v>0.98</v>
      </c>
      <c r="K34" s="110">
        <f t="shared" si="12"/>
        <v>11.339999999999998</v>
      </c>
      <c r="V34" s="118">
        <v>6</v>
      </c>
      <c r="W34" s="80">
        <v>70</v>
      </c>
      <c r="X34" s="118">
        <f>_xlfn.STDEV.S(CX4:CX6)</f>
        <v>5.7735026918963907E-3</v>
      </c>
      <c r="Y34" s="118">
        <f t="shared" ref="Y34:AG34" si="13">_xlfn.STDEV.S(CY4:CY6)</f>
        <v>1.5275252316519383E-2</v>
      </c>
      <c r="Z34" s="118">
        <f t="shared" si="13"/>
        <v>1.5275252316519577E-2</v>
      </c>
      <c r="AA34" s="118">
        <f t="shared" si="13"/>
        <v>2.5166114784235707E-2</v>
      </c>
      <c r="AB34" s="118">
        <f t="shared" si="13"/>
        <v>7.8102496759065332E-2</v>
      </c>
      <c r="AC34" s="118">
        <f t="shared" si="13"/>
        <v>1.5275252316519529E-2</v>
      </c>
      <c r="AD34" s="118">
        <f t="shared" si="13"/>
        <v>0</v>
      </c>
      <c r="AE34" s="118">
        <f t="shared" si="13"/>
        <v>2.5166114784235971E-2</v>
      </c>
      <c r="AF34" s="118">
        <f t="shared" si="13"/>
        <v>2.0000000000000018E-2</v>
      </c>
      <c r="AG34" s="118">
        <f t="shared" si="13"/>
        <v>0.25632011235952579</v>
      </c>
    </row>
    <row r="35" spans="1:33">
      <c r="A35" s="22">
        <v>74.5</v>
      </c>
      <c r="B35">
        <f>AVERAGE(DN4:DN6)</f>
        <v>2.4666666666666668</v>
      </c>
      <c r="C35" s="110">
        <f t="shared" ref="C35:K35" si="14">AVERAGE(DO4:DO6)</f>
        <v>3.15</v>
      </c>
      <c r="D35" s="110">
        <f t="shared" si="14"/>
        <v>2.9299999999999997</v>
      </c>
      <c r="E35" s="110">
        <f t="shared" si="14"/>
        <v>7.0933333333333337</v>
      </c>
      <c r="F35" s="110">
        <f t="shared" si="14"/>
        <v>23.446666666666669</v>
      </c>
      <c r="G35" s="110">
        <f t="shared" si="14"/>
        <v>70.393333333333331</v>
      </c>
      <c r="H35" s="110">
        <f t="shared" si="14"/>
        <v>0</v>
      </c>
      <c r="I35" s="110">
        <f t="shared" si="14"/>
        <v>2.1766666666666667</v>
      </c>
      <c r="J35" s="110">
        <f t="shared" si="14"/>
        <v>1.0666666666666667</v>
      </c>
      <c r="K35" s="110">
        <f t="shared" si="14"/>
        <v>14.329999999999998</v>
      </c>
      <c r="V35" s="118">
        <v>7</v>
      </c>
      <c r="W35" s="22">
        <v>74.5</v>
      </c>
      <c r="X35" s="118">
        <f>_xlfn.STDEV.S(DN4:DN6)</f>
        <v>5.7735026918963907E-3</v>
      </c>
      <c r="Y35" s="118">
        <f t="shared" ref="Y35:AG35" si="15">_xlfn.STDEV.S(DO4:DO6)</f>
        <v>1.0000000000000009E-2</v>
      </c>
      <c r="Z35" s="118">
        <f t="shared" si="15"/>
        <v>1.0000000000000009E-2</v>
      </c>
      <c r="AA35" s="118">
        <f t="shared" si="15"/>
        <v>1.154700538379227E-2</v>
      </c>
      <c r="AB35" s="118">
        <f t="shared" si="15"/>
        <v>3.2145502536642862E-2</v>
      </c>
      <c r="AC35" s="118">
        <f t="shared" si="15"/>
        <v>0.36295086903509638</v>
      </c>
      <c r="AD35" s="118">
        <f t="shared" si="15"/>
        <v>0</v>
      </c>
      <c r="AE35" s="118">
        <f t="shared" si="15"/>
        <v>3.5118845842842389E-2</v>
      </c>
      <c r="AF35" s="118">
        <f t="shared" si="15"/>
        <v>1.1547005383792525E-2</v>
      </c>
      <c r="AG35" s="118">
        <f t="shared" si="15"/>
        <v>0.14730919862656272</v>
      </c>
    </row>
    <row r="36" spans="1:33">
      <c r="A36" s="22">
        <v>76</v>
      </c>
      <c r="B36">
        <f>AVERAGE(ED4:ED6)</f>
        <v>2.46</v>
      </c>
      <c r="C36" s="118">
        <f t="shared" ref="C36:K36" si="16">AVERAGE(EE4:EE6)</f>
        <v>3.1166666666666667</v>
      </c>
      <c r="D36" s="118">
        <f t="shared" si="16"/>
        <v>2.9166666666666665</v>
      </c>
      <c r="E36" s="118">
        <f t="shared" si="16"/>
        <v>7.0933333333333337</v>
      </c>
      <c r="F36" s="118">
        <f t="shared" si="16"/>
        <v>23.14</v>
      </c>
      <c r="G36" s="118">
        <f t="shared" si="16"/>
        <v>65.510000000000005</v>
      </c>
      <c r="H36" s="118">
        <f t="shared" si="16"/>
        <v>0</v>
      </c>
      <c r="I36" s="118">
        <f t="shared" si="16"/>
        <v>0.84333333333333338</v>
      </c>
      <c r="J36" s="118">
        <f t="shared" si="16"/>
        <v>1.2533333333333332</v>
      </c>
      <c r="K36" s="118">
        <f t="shared" si="16"/>
        <v>17.349999999999998</v>
      </c>
      <c r="V36" s="118">
        <v>8</v>
      </c>
      <c r="W36" s="22">
        <v>76</v>
      </c>
      <c r="X36" s="118">
        <f>_xlfn.STDEV.S(ED4:ED6)</f>
        <v>1.0000000000000009E-2</v>
      </c>
      <c r="Y36" s="118">
        <f t="shared" ref="Y36:AG36" si="17">_xlfn.STDEV.S(EE4:EE6)</f>
        <v>1.1547005383792526E-2</v>
      </c>
      <c r="Z36" s="118">
        <f t="shared" si="17"/>
        <v>1.5275252316519579E-2</v>
      </c>
      <c r="AA36" s="118">
        <f t="shared" si="17"/>
        <v>1.154700538379227E-2</v>
      </c>
      <c r="AB36" s="118">
        <f t="shared" si="17"/>
        <v>5.0000000000000711E-2</v>
      </c>
      <c r="AC36" s="118">
        <f t="shared" si="17"/>
        <v>0.44799553569204315</v>
      </c>
      <c r="AD36" s="118">
        <f t="shared" si="17"/>
        <v>0</v>
      </c>
      <c r="AE36" s="118">
        <f t="shared" si="17"/>
        <v>3.0550504633038902E-2</v>
      </c>
      <c r="AF36" s="118">
        <f t="shared" si="17"/>
        <v>2.3094010767585049E-2</v>
      </c>
      <c r="AG36" s="118">
        <f t="shared" si="17"/>
        <v>0.26851443164195093</v>
      </c>
    </row>
    <row r="37" spans="1:33">
      <c r="A37" s="22">
        <v>93</v>
      </c>
      <c r="B37">
        <f>AVERAGE(ET4:ET6)</f>
        <v>2.4533333333333336</v>
      </c>
      <c r="C37" s="118">
        <f t="shared" ref="C37:K37" si="18">AVERAGE(EU4:EU6)</f>
        <v>3.09</v>
      </c>
      <c r="D37" s="118">
        <f t="shared" si="18"/>
        <v>2.9133333333333336</v>
      </c>
      <c r="E37" s="118">
        <f t="shared" si="18"/>
        <v>7.206666666666667</v>
      </c>
      <c r="F37" s="118">
        <f t="shared" si="18"/>
        <v>20.37</v>
      </c>
      <c r="G37" s="118">
        <f t="shared" si="18"/>
        <v>31.616666666666671</v>
      </c>
      <c r="H37" s="118">
        <f t="shared" si="18"/>
        <v>0</v>
      </c>
      <c r="I37" s="118">
        <f t="shared" si="18"/>
        <v>0</v>
      </c>
      <c r="J37" s="118">
        <f t="shared" si="18"/>
        <v>2.2466666666666666</v>
      </c>
      <c r="K37" s="118">
        <f t="shared" si="18"/>
        <v>35.916666666666664</v>
      </c>
      <c r="V37" s="118">
        <v>9</v>
      </c>
      <c r="W37" s="22">
        <v>93</v>
      </c>
      <c r="X37" s="118">
        <f>_xlfn.STDEV.S(ET4:ET6)</f>
        <v>2.0816659994661309E-2</v>
      </c>
      <c r="Y37" s="118">
        <f t="shared" ref="Y37:AG37" si="19">_xlfn.STDEV.S(EU4:EU6)</f>
        <v>1.0000000000000009E-2</v>
      </c>
      <c r="Z37" s="118">
        <f t="shared" si="19"/>
        <v>5.7735026918961348E-3</v>
      </c>
      <c r="AA37" s="118">
        <f t="shared" si="19"/>
        <v>5.7735026918961348E-3</v>
      </c>
      <c r="AB37" s="118">
        <f t="shared" si="19"/>
        <v>9.8488578017959669E-2</v>
      </c>
      <c r="AC37" s="118">
        <f t="shared" si="19"/>
        <v>0.50520622851795327</v>
      </c>
      <c r="AD37" s="118">
        <f t="shared" si="19"/>
        <v>0</v>
      </c>
      <c r="AE37" s="118">
        <f t="shared" si="19"/>
        <v>0</v>
      </c>
      <c r="AF37" s="118">
        <f t="shared" si="19"/>
        <v>5.7735026918961348E-3</v>
      </c>
      <c r="AG37" s="118">
        <f t="shared" si="19"/>
        <v>0.28290163190291778</v>
      </c>
    </row>
    <row r="38" spans="1:33">
      <c r="A38" s="22">
        <v>99</v>
      </c>
      <c r="B38">
        <f>AVERAGE(FJ4:FJ6)</f>
        <v>2.4266666666666663</v>
      </c>
      <c r="C38" s="118">
        <f t="shared" ref="C38:K38" si="20">AVERAGE(FK4:FK6)</f>
        <v>3.0766666666666667</v>
      </c>
      <c r="D38" s="118">
        <f t="shared" si="20"/>
        <v>2.91</v>
      </c>
      <c r="E38" s="118">
        <f t="shared" si="20"/>
        <v>7.25</v>
      </c>
      <c r="F38" s="118">
        <f t="shared" si="20"/>
        <v>19.41333333333333</v>
      </c>
      <c r="G38" s="118">
        <f t="shared" si="20"/>
        <v>22.040000000000003</v>
      </c>
      <c r="H38" s="118">
        <f t="shared" si="20"/>
        <v>0.34999999999999992</v>
      </c>
      <c r="I38" s="118">
        <f t="shared" si="20"/>
        <v>0</v>
      </c>
      <c r="J38" s="118">
        <f t="shared" si="20"/>
        <v>2.5166666666666662</v>
      </c>
      <c r="K38" s="118">
        <f t="shared" si="20"/>
        <v>41.546666666666667</v>
      </c>
      <c r="V38" s="118">
        <v>10</v>
      </c>
      <c r="W38" s="22">
        <v>99</v>
      </c>
      <c r="X38" s="118">
        <f>_xlfn.STDEV.S(FJ4:FJ6)</f>
        <v>5.7735026918963907E-3</v>
      </c>
      <c r="Y38" s="118">
        <f t="shared" ref="Y38:AG38" si="21">_xlfn.STDEV.S(FK4:FK6)</f>
        <v>5.7735026918963907E-3</v>
      </c>
      <c r="Z38" s="118">
        <f t="shared" si="21"/>
        <v>1.0000000000000009E-2</v>
      </c>
      <c r="AA38" s="118">
        <f t="shared" si="21"/>
        <v>9.9999999999997868E-3</v>
      </c>
      <c r="AB38" s="118">
        <f t="shared" si="21"/>
        <v>8.5049005481154655E-2</v>
      </c>
      <c r="AC38" s="118">
        <f t="shared" si="21"/>
        <v>0.44305755833751403</v>
      </c>
      <c r="AD38" s="118">
        <f t="shared" si="21"/>
        <v>3.605551275463989E-2</v>
      </c>
      <c r="AE38" s="118">
        <f t="shared" si="21"/>
        <v>0</v>
      </c>
      <c r="AF38" s="118">
        <f t="shared" si="21"/>
        <v>1.5275252316519383E-2</v>
      </c>
      <c r="AG38" s="118">
        <f t="shared" si="21"/>
        <v>0.37112441759244852</v>
      </c>
    </row>
    <row r="39" spans="1:33">
      <c r="A39" s="22">
        <v>168</v>
      </c>
      <c r="B39">
        <f>AVERAGE(FZ4:FZ6)</f>
        <v>2.3866666666666667</v>
      </c>
      <c r="C39" s="118">
        <f t="shared" ref="C39:K39" si="22">AVERAGE(GA4:GA6)</f>
        <v>3.0366666666666666</v>
      </c>
      <c r="D39" s="118">
        <f t="shared" si="22"/>
        <v>2.8800000000000003</v>
      </c>
      <c r="E39" s="118">
        <f t="shared" si="22"/>
        <v>7.3666666666666671</v>
      </c>
      <c r="F39" s="118">
        <f t="shared" si="22"/>
        <v>4.6933333333333325</v>
      </c>
      <c r="G39" s="118">
        <f t="shared" si="22"/>
        <v>1.84</v>
      </c>
      <c r="H39" s="118">
        <f t="shared" si="22"/>
        <v>0</v>
      </c>
      <c r="I39" s="118">
        <f t="shared" si="22"/>
        <v>0</v>
      </c>
      <c r="J39" s="118">
        <f t="shared" si="22"/>
        <v>3.1799999999999997</v>
      </c>
      <c r="K39" s="118">
        <f t="shared" si="22"/>
        <v>58.74</v>
      </c>
      <c r="V39" s="118">
        <v>11</v>
      </c>
      <c r="W39" s="22">
        <v>168</v>
      </c>
      <c r="X39" s="118">
        <f>_xlfn.STDEV.S(FZ4:FZ6)</f>
        <v>2.0816659994661382E-2</v>
      </c>
      <c r="Y39" s="118">
        <f t="shared" ref="Y39:AG39" si="23">_xlfn.STDEV.S(GA4:GA6)</f>
        <v>5.7735026918963907E-3</v>
      </c>
      <c r="Z39" s="118">
        <f t="shared" si="23"/>
        <v>1.0000000000000009E-2</v>
      </c>
      <c r="AA39" s="118">
        <f t="shared" si="23"/>
        <v>1.5275252316519626E-2</v>
      </c>
      <c r="AB39" s="118">
        <f t="shared" si="23"/>
        <v>6.5064070986477041E-2</v>
      </c>
      <c r="AC39" s="118">
        <f t="shared" si="23"/>
        <v>1.0000000000000009E-2</v>
      </c>
      <c r="AD39" s="118">
        <f t="shared" si="23"/>
        <v>0</v>
      </c>
      <c r="AE39" s="118">
        <f t="shared" si="23"/>
        <v>0</v>
      </c>
      <c r="AF39" s="118">
        <f t="shared" si="23"/>
        <v>1.0000000000000009E-2</v>
      </c>
      <c r="AG39" s="118">
        <f t="shared" si="23"/>
        <v>0.17320508075688609</v>
      </c>
    </row>
    <row r="40" spans="1:33">
      <c r="A40" s="123">
        <v>198</v>
      </c>
      <c r="B40">
        <f>AVERAGE(GQ4:GQ6)</f>
        <v>2.4300000000000002</v>
      </c>
      <c r="C40" s="123">
        <f t="shared" ref="C40:K40" si="24">AVERAGE(GR4:GR6)</f>
        <v>3.11</v>
      </c>
      <c r="D40" s="123">
        <f t="shared" si="24"/>
        <v>2.9450000000000003</v>
      </c>
      <c r="E40" s="123">
        <f t="shared" si="24"/>
        <v>7.47</v>
      </c>
      <c r="F40" s="123">
        <f t="shared" si="24"/>
        <v>3.91</v>
      </c>
      <c r="G40" s="123">
        <f t="shared" si="24"/>
        <v>1.6949999999999998</v>
      </c>
      <c r="H40" s="123">
        <f t="shared" si="24"/>
        <v>0</v>
      </c>
      <c r="I40" s="123">
        <f t="shared" si="24"/>
        <v>0</v>
      </c>
      <c r="J40" s="123">
        <f t="shared" si="24"/>
        <v>3.3</v>
      </c>
      <c r="K40" s="123">
        <f t="shared" si="24"/>
        <v>59.265000000000001</v>
      </c>
      <c r="X40">
        <f>_xlfn.STDEV.S(GQ4:GQ6)</f>
        <v>0</v>
      </c>
      <c r="Y40" s="123">
        <f t="shared" ref="Y40:AG40" si="25">_xlfn.STDEV.S(GR4:GR6)</f>
        <v>0</v>
      </c>
      <c r="Z40" s="123">
        <f t="shared" si="25"/>
        <v>7.0710678118656384E-3</v>
      </c>
      <c r="AA40" s="123">
        <f t="shared" si="25"/>
        <v>7.0710678118654502E-2</v>
      </c>
      <c r="AB40" s="123">
        <f t="shared" si="25"/>
        <v>1.4142135623730963E-2</v>
      </c>
      <c r="AC40" s="123">
        <f t="shared" si="25"/>
        <v>7.0710678118654814E-3</v>
      </c>
      <c r="AD40" s="123">
        <f t="shared" si="25"/>
        <v>0</v>
      </c>
      <c r="AE40" s="123">
        <f t="shared" si="25"/>
        <v>0</v>
      </c>
      <c r="AF40" s="123">
        <f t="shared" si="25"/>
        <v>4.2426406871192889E-2</v>
      </c>
      <c r="AG40" s="123">
        <f t="shared" si="25"/>
        <v>0.24748737341528762</v>
      </c>
    </row>
    <row r="41" spans="1:33">
      <c r="A41" s="73"/>
    </row>
    <row r="42" spans="1:33">
      <c r="A42" s="73"/>
    </row>
    <row r="43" spans="1:33" ht="31.5">
      <c r="A43" s="116" t="s">
        <v>51</v>
      </c>
      <c r="B43" s="111" t="s">
        <v>135</v>
      </c>
      <c r="C43" s="111" t="s">
        <v>136</v>
      </c>
      <c r="D43" s="111" t="s">
        <v>137</v>
      </c>
      <c r="E43" s="111" t="s">
        <v>138</v>
      </c>
      <c r="F43" s="111" t="s">
        <v>139</v>
      </c>
      <c r="G43" s="111" t="s">
        <v>140</v>
      </c>
      <c r="H43" s="111" t="s">
        <v>141</v>
      </c>
      <c r="I43" s="111" t="s">
        <v>142</v>
      </c>
      <c r="J43" s="111" t="s">
        <v>143</v>
      </c>
      <c r="K43" s="111" t="s">
        <v>144</v>
      </c>
      <c r="V43" s="118"/>
      <c r="W43" s="65" t="s">
        <v>148</v>
      </c>
      <c r="X43" s="117" t="s">
        <v>135</v>
      </c>
      <c r="Y43" s="117" t="s">
        <v>136</v>
      </c>
      <c r="Z43" s="117" t="s">
        <v>137</v>
      </c>
      <c r="AA43" s="117" t="s">
        <v>138</v>
      </c>
      <c r="AB43" s="117" t="s">
        <v>139</v>
      </c>
      <c r="AC43" s="117" t="s">
        <v>140</v>
      </c>
      <c r="AD43" s="117" t="s">
        <v>141</v>
      </c>
      <c r="AE43" s="117" t="s">
        <v>142</v>
      </c>
      <c r="AF43" s="117" t="s">
        <v>143</v>
      </c>
      <c r="AG43" s="117" t="s">
        <v>144</v>
      </c>
    </row>
    <row r="44" spans="1:33">
      <c r="A44" s="80">
        <v>0</v>
      </c>
      <c r="B44" s="110">
        <f>AVERAGE(F7:F9)</f>
        <v>2.3633333333333337</v>
      </c>
      <c r="C44" s="110">
        <f t="shared" ref="C44:K44" si="26">AVERAGE(G7:G9)</f>
        <v>3.0133333333333332</v>
      </c>
      <c r="D44" s="110">
        <f t="shared" si="26"/>
        <v>2.8166666666666664</v>
      </c>
      <c r="E44" s="110">
        <f t="shared" si="26"/>
        <v>6.97</v>
      </c>
      <c r="F44" s="110">
        <f t="shared" si="26"/>
        <v>23.52333333333333</v>
      </c>
      <c r="G44" s="110">
        <f t="shared" si="26"/>
        <v>73.293333333333337</v>
      </c>
      <c r="H44" s="110">
        <f t="shared" si="26"/>
        <v>20.016666666666669</v>
      </c>
      <c r="I44" s="110">
        <f t="shared" si="26"/>
        <v>8.24</v>
      </c>
      <c r="J44" s="110">
        <f t="shared" si="26"/>
        <v>0</v>
      </c>
      <c r="K44" s="110">
        <f t="shared" si="26"/>
        <v>0.16333333333333333</v>
      </c>
      <c r="V44" s="118">
        <v>0</v>
      </c>
      <c r="W44" s="80">
        <v>0</v>
      </c>
      <c r="X44" s="118">
        <f>_xlfn.STDEV.S(F7:F9)</f>
        <v>1.1547005383792526E-2</v>
      </c>
      <c r="Y44" s="118">
        <f t="shared" ref="Y44:AG44" si="27">_xlfn.STDEV.S(G7:G9)</f>
        <v>1.1547005383792526E-2</v>
      </c>
      <c r="Z44" s="118">
        <f t="shared" si="27"/>
        <v>5.7735026918961348E-3</v>
      </c>
      <c r="AA44" s="118">
        <f t="shared" si="27"/>
        <v>1.7320508075688915E-2</v>
      </c>
      <c r="AB44" s="118">
        <f t="shared" si="27"/>
        <v>7.7674534651539631E-2</v>
      </c>
      <c r="AC44" s="118">
        <f t="shared" si="27"/>
        <v>8.7368949480542371E-2</v>
      </c>
      <c r="AD44" s="118">
        <f t="shared" si="27"/>
        <v>7.571877794400407E-2</v>
      </c>
      <c r="AE44" s="118">
        <f t="shared" si="27"/>
        <v>9.9999999999997868E-3</v>
      </c>
      <c r="AF44" s="118">
        <f t="shared" si="27"/>
        <v>0</v>
      </c>
      <c r="AG44" s="118">
        <f t="shared" si="27"/>
        <v>5.7735026918962632E-3</v>
      </c>
    </row>
    <row r="45" spans="1:33">
      <c r="A45" s="80">
        <v>5</v>
      </c>
      <c r="B45" s="110">
        <f>AVERAGE(V7:V9)</f>
        <v>2.3766666666666669</v>
      </c>
      <c r="C45" s="110">
        <f t="shared" ref="C45:K45" si="28">AVERAGE(W7:W9)</f>
        <v>3.0166666666666671</v>
      </c>
      <c r="D45" s="110">
        <f t="shared" si="28"/>
        <v>2.8233333333333337</v>
      </c>
      <c r="E45" s="110">
        <f t="shared" si="28"/>
        <v>6.97</v>
      </c>
      <c r="F45" s="110">
        <f t="shared" si="28"/>
        <v>23.5</v>
      </c>
      <c r="G45" s="110">
        <f t="shared" si="28"/>
        <v>73.350000000000009</v>
      </c>
      <c r="H45" s="110">
        <f t="shared" si="28"/>
        <v>19.88</v>
      </c>
      <c r="I45" s="110">
        <f t="shared" si="28"/>
        <v>8.2733333333333334</v>
      </c>
      <c r="J45" s="110">
        <f t="shared" si="28"/>
        <v>0</v>
      </c>
      <c r="K45" s="110">
        <f t="shared" si="28"/>
        <v>0.16</v>
      </c>
      <c r="V45" s="118">
        <v>1</v>
      </c>
      <c r="W45" s="80">
        <v>5</v>
      </c>
      <c r="X45" s="118">
        <f>_xlfn.STDEV.S(V7:V9)</f>
        <v>2.0816659994661313E-2</v>
      </c>
      <c r="Y45" s="118">
        <f t="shared" ref="Y45:AG45" si="29">_xlfn.STDEV.S(W7:W9)</f>
        <v>2.5166114784235735E-2</v>
      </c>
      <c r="Z45" s="118">
        <f t="shared" si="29"/>
        <v>2.3094010767585053E-2</v>
      </c>
      <c r="AA45" s="118">
        <f t="shared" si="29"/>
        <v>5.291502622129203E-2</v>
      </c>
      <c r="AB45" s="118">
        <f t="shared" si="29"/>
        <v>0.16822603841260733</v>
      </c>
      <c r="AC45" s="118">
        <f t="shared" si="29"/>
        <v>0.61441028637222284</v>
      </c>
      <c r="AD45" s="118">
        <f t="shared" si="29"/>
        <v>0.16093476939431081</v>
      </c>
      <c r="AE45" s="118">
        <f t="shared" si="29"/>
        <v>8.0829037686547645E-2</v>
      </c>
      <c r="AF45" s="118">
        <f t="shared" si="29"/>
        <v>0</v>
      </c>
      <c r="AG45" s="118">
        <f t="shared" si="29"/>
        <v>0</v>
      </c>
    </row>
    <row r="46" spans="1:33">
      <c r="A46" s="80">
        <v>23</v>
      </c>
      <c r="B46" s="110">
        <f>AVERAGE(AL7:AL9)</f>
        <v>2.3633333333333333</v>
      </c>
      <c r="C46" s="110">
        <f t="shared" ref="C46:K46" si="30">AVERAGE(AM7:AM9)</f>
        <v>3.0166666666666662</v>
      </c>
      <c r="D46" s="110">
        <f t="shared" si="30"/>
        <v>2.8266666666666667</v>
      </c>
      <c r="E46" s="110">
        <f t="shared" si="30"/>
        <v>7.043333333333333</v>
      </c>
      <c r="F46" s="110">
        <f t="shared" si="30"/>
        <v>23.873333333333335</v>
      </c>
      <c r="G46" s="110">
        <f t="shared" si="30"/>
        <v>73.376666666666665</v>
      </c>
      <c r="H46" s="110">
        <f t="shared" si="30"/>
        <v>19.153333333333332</v>
      </c>
      <c r="I46" s="110">
        <f t="shared" si="30"/>
        <v>7.8466666666666667</v>
      </c>
      <c r="J46" s="110">
        <f t="shared" si="30"/>
        <v>0</v>
      </c>
      <c r="K46" s="110">
        <f t="shared" si="30"/>
        <v>0.58666666666666656</v>
      </c>
      <c r="V46" s="118">
        <v>2</v>
      </c>
      <c r="W46" s="80">
        <v>23</v>
      </c>
      <c r="X46" s="118">
        <f>_xlfn.STDEV.S(AL7:AL9)</f>
        <v>1.5275252316519385E-2</v>
      </c>
      <c r="Y46" s="118">
        <f t="shared" ref="Y46:AG46" si="31">_xlfn.STDEV.S(AM7:AM9)</f>
        <v>5.7735026918963907E-3</v>
      </c>
      <c r="Z46" s="118">
        <f t="shared" si="31"/>
        <v>1.1547005383792526E-2</v>
      </c>
      <c r="AA46" s="118">
        <f t="shared" si="31"/>
        <v>4.5092497528228866E-2</v>
      </c>
      <c r="AB46" s="118">
        <f t="shared" si="31"/>
        <v>0.1747378989610823</v>
      </c>
      <c r="AC46" s="118">
        <f t="shared" si="31"/>
        <v>0.19139836293274462</v>
      </c>
      <c r="AD46" s="118">
        <f t="shared" si="31"/>
        <v>0.18717193521821848</v>
      </c>
      <c r="AE46" s="118">
        <f t="shared" si="31"/>
        <v>0.22030282189144379</v>
      </c>
      <c r="AF46" s="118">
        <f t="shared" si="31"/>
        <v>0</v>
      </c>
      <c r="AG46" s="118">
        <f t="shared" si="31"/>
        <v>2.0816659994661344E-2</v>
      </c>
    </row>
    <row r="47" spans="1:33">
      <c r="A47" s="80">
        <v>29.5</v>
      </c>
      <c r="B47" s="110">
        <f>AVERAGE(BB7:BB9)</f>
        <v>2.37</v>
      </c>
      <c r="C47" s="110">
        <f t="shared" ref="C47:K47" si="32">AVERAGE(BC7:BC9)</f>
        <v>3.0166666666666671</v>
      </c>
      <c r="D47" s="110">
        <f t="shared" si="32"/>
        <v>2.8166666666666664</v>
      </c>
      <c r="E47" s="110">
        <f t="shared" si="32"/>
        <v>7.0433333333333339</v>
      </c>
      <c r="F47" s="110">
        <f t="shared" si="32"/>
        <v>23.84</v>
      </c>
      <c r="G47" s="110">
        <f t="shared" si="32"/>
        <v>73.383333333333326</v>
      </c>
      <c r="H47" s="110">
        <f t="shared" si="32"/>
        <v>18.366666666666664</v>
      </c>
      <c r="I47" s="110">
        <f t="shared" si="32"/>
        <v>7.8266666666666671</v>
      </c>
      <c r="J47" s="110">
        <f t="shared" si="32"/>
        <v>0</v>
      </c>
      <c r="K47" s="110">
        <f t="shared" si="32"/>
        <v>1.1066666666666667</v>
      </c>
      <c r="V47" s="118">
        <v>3</v>
      </c>
      <c r="W47" s="80">
        <v>29.5</v>
      </c>
      <c r="X47" s="118">
        <f>_xlfn.STDEV.S(BB7:BB9)</f>
        <v>1.0000000000000009E-2</v>
      </c>
      <c r="Y47" s="118">
        <f t="shared" ref="Y47:AG47" si="33">_xlfn.STDEV.S(BC7:BC9)</f>
        <v>5.7735026918963907E-3</v>
      </c>
      <c r="Z47" s="118">
        <f t="shared" si="33"/>
        <v>1.1547005383792526E-2</v>
      </c>
      <c r="AA47" s="118">
        <f t="shared" si="33"/>
        <v>5.033222956847147E-2</v>
      </c>
      <c r="AB47" s="118">
        <f t="shared" si="33"/>
        <v>0.18330302779823318</v>
      </c>
      <c r="AC47" s="118">
        <f t="shared" si="33"/>
        <v>0.22678918257565725</v>
      </c>
      <c r="AD47" s="118">
        <f t="shared" si="33"/>
        <v>0.15502687938977919</v>
      </c>
      <c r="AE47" s="118">
        <f t="shared" si="33"/>
        <v>0.24664414311581201</v>
      </c>
      <c r="AF47" s="118">
        <f t="shared" si="33"/>
        <v>0</v>
      </c>
      <c r="AG47" s="118">
        <f t="shared" si="33"/>
        <v>0.12423096769056147</v>
      </c>
    </row>
    <row r="48" spans="1:33">
      <c r="A48" s="80">
        <v>45.5</v>
      </c>
      <c r="B48" s="110">
        <f>AVERAGE(BR7:BR9)</f>
        <v>2.36</v>
      </c>
      <c r="C48" s="110">
        <f t="shared" ref="C48:K48" si="34">AVERAGE(BS7:BS9)</f>
        <v>3.0133333333333332</v>
      </c>
      <c r="D48" s="110">
        <f t="shared" si="34"/>
        <v>2.8366666666666664</v>
      </c>
      <c r="E48" s="110">
        <f t="shared" si="34"/>
        <v>7.0533333333333337</v>
      </c>
      <c r="F48" s="110">
        <f t="shared" si="34"/>
        <v>23.849999999999998</v>
      </c>
      <c r="G48" s="110">
        <f t="shared" si="34"/>
        <v>73.433333333333323</v>
      </c>
      <c r="H48" s="110">
        <f t="shared" si="34"/>
        <v>12.99</v>
      </c>
      <c r="I48" s="110">
        <f t="shared" si="34"/>
        <v>7.1066666666666665</v>
      </c>
      <c r="J48" s="110">
        <f t="shared" si="34"/>
        <v>0.45999999999999996</v>
      </c>
      <c r="K48" s="110">
        <f t="shared" si="34"/>
        <v>3.9733333333333332</v>
      </c>
      <c r="V48" s="118">
        <v>4</v>
      </c>
      <c r="W48" s="80">
        <v>45.5</v>
      </c>
      <c r="X48" s="118">
        <f>_xlfn.STDEV.S(BR7:BR9)</f>
        <v>1.0000000000000009E-2</v>
      </c>
      <c r="Y48" s="118">
        <f t="shared" ref="Y48:AG48" si="35">_xlfn.STDEV.S(BS7:BS9)</f>
        <v>5.7735026918963907E-3</v>
      </c>
      <c r="Z48" s="118">
        <f t="shared" si="35"/>
        <v>1.5275252316519577E-2</v>
      </c>
      <c r="AA48" s="118">
        <f t="shared" si="35"/>
        <v>2.88675134594817E-2</v>
      </c>
      <c r="AB48" s="118">
        <f t="shared" si="35"/>
        <v>0.11135528725659999</v>
      </c>
      <c r="AC48" s="118">
        <f t="shared" si="35"/>
        <v>0.22590558499810062</v>
      </c>
      <c r="AD48" s="118">
        <f t="shared" si="35"/>
        <v>0.21656407827707699</v>
      </c>
      <c r="AE48" s="118">
        <f t="shared" si="35"/>
        <v>0.10785793124908981</v>
      </c>
      <c r="AF48" s="118">
        <f t="shared" si="35"/>
        <v>2.6457513110645901E-2</v>
      </c>
      <c r="AG48" s="118">
        <f t="shared" si="35"/>
        <v>0.10503967504392485</v>
      </c>
    </row>
    <row r="49" spans="1:34">
      <c r="A49" s="80">
        <v>52</v>
      </c>
      <c r="B49" s="110">
        <f>AVERAGE(CH7:CH9)</f>
        <v>2.36</v>
      </c>
      <c r="C49" s="110">
        <f t="shared" ref="C49:K49" si="36">AVERAGE(CI7:CI9)</f>
        <v>3.0333333333333332</v>
      </c>
      <c r="D49" s="110">
        <f t="shared" si="36"/>
        <v>2.84</v>
      </c>
      <c r="E49" s="110">
        <f t="shared" si="36"/>
        <v>7.05</v>
      </c>
      <c r="F49" s="110">
        <f t="shared" si="36"/>
        <v>23.856666666666666</v>
      </c>
      <c r="G49" s="110">
        <f t="shared" si="36"/>
        <v>73.61999999999999</v>
      </c>
      <c r="H49" s="110">
        <f t="shared" si="36"/>
        <v>10.133333333333333</v>
      </c>
      <c r="I49" s="110">
        <f t="shared" si="36"/>
        <v>6.7366666666666672</v>
      </c>
      <c r="J49" s="110">
        <f t="shared" si="36"/>
        <v>0.56666666666666676</v>
      </c>
      <c r="K49" s="110">
        <f t="shared" si="36"/>
        <v>5.3433333333333337</v>
      </c>
      <c r="V49" s="118">
        <v>5</v>
      </c>
      <c r="W49" s="80">
        <v>52</v>
      </c>
      <c r="X49" s="118">
        <f>_xlfn.STDEV.S(CX7:CX9)</f>
        <v>1.5275252316519383E-2</v>
      </c>
      <c r="Y49" s="118">
        <f t="shared" ref="Y49:AG49" si="37">_xlfn.STDEV.S(CY7:CY9)</f>
        <v>1.0000000000000009E-2</v>
      </c>
      <c r="Z49" s="118">
        <f t="shared" si="37"/>
        <v>1.0000000000000009E-2</v>
      </c>
      <c r="AA49" s="118">
        <f t="shared" si="37"/>
        <v>2.0000000000000018E-2</v>
      </c>
      <c r="AB49" s="118">
        <f t="shared" si="37"/>
        <v>8.7177978870813647E-2</v>
      </c>
      <c r="AC49" s="118">
        <f t="shared" si="37"/>
        <v>1.6164879626317472</v>
      </c>
      <c r="AD49" s="118">
        <f t="shared" si="37"/>
        <v>0.84870489570874985</v>
      </c>
      <c r="AE49" s="118">
        <f t="shared" si="37"/>
        <v>0.64670962056655301</v>
      </c>
      <c r="AF49" s="118">
        <f t="shared" si="37"/>
        <v>6.0827625302982122E-2</v>
      </c>
      <c r="AG49" s="118">
        <f t="shared" si="37"/>
        <v>1.6332278877527568</v>
      </c>
    </row>
    <row r="50" spans="1:34">
      <c r="A50" s="80">
        <v>70</v>
      </c>
      <c r="B50" s="110">
        <f>AVERAGE(CX7:CX9)</f>
        <v>2.4866666666666668</v>
      </c>
      <c r="C50" s="110">
        <f t="shared" ref="C50:K50" si="38">AVERAGE(CY7:CY9)</f>
        <v>3.15</v>
      </c>
      <c r="D50" s="110">
        <f t="shared" si="38"/>
        <v>2.94</v>
      </c>
      <c r="E50" s="110">
        <f t="shared" si="38"/>
        <v>7.13</v>
      </c>
      <c r="F50" s="110">
        <f t="shared" si="38"/>
        <v>23.45</v>
      </c>
      <c r="G50" s="110">
        <f t="shared" si="38"/>
        <v>69.476666666666674</v>
      </c>
      <c r="H50" s="110">
        <f t="shared" si="38"/>
        <v>0.49</v>
      </c>
      <c r="I50" s="110">
        <f t="shared" si="38"/>
        <v>3.0833333333333335</v>
      </c>
      <c r="J50" s="110">
        <f t="shared" si="38"/>
        <v>1.1500000000000001</v>
      </c>
      <c r="K50" s="110">
        <f t="shared" si="38"/>
        <v>13.933333333333332</v>
      </c>
      <c r="V50" s="118">
        <v>6</v>
      </c>
      <c r="W50" s="80">
        <v>70</v>
      </c>
      <c r="X50" s="118">
        <f>_xlfn.STDEV.S(CX7:CX9)</f>
        <v>1.5275252316519383E-2</v>
      </c>
      <c r="Y50" s="118">
        <f t="shared" ref="Y50:AG50" si="39">_xlfn.STDEV.S(CY7:CY9)</f>
        <v>1.0000000000000009E-2</v>
      </c>
      <c r="Z50" s="118">
        <f t="shared" si="39"/>
        <v>1.0000000000000009E-2</v>
      </c>
      <c r="AA50" s="118">
        <f t="shared" si="39"/>
        <v>2.0000000000000018E-2</v>
      </c>
      <c r="AB50" s="118">
        <f t="shared" si="39"/>
        <v>8.7177978870813647E-2</v>
      </c>
      <c r="AC50" s="118">
        <f t="shared" si="39"/>
        <v>1.6164879626317472</v>
      </c>
      <c r="AD50" s="118">
        <f t="shared" si="39"/>
        <v>0.84870489570874985</v>
      </c>
      <c r="AE50" s="118">
        <f t="shared" si="39"/>
        <v>0.64670962056655301</v>
      </c>
      <c r="AF50" s="118">
        <f t="shared" si="39"/>
        <v>6.0827625302982122E-2</v>
      </c>
      <c r="AG50" s="118">
        <f t="shared" si="39"/>
        <v>1.6332278877527568</v>
      </c>
    </row>
    <row r="51" spans="1:34">
      <c r="A51" s="22">
        <v>74.5</v>
      </c>
      <c r="B51" s="110">
        <f>AVERAGE(DN7:DN9)</f>
        <v>2.4433333333333334</v>
      </c>
      <c r="C51" s="110">
        <f t="shared" ref="C51:K51" si="40">AVERAGE(DO7:DO9)</f>
        <v>3.11</v>
      </c>
      <c r="D51" s="110">
        <f t="shared" si="40"/>
        <v>2.9133333333333336</v>
      </c>
      <c r="E51" s="110">
        <f t="shared" si="40"/>
        <v>7.0666666666666673</v>
      </c>
      <c r="F51" s="110">
        <f t="shared" si="40"/>
        <v>22.97</v>
      </c>
      <c r="G51" s="110">
        <f t="shared" si="40"/>
        <v>64.853333333333339</v>
      </c>
      <c r="H51" s="110">
        <f t="shared" si="40"/>
        <v>0.28999999999999998</v>
      </c>
      <c r="I51" s="110">
        <f t="shared" si="40"/>
        <v>2.5</v>
      </c>
      <c r="J51" s="110">
        <f t="shared" si="40"/>
        <v>1.2233333333333334</v>
      </c>
      <c r="K51" s="110">
        <f t="shared" si="40"/>
        <v>16.646666666666665</v>
      </c>
      <c r="V51" s="118">
        <v>7</v>
      </c>
      <c r="W51" s="22">
        <v>74.5</v>
      </c>
      <c r="X51" s="118">
        <f>_xlfn.STDEV.S(DN7:DN9)</f>
        <v>5.7735026918963907E-3</v>
      </c>
      <c r="Y51" s="118">
        <f t="shared" ref="Y51:AG51" si="41">_xlfn.STDEV.S(DO7:DO9)</f>
        <v>1.0000000000000009E-2</v>
      </c>
      <c r="Z51" s="118">
        <f t="shared" si="41"/>
        <v>1.5275252316519577E-2</v>
      </c>
      <c r="AA51" s="118">
        <f t="shared" si="41"/>
        <v>2.3094010767585053E-2</v>
      </c>
      <c r="AB51" s="118">
        <f t="shared" si="41"/>
        <v>0.29715315916207125</v>
      </c>
      <c r="AC51" s="118">
        <f t="shared" si="41"/>
        <v>3.0973752328920914</v>
      </c>
      <c r="AD51" s="118">
        <f t="shared" si="41"/>
        <v>0.50229473419497439</v>
      </c>
      <c r="AE51" s="118">
        <f t="shared" si="41"/>
        <v>0.56347138347923131</v>
      </c>
      <c r="AF51" s="118">
        <f t="shared" si="41"/>
        <v>8.0829037686547672E-2</v>
      </c>
      <c r="AG51" s="118">
        <f t="shared" si="41"/>
        <v>1.9998583283156166</v>
      </c>
    </row>
    <row r="52" spans="1:34">
      <c r="A52" s="22">
        <v>76</v>
      </c>
      <c r="B52" s="118">
        <f>AVERAGE(ED7:ED9)</f>
        <v>2.4633333333333334</v>
      </c>
      <c r="C52" s="118">
        <f t="shared" ref="C52:K52" si="42">AVERAGE(EE7:EE9)</f>
        <v>3.1133333333333333</v>
      </c>
      <c r="D52" s="118">
        <f t="shared" si="42"/>
        <v>2.92</v>
      </c>
      <c r="E52" s="118">
        <f t="shared" si="42"/>
        <v>7.0966666666666667</v>
      </c>
      <c r="F52" s="118">
        <f t="shared" si="42"/>
        <v>22.796666666666667</v>
      </c>
      <c r="G52" s="118">
        <f t="shared" si="42"/>
        <v>61.71</v>
      </c>
      <c r="H52" s="118">
        <f t="shared" si="42"/>
        <v>0</v>
      </c>
      <c r="I52" s="118">
        <f t="shared" si="42"/>
        <v>2.14</v>
      </c>
      <c r="J52" s="118">
        <f t="shared" si="42"/>
        <v>1.3399999999999999</v>
      </c>
      <c r="K52" s="118">
        <f t="shared" si="42"/>
        <v>19.463333333333335</v>
      </c>
      <c r="O52" s="65"/>
      <c r="P52" s="65"/>
      <c r="Q52" s="63"/>
      <c r="R52" s="63"/>
      <c r="S52" s="63"/>
      <c r="T52" s="63"/>
      <c r="U52" s="63"/>
      <c r="V52" s="118">
        <v>8</v>
      </c>
      <c r="W52" s="22">
        <v>76</v>
      </c>
      <c r="X52" s="118">
        <f>_xlfn.STDEV.S(ED7:ED9)</f>
        <v>1.1547005383792526E-2</v>
      </c>
      <c r="Y52" s="118">
        <f t="shared" ref="Y52:AG52" si="43">_xlfn.STDEV.S(EE7:EE9)</f>
        <v>5.7735026918963907E-3</v>
      </c>
      <c r="Z52" s="118">
        <f t="shared" si="43"/>
        <v>1.0000000000000009E-2</v>
      </c>
      <c r="AA52" s="118">
        <f t="shared" si="43"/>
        <v>1.5275252316519529E-2</v>
      </c>
      <c r="AB52" s="118">
        <f t="shared" si="43"/>
        <v>0.23692474191889162</v>
      </c>
      <c r="AC52" s="118">
        <f t="shared" si="43"/>
        <v>3.3728771101242296</v>
      </c>
      <c r="AD52" s="118">
        <f t="shared" si="43"/>
        <v>0</v>
      </c>
      <c r="AE52" s="118">
        <f t="shared" si="43"/>
        <v>0.46808118953873812</v>
      </c>
      <c r="AF52" s="118">
        <f t="shared" si="43"/>
        <v>7.8102496759066484E-2</v>
      </c>
      <c r="AG52" s="118">
        <f t="shared" si="43"/>
        <v>2.1202908605503481</v>
      </c>
      <c r="AH52" s="63"/>
    </row>
    <row r="53" spans="1:34">
      <c r="A53" s="22">
        <v>93</v>
      </c>
      <c r="B53" s="118">
        <f>AVERAGE(ET7:ET9)</f>
        <v>2.4133333333333336</v>
      </c>
      <c r="C53" s="118">
        <f t="shared" ref="C53:K53" si="44">AVERAGE(EU7:EU9)</f>
        <v>3.0566666666666666</v>
      </c>
      <c r="D53" s="118">
        <f t="shared" si="44"/>
        <v>2.8833333333333333</v>
      </c>
      <c r="E53" s="118">
        <f t="shared" si="44"/>
        <v>7.1166666666666671</v>
      </c>
      <c r="F53" s="118">
        <f t="shared" si="44"/>
        <v>20.506666666666664</v>
      </c>
      <c r="G53" s="118">
        <f t="shared" si="44"/>
        <v>35.93</v>
      </c>
      <c r="H53" s="118">
        <f t="shared" si="44"/>
        <v>0</v>
      </c>
      <c r="I53" s="118">
        <f t="shared" si="44"/>
        <v>0</v>
      </c>
      <c r="J53" s="118">
        <f t="shared" si="44"/>
        <v>1.8133333333333335</v>
      </c>
      <c r="K53" s="118">
        <f t="shared" si="44"/>
        <v>33.909999999999997</v>
      </c>
      <c r="O53" s="65"/>
      <c r="P53" s="65"/>
      <c r="Q53" s="63"/>
      <c r="R53" s="63"/>
      <c r="S53" s="63"/>
      <c r="T53" s="63"/>
      <c r="U53" s="63"/>
      <c r="V53" s="118">
        <v>9</v>
      </c>
      <c r="W53" s="22">
        <v>93</v>
      </c>
      <c r="X53" s="118">
        <f>_xlfn.STDEV.S(ET7:ET9)</f>
        <v>2.3094010767585053E-2</v>
      </c>
      <c r="Y53" s="118">
        <f t="shared" ref="Y53:AG53" si="45">_xlfn.STDEV.S(EU7:EU9)</f>
        <v>5.7735026918963907E-3</v>
      </c>
      <c r="Z53" s="118">
        <f t="shared" si="45"/>
        <v>1.1547005383792526E-2</v>
      </c>
      <c r="AA53" s="118">
        <f t="shared" si="45"/>
        <v>2.88675134594817E-2</v>
      </c>
      <c r="AB53" s="118">
        <f t="shared" si="45"/>
        <v>0.39576929306520725</v>
      </c>
      <c r="AC53" s="118">
        <f t="shared" si="45"/>
        <v>4.0274185280400134</v>
      </c>
      <c r="AD53" s="118">
        <f t="shared" si="45"/>
        <v>0</v>
      </c>
      <c r="AE53" s="118">
        <f t="shared" si="45"/>
        <v>0</v>
      </c>
      <c r="AF53" s="118">
        <f t="shared" si="45"/>
        <v>0.1078579312490896</v>
      </c>
      <c r="AG53" s="118">
        <f t="shared" si="45"/>
        <v>2.6349003776234126</v>
      </c>
      <c r="AH53" s="63"/>
    </row>
    <row r="54" spans="1:34">
      <c r="A54" s="22">
        <v>99</v>
      </c>
      <c r="B54" s="118">
        <f>AVERAGE(FJ7:FJ9)</f>
        <v>2.4333333333333331</v>
      </c>
      <c r="C54" s="118">
        <f t="shared" ref="C54:K54" si="46">AVERAGE(FK7:FK9)</f>
        <v>3.063333333333333</v>
      </c>
      <c r="D54" s="118">
        <f t="shared" si="46"/>
        <v>2.8933333333333331</v>
      </c>
      <c r="E54" s="118">
        <f t="shared" si="46"/>
        <v>7.18</v>
      </c>
      <c r="F54" s="118">
        <f t="shared" si="46"/>
        <v>19.716666666666665</v>
      </c>
      <c r="G54" s="118">
        <f t="shared" si="46"/>
        <v>27.66</v>
      </c>
      <c r="H54" s="118">
        <f t="shared" si="46"/>
        <v>0</v>
      </c>
      <c r="I54" s="118">
        <f t="shared" si="46"/>
        <v>0</v>
      </c>
      <c r="J54" s="118">
        <f t="shared" si="46"/>
        <v>1.9900000000000002</v>
      </c>
      <c r="K54" s="118">
        <f t="shared" si="46"/>
        <v>39.323333333333331</v>
      </c>
      <c r="O54" s="65"/>
      <c r="P54" s="65"/>
      <c r="Q54" s="63"/>
      <c r="R54" s="63"/>
      <c r="S54" s="63"/>
      <c r="T54" s="63"/>
      <c r="U54" s="63"/>
      <c r="V54" s="118">
        <v>10</v>
      </c>
      <c r="W54" s="22">
        <v>99</v>
      </c>
      <c r="X54" s="118">
        <f>_xlfn.STDEV.S(FJ7:FJ9)</f>
        <v>2.0816659994661309E-2</v>
      </c>
      <c r="Y54" s="118">
        <f t="shared" ref="Y54:AG54" si="47">_xlfn.STDEV.S(FK7:FK9)</f>
        <v>5.7735026918961348E-3</v>
      </c>
      <c r="Z54" s="118">
        <f t="shared" si="47"/>
        <v>5.7735026918961348E-3</v>
      </c>
      <c r="AA54" s="118">
        <f t="shared" si="47"/>
        <v>3.4641016151377324E-2</v>
      </c>
      <c r="AB54" s="118">
        <f t="shared" si="47"/>
        <v>0.51858782605584985</v>
      </c>
      <c r="AC54" s="118">
        <f t="shared" si="47"/>
        <v>4.4774881351043021</v>
      </c>
      <c r="AD54" s="118">
        <f t="shared" si="47"/>
        <v>0</v>
      </c>
      <c r="AE54" s="118">
        <f t="shared" si="47"/>
        <v>0</v>
      </c>
      <c r="AF54" s="118">
        <f t="shared" si="47"/>
        <v>0.11269427669584636</v>
      </c>
      <c r="AG54" s="118">
        <f t="shared" si="47"/>
        <v>2.6762722831082288</v>
      </c>
      <c r="AH54" s="63"/>
    </row>
    <row r="55" spans="1:34">
      <c r="A55" s="22">
        <v>168</v>
      </c>
      <c r="B55" s="118">
        <f>AVERAGE(FZ7:FZ9)</f>
        <v>2.3633333333333333</v>
      </c>
      <c r="C55" s="118">
        <f t="shared" ref="C55:K55" si="48">AVERAGE(GA7:GA9)</f>
        <v>3.0033333333333334</v>
      </c>
      <c r="D55" s="118">
        <f t="shared" si="48"/>
        <v>2.8666666666666667</v>
      </c>
      <c r="E55" s="118">
        <f t="shared" si="48"/>
        <v>7.2899999999999991</v>
      </c>
      <c r="F55" s="118">
        <f t="shared" si="48"/>
        <v>4.6633333333333331</v>
      </c>
      <c r="G55" s="118">
        <f t="shared" si="48"/>
        <v>1.8866666666666667</v>
      </c>
      <c r="H55" s="118">
        <f t="shared" si="48"/>
        <v>0</v>
      </c>
      <c r="I55" s="118">
        <f t="shared" si="48"/>
        <v>0</v>
      </c>
      <c r="J55" s="118">
        <f t="shared" si="48"/>
        <v>2.6433333333333331</v>
      </c>
      <c r="K55" s="118">
        <f t="shared" si="48"/>
        <v>60.013333333333328</v>
      </c>
      <c r="L55" s="64"/>
      <c r="M55" s="64"/>
      <c r="N55" s="63"/>
      <c r="O55" s="65"/>
      <c r="P55" s="65"/>
      <c r="Q55" s="65"/>
      <c r="R55" s="65"/>
      <c r="S55" s="64"/>
      <c r="T55" s="64"/>
      <c r="U55" s="64"/>
      <c r="V55" s="118">
        <v>11</v>
      </c>
      <c r="W55" s="22">
        <v>168</v>
      </c>
      <c r="X55" s="118">
        <f>_xlfn.STDEV.S(FZ7:FZ9)</f>
        <v>1.5275252316519385E-2</v>
      </c>
      <c r="Y55" s="118">
        <f t="shared" ref="Y55:AG55" si="49">_xlfn.STDEV.S(GA7:GA9)</f>
        <v>5.7735026918961348E-3</v>
      </c>
      <c r="Z55" s="118">
        <f t="shared" si="49"/>
        <v>5.7735026918963907E-3</v>
      </c>
      <c r="AA55" s="118">
        <f t="shared" si="49"/>
        <v>2.0000000000000018E-2</v>
      </c>
      <c r="AB55" s="118">
        <f t="shared" si="49"/>
        <v>0.11372481406154646</v>
      </c>
      <c r="AC55" s="118">
        <f t="shared" si="49"/>
        <v>2.0816659994661257E-2</v>
      </c>
      <c r="AD55" s="118">
        <f t="shared" si="49"/>
        <v>0</v>
      </c>
      <c r="AE55" s="118">
        <f t="shared" si="49"/>
        <v>0</v>
      </c>
      <c r="AF55" s="118">
        <f t="shared" si="49"/>
        <v>7.2341781380702352E-2</v>
      </c>
      <c r="AG55" s="118">
        <f t="shared" si="49"/>
        <v>5.8594652770822209E-2</v>
      </c>
      <c r="AH55" s="63"/>
    </row>
    <row r="56" spans="1:34">
      <c r="A56">
        <v>198</v>
      </c>
      <c r="B56" s="123">
        <f>AVERAGE(GQ7:GQ9)</f>
        <v>2.4033333333333338</v>
      </c>
      <c r="C56" s="123">
        <f t="shared" ref="C56:K56" si="50">AVERAGE(GR7:GR9)</f>
        <v>3.063333333333333</v>
      </c>
      <c r="D56" s="123">
        <f t="shared" si="50"/>
        <v>2.9000000000000004</v>
      </c>
      <c r="E56" s="123">
        <f t="shared" si="50"/>
        <v>7.4066666666666663</v>
      </c>
      <c r="F56" s="123">
        <f t="shared" si="50"/>
        <v>3.8333333333333335</v>
      </c>
      <c r="G56" s="123">
        <f t="shared" si="50"/>
        <v>1.72</v>
      </c>
      <c r="H56" s="123">
        <f t="shared" si="50"/>
        <v>0</v>
      </c>
      <c r="I56" s="123">
        <f t="shared" si="50"/>
        <v>0</v>
      </c>
      <c r="J56" s="123">
        <f t="shared" si="50"/>
        <v>2.75</v>
      </c>
      <c r="K56" s="123">
        <f t="shared" si="50"/>
        <v>61.043333333333329</v>
      </c>
      <c r="L56" s="63"/>
      <c r="M56" s="63"/>
      <c r="N56" s="65"/>
      <c r="O56" s="65"/>
      <c r="P56" s="65"/>
      <c r="Q56" s="65"/>
      <c r="R56" s="65"/>
      <c r="S56" s="63"/>
      <c r="T56" s="63"/>
      <c r="U56" s="63"/>
      <c r="V56" s="63"/>
      <c r="W56" s="63"/>
      <c r="X56" s="123">
        <f>_xlfn.STDEV.S(GQ7:GQ9)</f>
        <v>5.7735026918963907E-3</v>
      </c>
      <c r="Y56" s="123">
        <f t="shared" ref="Y56:AG56" si="51">_xlfn.STDEV.S(GR7:GR9)</f>
        <v>5.7735026918961348E-3</v>
      </c>
      <c r="Z56" s="123">
        <f t="shared" si="51"/>
        <v>1.0000000000000009E-2</v>
      </c>
      <c r="AA56" s="123">
        <f t="shared" si="51"/>
        <v>2.88675134594817E-2</v>
      </c>
      <c r="AB56" s="123">
        <f t="shared" si="51"/>
        <v>3.2145502536643257E-2</v>
      </c>
      <c r="AC56" s="123">
        <f t="shared" si="51"/>
        <v>4.5825756949558441E-2</v>
      </c>
      <c r="AD56" s="123">
        <f t="shared" si="51"/>
        <v>0</v>
      </c>
      <c r="AE56" s="123">
        <f t="shared" si="51"/>
        <v>0</v>
      </c>
      <c r="AF56" s="123">
        <f t="shared" si="51"/>
        <v>5.5677643628300154E-2</v>
      </c>
      <c r="AG56" s="123">
        <f t="shared" si="51"/>
        <v>8.1445278152469255E-2</v>
      </c>
      <c r="AH56" s="63"/>
    </row>
    <row r="57" spans="1:34" ht="31.5">
      <c r="A57" s="116" t="s">
        <v>52</v>
      </c>
      <c r="B57" s="111" t="s">
        <v>135</v>
      </c>
      <c r="C57" s="111" t="s">
        <v>136</v>
      </c>
      <c r="D57" s="111" t="s">
        <v>137</v>
      </c>
      <c r="E57" s="111" t="s">
        <v>138</v>
      </c>
      <c r="F57" s="111" t="s">
        <v>139</v>
      </c>
      <c r="G57" s="111" t="s">
        <v>140</v>
      </c>
      <c r="H57" s="111" t="s">
        <v>141</v>
      </c>
      <c r="I57" s="111" t="s">
        <v>142</v>
      </c>
      <c r="J57" s="111" t="s">
        <v>143</v>
      </c>
      <c r="K57" s="111" t="s">
        <v>144</v>
      </c>
      <c r="O57" s="65"/>
      <c r="P57" s="65"/>
      <c r="Q57" s="65"/>
      <c r="R57" s="65"/>
      <c r="S57" s="63"/>
      <c r="T57" s="63"/>
      <c r="U57" s="63"/>
      <c r="V57" s="118"/>
      <c r="W57" s="65" t="s">
        <v>148</v>
      </c>
      <c r="X57" s="117" t="s">
        <v>135</v>
      </c>
      <c r="Y57" s="117" t="s">
        <v>136</v>
      </c>
      <c r="Z57" s="117" t="s">
        <v>137</v>
      </c>
      <c r="AA57" s="117" t="s">
        <v>138</v>
      </c>
      <c r="AB57" s="117" t="s">
        <v>139</v>
      </c>
      <c r="AC57" s="117" t="s">
        <v>140</v>
      </c>
      <c r="AD57" s="117" t="s">
        <v>141</v>
      </c>
      <c r="AE57" s="117" t="s">
        <v>142</v>
      </c>
      <c r="AF57" s="117" t="s">
        <v>143</v>
      </c>
      <c r="AG57" s="117" t="s">
        <v>144</v>
      </c>
      <c r="AH57" s="63"/>
    </row>
    <row r="58" spans="1:34">
      <c r="A58" s="80">
        <v>0</v>
      </c>
      <c r="B58" s="110">
        <f>AVERAGE(F10:F12)</f>
        <v>2.3766666666666665</v>
      </c>
      <c r="C58" s="110">
        <f t="shared" ref="C58:K58" si="52">AVERAGE(G10:G12)</f>
        <v>3.0233333333333334</v>
      </c>
      <c r="D58" s="110">
        <f t="shared" si="52"/>
        <v>2.8200000000000003</v>
      </c>
      <c r="E58" s="110">
        <f t="shared" si="52"/>
        <v>6.956666666666667</v>
      </c>
      <c r="F58" s="110">
        <f t="shared" si="52"/>
        <v>23.483333333333334</v>
      </c>
      <c r="G58" s="110">
        <f t="shared" si="52"/>
        <v>73.24666666666667</v>
      </c>
      <c r="H58" s="110">
        <f t="shared" si="52"/>
        <v>20.149999999999999</v>
      </c>
      <c r="I58" s="110">
        <f t="shared" si="52"/>
        <v>8.2799999999999994</v>
      </c>
      <c r="J58" s="110">
        <f t="shared" si="52"/>
        <v>0</v>
      </c>
      <c r="K58" s="110">
        <f t="shared" si="52"/>
        <v>1.6666666666666666E-2</v>
      </c>
      <c r="L58" s="63"/>
      <c r="M58" s="63"/>
      <c r="N58" s="65"/>
      <c r="O58" s="65"/>
      <c r="P58" s="65"/>
      <c r="Q58" s="65"/>
      <c r="R58" s="65"/>
      <c r="S58" s="63"/>
      <c r="T58" s="63"/>
      <c r="U58" s="63"/>
      <c r="V58" s="118">
        <v>0</v>
      </c>
      <c r="W58" s="80">
        <v>0</v>
      </c>
      <c r="X58" s="118">
        <f>_xlfn.STDEV.S(F10:F12)</f>
        <v>5.7735026918961348E-3</v>
      </c>
      <c r="Y58" s="118">
        <f t="shared" ref="Y58:AG58" si="53">_xlfn.STDEV.S(G10:G12)</f>
        <v>2.0816659994661313E-2</v>
      </c>
      <c r="Z58" s="118">
        <f t="shared" si="53"/>
        <v>1.0000000000000009E-2</v>
      </c>
      <c r="AA58" s="118">
        <f t="shared" si="53"/>
        <v>2.0816659994661382E-2</v>
      </c>
      <c r="AB58" s="118">
        <f t="shared" si="53"/>
        <v>6.6583281184792953E-2</v>
      </c>
      <c r="AC58" s="118">
        <f t="shared" si="53"/>
        <v>0.21079215671682863</v>
      </c>
      <c r="AD58" s="118">
        <f t="shared" si="53"/>
        <v>0.10148891565092213</v>
      </c>
      <c r="AE58" s="118">
        <f t="shared" si="53"/>
        <v>3.6055512754640105E-2</v>
      </c>
      <c r="AF58" s="118">
        <f t="shared" si="53"/>
        <v>0</v>
      </c>
      <c r="AG58" s="118">
        <f t="shared" si="53"/>
        <v>1.5275252316519463E-2</v>
      </c>
      <c r="AH58" s="63"/>
    </row>
    <row r="59" spans="1:34">
      <c r="A59" s="80">
        <v>5</v>
      </c>
      <c r="B59" s="110">
        <f>AVERAGE(V10:V12)</f>
        <v>2.3766666666666669</v>
      </c>
      <c r="C59" s="110">
        <f t="shared" ref="C59:K59" si="54">AVERAGE(W10:W12)</f>
        <v>3.0266666666666668</v>
      </c>
      <c r="D59" s="110">
        <f t="shared" si="54"/>
        <v>2.83</v>
      </c>
      <c r="E59" s="110">
        <f t="shared" si="54"/>
        <v>7</v>
      </c>
      <c r="F59" s="110">
        <f t="shared" si="54"/>
        <v>23.696666666666669</v>
      </c>
      <c r="G59" s="110">
        <f t="shared" si="54"/>
        <v>73.526666666666657</v>
      </c>
      <c r="H59" s="110">
        <f t="shared" si="54"/>
        <v>20.133333333333333</v>
      </c>
      <c r="I59" s="110">
        <f t="shared" si="54"/>
        <v>8.1599999999999984</v>
      </c>
      <c r="J59" s="110">
        <f t="shared" si="54"/>
        <v>0</v>
      </c>
      <c r="K59" s="110">
        <f t="shared" si="54"/>
        <v>3.3333333333333333E-2</v>
      </c>
      <c r="O59" s="65"/>
      <c r="P59" s="65"/>
      <c r="Q59" s="65"/>
      <c r="R59" s="65"/>
      <c r="S59" s="63"/>
      <c r="T59" s="63"/>
      <c r="U59" s="63"/>
      <c r="V59" s="118">
        <v>1</v>
      </c>
      <c r="W59" s="80">
        <v>5</v>
      </c>
      <c r="X59" s="118">
        <f>_xlfn.STDEV.S(V10:V12)</f>
        <v>1.5275252316519577E-2</v>
      </c>
      <c r="Y59" s="118">
        <f t="shared" ref="Y59:AG59" si="55">_xlfn.STDEV.S(W10:W12)</f>
        <v>1.5275252316519577E-2</v>
      </c>
      <c r="Z59" s="118">
        <f t="shared" si="55"/>
        <v>0</v>
      </c>
      <c r="AA59" s="118">
        <f t="shared" si="55"/>
        <v>1.7320508075688405E-2</v>
      </c>
      <c r="AB59" s="118">
        <f t="shared" si="55"/>
        <v>0.13650396819628813</v>
      </c>
      <c r="AC59" s="118">
        <f t="shared" si="55"/>
        <v>5.5075705472860816E-2</v>
      </c>
      <c r="AD59" s="118">
        <f t="shared" si="55"/>
        <v>6.1101009266078116E-2</v>
      </c>
      <c r="AE59" s="118">
        <f t="shared" si="55"/>
        <v>0.13000000000000031</v>
      </c>
      <c r="AF59" s="118">
        <f t="shared" si="55"/>
        <v>0</v>
      </c>
      <c r="AG59" s="118">
        <f t="shared" si="55"/>
        <v>5.773502691896258E-3</v>
      </c>
      <c r="AH59" s="63"/>
    </row>
    <row r="60" spans="1:34">
      <c r="A60" s="80">
        <v>23</v>
      </c>
      <c r="B60" s="110">
        <f>AVERAGE(AL10:AL12)</f>
        <v>2.3566666666666669</v>
      </c>
      <c r="C60" s="110">
        <f t="shared" ref="C60:K60" si="56">AVERAGE(AM10:AM12)</f>
        <v>3.0199999999999996</v>
      </c>
      <c r="D60" s="110">
        <f t="shared" si="56"/>
        <v>2.8166666666666669</v>
      </c>
      <c r="E60" s="110">
        <f t="shared" si="56"/>
        <v>7.043333333333333</v>
      </c>
      <c r="F60" s="110">
        <f t="shared" si="56"/>
        <v>23.933333333333334</v>
      </c>
      <c r="G60" s="110">
        <f t="shared" si="56"/>
        <v>73.183333333333337</v>
      </c>
      <c r="H60" s="110">
        <f t="shared" si="56"/>
        <v>20.21</v>
      </c>
      <c r="I60" s="110">
        <f t="shared" si="56"/>
        <v>7.7566666666666677</v>
      </c>
      <c r="J60" s="110">
        <f t="shared" si="56"/>
        <v>0</v>
      </c>
      <c r="K60" s="110">
        <f t="shared" si="56"/>
        <v>0.14333333333333334</v>
      </c>
      <c r="O60" s="65"/>
      <c r="P60" s="65"/>
      <c r="Q60" s="65"/>
      <c r="R60" s="65"/>
      <c r="S60" s="63"/>
      <c r="T60" s="63"/>
      <c r="U60" s="63"/>
      <c r="V60" s="118">
        <v>2</v>
      </c>
      <c r="W60" s="80">
        <v>23</v>
      </c>
      <c r="X60" s="118">
        <f>_xlfn.STDEV.S(AL10:AL12)</f>
        <v>1.5275252316519577E-2</v>
      </c>
      <c r="Y60" s="118">
        <f t="shared" ref="Y60:AG60" si="57">_xlfn.STDEV.S(AM10:AM12)</f>
        <v>1.0000000000000009E-2</v>
      </c>
      <c r="Z60" s="118">
        <f t="shared" si="57"/>
        <v>1.1547005383792526E-2</v>
      </c>
      <c r="AA60" s="118">
        <f t="shared" si="57"/>
        <v>5.7735026918961348E-3</v>
      </c>
      <c r="AB60" s="118">
        <f t="shared" si="57"/>
        <v>3.7859388972001647E-2</v>
      </c>
      <c r="AC60" s="118">
        <f t="shared" si="57"/>
        <v>0.28919428302325856</v>
      </c>
      <c r="AD60" s="118">
        <f t="shared" si="57"/>
        <v>3.9999999999999147E-2</v>
      </c>
      <c r="AE60" s="118">
        <f t="shared" si="57"/>
        <v>2.8867513459481187E-2</v>
      </c>
      <c r="AF60" s="118">
        <f t="shared" si="57"/>
        <v>0</v>
      </c>
      <c r="AG60" s="118">
        <f t="shared" si="57"/>
        <v>5.7735026918962467E-3</v>
      </c>
      <c r="AH60" s="63"/>
    </row>
    <row r="61" spans="1:34">
      <c r="A61" s="80">
        <v>29.5</v>
      </c>
      <c r="B61" s="110">
        <f>AVERAGE(BB10:BB12)</f>
        <v>2.38</v>
      </c>
      <c r="C61" s="110">
        <f t="shared" ref="C61:K61" si="58">AVERAGE(BC10:BC12)</f>
        <v>3.0066666666666664</v>
      </c>
      <c r="D61" s="110">
        <f t="shared" si="58"/>
        <v>2.8333333333333335</v>
      </c>
      <c r="E61" s="110">
        <f t="shared" si="58"/>
        <v>7.0366666666666662</v>
      </c>
      <c r="F61" s="110">
        <f t="shared" si="58"/>
        <v>23.833333333333332</v>
      </c>
      <c r="G61" s="110">
        <f t="shared" si="58"/>
        <v>73.413333333333327</v>
      </c>
      <c r="H61" s="110">
        <f t="shared" si="58"/>
        <v>20.086666666666666</v>
      </c>
      <c r="I61" s="110">
        <f t="shared" si="58"/>
        <v>8.0566666666666666</v>
      </c>
      <c r="J61" s="110">
        <f t="shared" si="58"/>
        <v>0</v>
      </c>
      <c r="K61" s="110">
        <f t="shared" si="58"/>
        <v>0.21333333333333335</v>
      </c>
      <c r="L61" s="63"/>
      <c r="M61" s="63"/>
      <c r="N61" s="65"/>
      <c r="O61" s="63"/>
      <c r="P61" s="65"/>
      <c r="Q61" s="65"/>
      <c r="R61" s="65"/>
      <c r="S61" s="63"/>
      <c r="T61" s="63"/>
      <c r="U61" s="63"/>
      <c r="V61" s="118">
        <v>3</v>
      </c>
      <c r="W61" s="80">
        <v>29.5</v>
      </c>
      <c r="X61" s="118">
        <f>_xlfn.STDEV.S(BB10:BB12)</f>
        <v>0</v>
      </c>
      <c r="Y61" s="118">
        <f t="shared" ref="Y61:AG61" si="59">_xlfn.STDEV.S(BC10:BC12)</f>
        <v>5.7735026918961348E-3</v>
      </c>
      <c r="Z61" s="118">
        <f t="shared" si="59"/>
        <v>5.7735026918961348E-3</v>
      </c>
      <c r="AA61" s="118">
        <f t="shared" si="59"/>
        <v>1.154700538379227E-2</v>
      </c>
      <c r="AB61" s="118">
        <f t="shared" si="59"/>
        <v>7.571877794400407E-2</v>
      </c>
      <c r="AC61" s="118">
        <f t="shared" si="59"/>
        <v>0.17473789896108283</v>
      </c>
      <c r="AD61" s="118">
        <f t="shared" si="59"/>
        <v>5.6862407030772784E-2</v>
      </c>
      <c r="AE61" s="118">
        <f t="shared" si="59"/>
        <v>6.6583281184793536E-2</v>
      </c>
      <c r="AF61" s="118">
        <f t="shared" si="59"/>
        <v>0</v>
      </c>
      <c r="AG61" s="118">
        <f t="shared" si="59"/>
        <v>4.0414518843273808E-2</v>
      </c>
      <c r="AH61" s="63"/>
    </row>
    <row r="62" spans="1:34">
      <c r="A62" s="80">
        <v>45.5</v>
      </c>
      <c r="B62" s="110">
        <f>AVERAGE(BR10:BR12)</f>
        <v>2.3733333333333335</v>
      </c>
      <c r="C62" s="110">
        <f t="shared" ref="C62:K62" si="60">AVERAGE(BS10:BS12)</f>
        <v>3.0066666666666664</v>
      </c>
      <c r="D62" s="110">
        <f t="shared" si="60"/>
        <v>2.8366666666666664</v>
      </c>
      <c r="E62" s="110">
        <f t="shared" si="60"/>
        <v>6.9866666666666672</v>
      </c>
      <c r="F62" s="110">
        <f t="shared" si="60"/>
        <v>23.669999999999998</v>
      </c>
      <c r="G62" s="110">
        <f t="shared" si="60"/>
        <v>73.24666666666667</v>
      </c>
      <c r="H62" s="110">
        <f t="shared" si="60"/>
        <v>19.593333333333334</v>
      </c>
      <c r="I62" s="110">
        <f t="shared" si="60"/>
        <v>8.0833333333333339</v>
      </c>
      <c r="J62" s="110">
        <f t="shared" si="60"/>
        <v>0</v>
      </c>
      <c r="K62" s="110">
        <f t="shared" si="60"/>
        <v>0.47666666666666663</v>
      </c>
      <c r="O62" s="63"/>
      <c r="P62" s="65"/>
      <c r="Q62" s="65"/>
      <c r="R62" s="65"/>
      <c r="S62" s="63"/>
      <c r="T62" s="63"/>
      <c r="U62" s="63"/>
      <c r="V62" s="118">
        <v>4</v>
      </c>
      <c r="W62" s="80">
        <v>45.5</v>
      </c>
      <c r="X62" s="118">
        <f>_xlfn.STDEV.S(BR10:BR12)</f>
        <v>1.1547005383792526E-2</v>
      </c>
      <c r="Y62" s="118">
        <f t="shared" ref="Y62:AG62" si="61">_xlfn.STDEV.S(BS10:BS12)</f>
        <v>5.7735026918961348E-3</v>
      </c>
      <c r="Z62" s="118">
        <f t="shared" si="61"/>
        <v>5.7735026918961348E-3</v>
      </c>
      <c r="AA62" s="118">
        <f t="shared" si="61"/>
        <v>3.5118845842842181E-2</v>
      </c>
      <c r="AB62" s="118">
        <f t="shared" si="61"/>
        <v>0.14106735979665949</v>
      </c>
      <c r="AC62" s="118">
        <f t="shared" si="61"/>
        <v>0.13576941236277101</v>
      </c>
      <c r="AD62" s="118">
        <f t="shared" si="61"/>
        <v>0.14571661996263049</v>
      </c>
      <c r="AE62" s="118">
        <f t="shared" si="61"/>
        <v>7.6376261582597457E-2</v>
      </c>
      <c r="AF62" s="118">
        <f t="shared" si="61"/>
        <v>0</v>
      </c>
      <c r="AG62" s="118">
        <f t="shared" si="61"/>
        <v>3.2145502536643181E-2</v>
      </c>
      <c r="AH62" s="63"/>
    </row>
    <row r="63" spans="1:34">
      <c r="A63" s="80">
        <v>52</v>
      </c>
      <c r="B63" s="110">
        <f>AVERAGE(CH10:CH12)</f>
        <v>2.3833333333333333</v>
      </c>
      <c r="C63" s="110">
        <f t="shared" ref="C63:K63" si="62">AVERAGE(CI10:CI12)</f>
        <v>3.0266666666666668</v>
      </c>
      <c r="D63" s="110">
        <f t="shared" si="62"/>
        <v>2.86</v>
      </c>
      <c r="E63" s="110">
        <f t="shared" si="62"/>
        <v>7.043333333333333</v>
      </c>
      <c r="F63" s="110">
        <f t="shared" si="62"/>
        <v>23.766666666666666</v>
      </c>
      <c r="G63" s="110">
        <f t="shared" si="62"/>
        <v>73.790000000000006</v>
      </c>
      <c r="H63" s="110">
        <f t="shared" si="62"/>
        <v>19.489999999999998</v>
      </c>
      <c r="I63" s="110">
        <f t="shared" si="62"/>
        <v>8.15</v>
      </c>
      <c r="J63" s="110">
        <f t="shared" si="62"/>
        <v>0</v>
      </c>
      <c r="K63" s="110">
        <f t="shared" si="62"/>
        <v>0.6</v>
      </c>
      <c r="Q63" s="71"/>
      <c r="R63" s="65"/>
      <c r="S63" s="63"/>
      <c r="T63" s="63"/>
      <c r="U63" s="63"/>
      <c r="V63" s="118">
        <v>5</v>
      </c>
      <c r="W63" s="80">
        <v>52</v>
      </c>
      <c r="X63" s="118">
        <f>_xlfn.STDEV.S(CX10:CX12)</f>
        <v>1.0000000000000009E-2</v>
      </c>
      <c r="Y63" s="118">
        <f t="shared" ref="Y63:AG63" si="63">_xlfn.STDEV.S(CY10:CY12)</f>
        <v>5.7735026918963907E-3</v>
      </c>
      <c r="Z63" s="118">
        <f t="shared" si="63"/>
        <v>1.5275252316519579E-2</v>
      </c>
      <c r="AA63" s="118">
        <f t="shared" si="63"/>
        <v>1.154700538379227E-2</v>
      </c>
      <c r="AB63" s="118">
        <f t="shared" si="63"/>
        <v>4.1633319989321765E-2</v>
      </c>
      <c r="AC63" s="118">
        <f t="shared" si="63"/>
        <v>0.12583057392117955</v>
      </c>
      <c r="AD63" s="118">
        <f t="shared" si="63"/>
        <v>0.31973947728319857</v>
      </c>
      <c r="AE63" s="118">
        <f t="shared" si="63"/>
        <v>0.22233608194203072</v>
      </c>
      <c r="AF63" s="118">
        <f t="shared" si="63"/>
        <v>0.23755701070129101</v>
      </c>
      <c r="AG63" s="118">
        <f t="shared" si="63"/>
        <v>0.10969655114602887</v>
      </c>
    </row>
    <row r="64" spans="1:34">
      <c r="A64" s="80">
        <v>70</v>
      </c>
      <c r="B64" s="110">
        <f>AVERAGE(CX10:CX12)</f>
        <v>2.4800000000000004</v>
      </c>
      <c r="C64" s="110">
        <f t="shared" ref="C64:K64" si="64">AVERAGE(CY10:CY12)</f>
        <v>3.1533333333333338</v>
      </c>
      <c r="D64" s="110">
        <f t="shared" si="64"/>
        <v>2.9333333333333336</v>
      </c>
      <c r="E64" s="110">
        <f t="shared" si="64"/>
        <v>7.0366666666666662</v>
      </c>
      <c r="F64" s="110">
        <f t="shared" si="64"/>
        <v>23.596666666666664</v>
      </c>
      <c r="G64" s="110">
        <f t="shared" si="64"/>
        <v>74.203333333333333</v>
      </c>
      <c r="H64" s="110">
        <f t="shared" si="64"/>
        <v>17.203333333333333</v>
      </c>
      <c r="I64" s="110">
        <f t="shared" si="64"/>
        <v>8.0633333333333344</v>
      </c>
      <c r="J64" s="110">
        <f t="shared" si="64"/>
        <v>0.27333333333333337</v>
      </c>
      <c r="K64" s="110">
        <f t="shared" si="64"/>
        <v>1.8666666666666665</v>
      </c>
      <c r="L64" s="63"/>
      <c r="M64" s="63"/>
      <c r="N64" s="65"/>
      <c r="Q64" s="65"/>
      <c r="R64" s="65"/>
      <c r="S64" s="63"/>
      <c r="T64" s="63"/>
      <c r="U64" s="63"/>
      <c r="V64" s="118">
        <v>6</v>
      </c>
      <c r="W64" s="80">
        <v>70</v>
      </c>
      <c r="X64" s="118">
        <f>_xlfn.STDEV.S(CX10:CX12)</f>
        <v>1.0000000000000009E-2</v>
      </c>
      <c r="Y64" s="118">
        <f t="shared" ref="Y64:AG64" si="65">_xlfn.STDEV.S(CY10:CY12)</f>
        <v>5.7735026918963907E-3</v>
      </c>
      <c r="Z64" s="118">
        <f t="shared" si="65"/>
        <v>1.5275252316519579E-2</v>
      </c>
      <c r="AA64" s="118">
        <f t="shared" si="65"/>
        <v>1.154700538379227E-2</v>
      </c>
      <c r="AB64" s="118">
        <f t="shared" si="65"/>
        <v>4.1633319989321765E-2</v>
      </c>
      <c r="AC64" s="118">
        <f t="shared" si="65"/>
        <v>0.12583057392117955</v>
      </c>
      <c r="AD64" s="118">
        <f t="shared" si="65"/>
        <v>0.31973947728319857</v>
      </c>
      <c r="AE64" s="118">
        <f t="shared" si="65"/>
        <v>0.22233608194203072</v>
      </c>
      <c r="AF64" s="118">
        <f t="shared" si="65"/>
        <v>0.23755701070129101</v>
      </c>
      <c r="AG64" s="118">
        <f t="shared" si="65"/>
        <v>0.10969655114602887</v>
      </c>
    </row>
    <row r="65" spans="1:33">
      <c r="A65" s="22">
        <v>74.5</v>
      </c>
      <c r="B65" s="110">
        <f>AVERAGE(DN10:DN12)</f>
        <v>2.4666666666666668</v>
      </c>
      <c r="C65" s="110">
        <f t="shared" ref="C65:K65" si="66">AVERAGE(DO10:DO12)</f>
        <v>3.1266666666666665</v>
      </c>
      <c r="D65" s="110">
        <f t="shared" si="66"/>
        <v>2.9133333333333336</v>
      </c>
      <c r="E65" s="110">
        <f t="shared" si="66"/>
        <v>6.9866666666666672</v>
      </c>
      <c r="F65" s="110">
        <f t="shared" si="66"/>
        <v>23.416666666666668</v>
      </c>
      <c r="G65" s="110">
        <f t="shared" si="66"/>
        <v>73.649999999999991</v>
      </c>
      <c r="H65" s="110">
        <f t="shared" si="66"/>
        <v>16.113333333333333</v>
      </c>
      <c r="I65" s="110">
        <f t="shared" si="66"/>
        <v>7.8233333333333333</v>
      </c>
      <c r="J65" s="110">
        <f t="shared" si="66"/>
        <v>0.13</v>
      </c>
      <c r="K65" s="110">
        <f t="shared" si="66"/>
        <v>2.2799999999999998</v>
      </c>
      <c r="Q65" s="65"/>
      <c r="R65" s="65"/>
      <c r="S65" s="63"/>
      <c r="T65" s="63"/>
      <c r="U65" s="63"/>
      <c r="V65" s="118">
        <v>7</v>
      </c>
      <c r="W65" s="22">
        <v>74.5</v>
      </c>
      <c r="X65" s="118">
        <f>_xlfn.STDEV.S(DN10:DN12)</f>
        <v>1.1547005383792526E-2</v>
      </c>
      <c r="Y65" s="118">
        <f t="shared" ref="Y65:AG65" si="67">_xlfn.STDEV.S(DO10:DO12)</f>
        <v>1.5275252316519577E-2</v>
      </c>
      <c r="Z65" s="118">
        <f t="shared" si="67"/>
        <v>5.7735026918961348E-3</v>
      </c>
      <c r="AA65" s="118">
        <f t="shared" si="67"/>
        <v>1.5275252316519626E-2</v>
      </c>
      <c r="AB65" s="118">
        <f t="shared" si="67"/>
        <v>2.081665999466259E-2</v>
      </c>
      <c r="AC65" s="118">
        <f t="shared" si="67"/>
        <v>8.5440037453175785E-2</v>
      </c>
      <c r="AD65" s="118">
        <f t="shared" si="67"/>
        <v>0.40265783654777287</v>
      </c>
      <c r="AE65" s="118">
        <f t="shared" si="67"/>
        <v>5.0332229568471949E-2</v>
      </c>
      <c r="AF65" s="118">
        <f t="shared" si="67"/>
        <v>0.22516660498395408</v>
      </c>
      <c r="AG65" s="118">
        <f t="shared" si="67"/>
        <v>0.22068076490713931</v>
      </c>
    </row>
    <row r="66" spans="1:33">
      <c r="A66" s="22">
        <v>76</v>
      </c>
      <c r="B66" s="118">
        <f>AVERAGE(ED10:ED12)</f>
        <v>2.4499999999999997</v>
      </c>
      <c r="C66" s="118">
        <f t="shared" ref="C66:K66" si="68">AVERAGE(EE10:EE12)</f>
        <v>3.07</v>
      </c>
      <c r="D66" s="118">
        <f t="shared" si="68"/>
        <v>2.8733333333333335</v>
      </c>
      <c r="E66" s="118">
        <f t="shared" si="68"/>
        <v>6.9066666666666663</v>
      </c>
      <c r="F66" s="118">
        <f t="shared" si="68"/>
        <v>23.093333333333334</v>
      </c>
      <c r="G66" s="118">
        <f t="shared" si="68"/>
        <v>72.680000000000007</v>
      </c>
      <c r="H66" s="118">
        <f t="shared" si="68"/>
        <v>14.83</v>
      </c>
      <c r="I66" s="118">
        <f t="shared" si="68"/>
        <v>7.6333333333333337</v>
      </c>
      <c r="J66" s="118">
        <f t="shared" si="68"/>
        <v>0</v>
      </c>
      <c r="K66" s="118">
        <f t="shared" si="68"/>
        <v>2.7366666666666668</v>
      </c>
      <c r="Q66" s="65"/>
      <c r="R66" s="65"/>
      <c r="S66" s="63"/>
      <c r="T66" s="63"/>
      <c r="U66" s="63"/>
      <c r="V66" s="118">
        <v>8</v>
      </c>
      <c r="W66" s="22">
        <v>76</v>
      </c>
      <c r="X66" s="118">
        <f>_xlfn.STDEV.S(ED10:ED12)</f>
        <v>3.0000000000000027E-2</v>
      </c>
      <c r="Y66" s="118">
        <f t="shared" ref="Y66:AG66" si="69">_xlfn.STDEV.S(EE10:EE12)</f>
        <v>4.0000000000000036E-2</v>
      </c>
      <c r="Z66" s="118">
        <f t="shared" si="69"/>
        <v>4.0414518843273822E-2</v>
      </c>
      <c r="AA66" s="118">
        <f t="shared" si="69"/>
        <v>8.73689494805414E-2</v>
      </c>
      <c r="AB66" s="118">
        <f t="shared" si="69"/>
        <v>0.27682726262659435</v>
      </c>
      <c r="AC66" s="118">
        <f t="shared" si="69"/>
        <v>0.90702811422800023</v>
      </c>
      <c r="AD66" s="118">
        <f t="shared" si="69"/>
        <v>0.49426713425029611</v>
      </c>
      <c r="AE66" s="118">
        <f t="shared" si="69"/>
        <v>9.2915732431775561E-2</v>
      </c>
      <c r="AF66" s="118">
        <f t="shared" si="69"/>
        <v>0</v>
      </c>
      <c r="AG66" s="118">
        <f t="shared" si="69"/>
        <v>0.28290163190291651</v>
      </c>
    </row>
    <row r="67" spans="1:33">
      <c r="A67" s="22">
        <v>93</v>
      </c>
      <c r="B67" s="118">
        <f>AVERAGE(ET10:ET12)</f>
        <v>2.4533333333333336</v>
      </c>
      <c r="C67" s="118">
        <f t="shared" ref="C67:K67" si="70">AVERAGE(EU10:EU12)</f>
        <v>3.0966666666666662</v>
      </c>
      <c r="D67" s="118">
        <f t="shared" si="70"/>
        <v>2.9</v>
      </c>
      <c r="E67" s="118">
        <f t="shared" si="70"/>
        <v>6.9866666666666672</v>
      </c>
      <c r="F67" s="118">
        <f t="shared" si="70"/>
        <v>23.376666666666665</v>
      </c>
      <c r="G67" s="118">
        <f t="shared" si="70"/>
        <v>73.826666666666668</v>
      </c>
      <c r="H67" s="118">
        <f t="shared" si="70"/>
        <v>3.24</v>
      </c>
      <c r="I67" s="118">
        <f t="shared" si="70"/>
        <v>4.9633333333333338</v>
      </c>
      <c r="J67" s="118">
        <f t="shared" si="70"/>
        <v>0.74333333333333329</v>
      </c>
      <c r="K67" s="118">
        <f t="shared" si="70"/>
        <v>9.4433333333333334</v>
      </c>
      <c r="L67" s="63"/>
      <c r="M67" s="63"/>
      <c r="N67" s="65"/>
      <c r="Q67" s="65"/>
      <c r="R67" s="65"/>
      <c r="S67" s="63"/>
      <c r="T67" s="63"/>
      <c r="U67" s="63"/>
      <c r="V67" s="118">
        <v>9</v>
      </c>
      <c r="W67" s="22">
        <v>93</v>
      </c>
      <c r="X67" s="118">
        <f>_xlfn.STDEV.S(ET10:ET12)</f>
        <v>1.1547005383792526E-2</v>
      </c>
      <c r="Y67" s="118">
        <f t="shared" ref="Y67:AG67" si="71">_xlfn.STDEV.S(EU10:EU12)</f>
        <v>1.1547005383792526E-2</v>
      </c>
      <c r="Z67" s="118">
        <f t="shared" si="71"/>
        <v>0</v>
      </c>
      <c r="AA67" s="118">
        <f t="shared" si="71"/>
        <v>2.081665999466124E-2</v>
      </c>
      <c r="AB67" s="118">
        <f t="shared" si="71"/>
        <v>1.5275252316519916E-2</v>
      </c>
      <c r="AC67" s="118">
        <f t="shared" si="71"/>
        <v>0.11239810200058262</v>
      </c>
      <c r="AD67" s="118">
        <f t="shared" si="71"/>
        <v>1.1376730637577739</v>
      </c>
      <c r="AE67" s="118">
        <f t="shared" si="71"/>
        <v>0.56127830292407799</v>
      </c>
      <c r="AF67" s="118">
        <f t="shared" si="71"/>
        <v>1.527525231651948E-2</v>
      </c>
      <c r="AG67" s="118">
        <f t="shared" si="71"/>
        <v>0.77590807015608099</v>
      </c>
    </row>
    <row r="68" spans="1:33">
      <c r="A68" s="22">
        <v>99</v>
      </c>
      <c r="B68" s="118">
        <f>AVERAGE(FJ10:FJ12)</f>
        <v>2.4466666666666668</v>
      </c>
      <c r="C68" s="118">
        <f t="shared" ref="C68:K68" si="72">AVERAGE(FK10:FK12)</f>
        <v>3.0866666666666664</v>
      </c>
      <c r="D68" s="118">
        <f t="shared" si="72"/>
        <v>2.9</v>
      </c>
      <c r="E68" s="118">
        <f t="shared" si="72"/>
        <v>7.02</v>
      </c>
      <c r="F68" s="118">
        <f t="shared" si="72"/>
        <v>23.416666666666668</v>
      </c>
      <c r="G68" s="118">
        <f t="shared" si="72"/>
        <v>72.240000000000009</v>
      </c>
      <c r="H68" s="118">
        <f t="shared" si="72"/>
        <v>0.25</v>
      </c>
      <c r="I68" s="118">
        <f t="shared" si="72"/>
        <v>2.7733333333333334</v>
      </c>
      <c r="J68" s="118">
        <f t="shared" si="72"/>
        <v>0.89666666666666661</v>
      </c>
      <c r="K68" s="118">
        <f t="shared" si="72"/>
        <v>12.876666666666665</v>
      </c>
      <c r="Q68" s="65"/>
      <c r="R68" s="65"/>
      <c r="S68" s="63"/>
      <c r="T68" s="63"/>
      <c r="U68" s="63"/>
      <c r="V68" s="118">
        <v>10</v>
      </c>
      <c r="W68" s="22">
        <v>99</v>
      </c>
      <c r="X68" s="118">
        <f>_xlfn.STDEV.S(FJ10:FJ12)</f>
        <v>1.5275252316519383E-2</v>
      </c>
      <c r="Y68" s="118">
        <f t="shared" ref="Y68:AG68" si="73">_xlfn.STDEV.S(FK10:FK12)</f>
        <v>5.7735026918961348E-3</v>
      </c>
      <c r="Z68" s="118">
        <f t="shared" si="73"/>
        <v>1.0000000000000009E-2</v>
      </c>
      <c r="AA68" s="118">
        <f t="shared" si="73"/>
        <v>0</v>
      </c>
      <c r="AB68" s="118">
        <f t="shared" si="73"/>
        <v>3.2145502536644152E-2</v>
      </c>
      <c r="AC68" s="118">
        <f t="shared" si="73"/>
        <v>1.3323287882501045</v>
      </c>
      <c r="AD68" s="118">
        <f t="shared" si="73"/>
        <v>0.4330127018922193</v>
      </c>
      <c r="AE68" s="118">
        <f t="shared" si="73"/>
        <v>0.61272614872660014</v>
      </c>
      <c r="AF68" s="118">
        <f t="shared" si="73"/>
        <v>3.2145502536643208E-2</v>
      </c>
      <c r="AG68" s="118">
        <f t="shared" si="73"/>
        <v>1.0855566928232414</v>
      </c>
    </row>
    <row r="69" spans="1:33">
      <c r="A69" s="22">
        <v>168</v>
      </c>
      <c r="B69" s="118">
        <f>AVERAGE(FZ10:FZ12)</f>
        <v>2.3966666666666669</v>
      </c>
      <c r="C69" s="118">
        <f t="shared" ref="C69:K69" si="74">AVERAGE(GA10:GA12)</f>
        <v>3.0333333333333332</v>
      </c>
      <c r="D69" s="118">
        <f t="shared" si="74"/>
        <v>2.8800000000000003</v>
      </c>
      <c r="E69" s="118">
        <f t="shared" si="74"/>
        <v>7.2766666666666664</v>
      </c>
      <c r="F69" s="118">
        <f t="shared" si="74"/>
        <v>24.17</v>
      </c>
      <c r="G69" s="118">
        <f t="shared" si="74"/>
        <v>2.7966666666666664</v>
      </c>
      <c r="H69" s="118">
        <f t="shared" si="74"/>
        <v>0</v>
      </c>
      <c r="I69" s="118">
        <f t="shared" si="74"/>
        <v>0</v>
      </c>
      <c r="J69" s="118">
        <f t="shared" si="74"/>
        <v>2.7666666666666671</v>
      </c>
      <c r="K69" s="118">
        <f t="shared" si="74"/>
        <v>50.133333333333333</v>
      </c>
      <c r="Q69" s="65"/>
      <c r="R69" s="65"/>
      <c r="S69" s="63"/>
      <c r="T69" s="63"/>
      <c r="U69" s="63"/>
      <c r="V69" s="118">
        <v>11</v>
      </c>
      <c r="W69" s="22">
        <v>168</v>
      </c>
      <c r="X69" s="118">
        <f>_xlfn.STDEV.S(FZ10:FZ12)</f>
        <v>1.5275252316519577E-2</v>
      </c>
      <c r="Y69" s="118">
        <f t="shared" ref="Y69:AG69" si="75">_xlfn.STDEV.S(GA10:GA12)</f>
        <v>5.7735026918963907E-3</v>
      </c>
      <c r="Z69" s="118">
        <f t="shared" si="75"/>
        <v>1.0000000000000009E-2</v>
      </c>
      <c r="AA69" s="118">
        <f t="shared" si="75"/>
        <v>1.5275252316519626E-2</v>
      </c>
      <c r="AB69" s="118">
        <f t="shared" si="75"/>
        <v>4.5825756949558198E-2</v>
      </c>
      <c r="AC69" s="118">
        <f t="shared" si="75"/>
        <v>0.45346811721810709</v>
      </c>
      <c r="AD69" s="118">
        <f t="shared" si="75"/>
        <v>0</v>
      </c>
      <c r="AE69" s="118">
        <f t="shared" si="75"/>
        <v>0</v>
      </c>
      <c r="AF69" s="118">
        <f t="shared" si="75"/>
        <v>3.0550504633038766E-2</v>
      </c>
      <c r="AG69" s="118">
        <f t="shared" si="75"/>
        <v>0.14977761292440522</v>
      </c>
    </row>
    <row r="70" spans="1:33">
      <c r="A70" s="123">
        <v>198</v>
      </c>
      <c r="B70" s="123">
        <f>AVERAGE(GQ10:GQ12)</f>
        <v>2.4333333333333336</v>
      </c>
      <c r="C70" s="123">
        <f t="shared" ref="C70:K70" si="76">AVERAGE(GR10:GR12)</f>
        <v>3.0866666666666664</v>
      </c>
      <c r="D70" s="123">
        <f t="shared" si="76"/>
        <v>2.92</v>
      </c>
      <c r="E70" s="123">
        <f t="shared" si="76"/>
        <v>7.376666666666666</v>
      </c>
      <c r="F70" s="123">
        <f t="shared" si="76"/>
        <v>24.39</v>
      </c>
      <c r="G70" s="123">
        <f t="shared" si="76"/>
        <v>2.4233333333333333</v>
      </c>
      <c r="H70" s="123">
        <f t="shared" si="76"/>
        <v>0</v>
      </c>
      <c r="I70" s="123">
        <f t="shared" si="76"/>
        <v>0</v>
      </c>
      <c r="J70" s="123">
        <f t="shared" si="76"/>
        <v>2.8433333333333337</v>
      </c>
      <c r="K70" s="123">
        <f t="shared" si="76"/>
        <v>50.636666666666663</v>
      </c>
      <c r="L70" s="63"/>
      <c r="M70" s="63"/>
      <c r="N70" s="65"/>
      <c r="X70" s="123">
        <f>_xlfn.STDEV.S(GQ10:GQ12)</f>
        <v>5.7735026918961348E-3</v>
      </c>
      <c r="Y70" s="123">
        <f t="shared" ref="Y70:AG70" si="77">_xlfn.STDEV.S(GR10:GR12)</f>
        <v>1.5275252316519577E-2</v>
      </c>
      <c r="Z70" s="123">
        <f t="shared" si="77"/>
        <v>1.0000000000000009E-2</v>
      </c>
      <c r="AA70" s="123">
        <f t="shared" si="77"/>
        <v>3.2145502536643326E-2</v>
      </c>
      <c r="AB70" s="123">
        <f t="shared" si="77"/>
        <v>8.9999999999999858E-2</v>
      </c>
      <c r="AC70" s="123">
        <f t="shared" si="77"/>
        <v>3.0550504633038961E-2</v>
      </c>
      <c r="AD70" s="123">
        <f t="shared" si="77"/>
        <v>0</v>
      </c>
      <c r="AE70" s="123">
        <f t="shared" si="77"/>
        <v>0</v>
      </c>
      <c r="AF70" s="123">
        <f t="shared" si="77"/>
        <v>4.1633319989322695E-2</v>
      </c>
      <c r="AG70" s="123">
        <f t="shared" si="77"/>
        <v>0.34004901607464361</v>
      </c>
    </row>
    <row r="71" spans="1:33" ht="31.5">
      <c r="A71" s="116" t="s">
        <v>227</v>
      </c>
      <c r="B71" s="111" t="s">
        <v>135</v>
      </c>
      <c r="C71" s="111" t="s">
        <v>136</v>
      </c>
      <c r="D71" s="111" t="s">
        <v>137</v>
      </c>
      <c r="E71" s="111" t="s">
        <v>138</v>
      </c>
      <c r="F71" s="111" t="s">
        <v>139</v>
      </c>
      <c r="G71" s="111" t="s">
        <v>140</v>
      </c>
      <c r="H71" s="111" t="s">
        <v>141</v>
      </c>
      <c r="I71" s="111" t="s">
        <v>142</v>
      </c>
      <c r="J71" s="111" t="s">
        <v>143</v>
      </c>
      <c r="K71" s="111" t="s">
        <v>144</v>
      </c>
      <c r="V71" s="118"/>
      <c r="W71" s="65" t="s">
        <v>148</v>
      </c>
      <c r="X71" s="117" t="s">
        <v>135</v>
      </c>
      <c r="Y71" s="117" t="s">
        <v>136</v>
      </c>
      <c r="Z71" s="117" t="s">
        <v>137</v>
      </c>
      <c r="AA71" s="117" t="s">
        <v>138</v>
      </c>
      <c r="AB71" s="117" t="s">
        <v>139</v>
      </c>
      <c r="AC71" s="117" t="s">
        <v>140</v>
      </c>
      <c r="AD71" s="117" t="s">
        <v>141</v>
      </c>
      <c r="AE71" s="117" t="s">
        <v>142</v>
      </c>
      <c r="AF71" s="117" t="s">
        <v>143</v>
      </c>
      <c r="AG71" s="117" t="s">
        <v>144</v>
      </c>
    </row>
    <row r="72" spans="1:33">
      <c r="A72" s="80">
        <v>0</v>
      </c>
      <c r="B72" s="110">
        <f>AVERAGE(F13:F15)</f>
        <v>2.3633333333333333</v>
      </c>
      <c r="C72" s="110">
        <f t="shared" ref="C72:K72" si="78">AVERAGE(G13:G15)</f>
        <v>3.0066666666666664</v>
      </c>
      <c r="D72" s="110">
        <f t="shared" si="78"/>
        <v>2.8133333333333339</v>
      </c>
      <c r="E72" s="110">
        <f t="shared" si="78"/>
        <v>6.9466666666666663</v>
      </c>
      <c r="F72" s="110">
        <f t="shared" si="78"/>
        <v>23.403333333333332</v>
      </c>
      <c r="G72" s="110">
        <f t="shared" si="78"/>
        <v>73.033333333333331</v>
      </c>
      <c r="H72" s="110">
        <f t="shared" si="78"/>
        <v>19.993333333333336</v>
      </c>
      <c r="I72" s="110">
        <f t="shared" si="78"/>
        <v>8.26</v>
      </c>
      <c r="J72" s="110">
        <f t="shared" si="78"/>
        <v>0</v>
      </c>
      <c r="K72" s="110">
        <f t="shared" si="78"/>
        <v>0.08</v>
      </c>
      <c r="V72" s="118">
        <v>0</v>
      </c>
      <c r="W72" s="80">
        <v>0</v>
      </c>
      <c r="X72" s="118">
        <f>_xlfn.STDEV.S(F13:F15)</f>
        <v>2.0816659994661382E-2</v>
      </c>
      <c r="Y72" s="118">
        <f t="shared" ref="Y72:AG72" si="79">_xlfn.STDEV.S(G13:G15)</f>
        <v>5.7735026918961348E-3</v>
      </c>
      <c r="Z72" s="118">
        <f t="shared" si="79"/>
        <v>2.0816659994661309E-2</v>
      </c>
      <c r="AA72" s="118">
        <f t="shared" si="79"/>
        <v>3.2145502536643007E-2</v>
      </c>
      <c r="AB72" s="118">
        <f t="shared" si="79"/>
        <v>0.12220201853215662</v>
      </c>
      <c r="AC72" s="118">
        <f t="shared" si="79"/>
        <v>0.34486712417007115</v>
      </c>
      <c r="AD72" s="118">
        <f t="shared" si="79"/>
        <v>0.14364307617610325</v>
      </c>
      <c r="AE72" s="118">
        <f t="shared" si="79"/>
        <v>3.4641016151376811E-2</v>
      </c>
      <c r="AF72" s="118">
        <f t="shared" si="79"/>
        <v>0</v>
      </c>
      <c r="AG72" s="118">
        <f t="shared" si="79"/>
        <v>3.4641016151377539E-2</v>
      </c>
    </row>
    <row r="73" spans="1:33">
      <c r="A73" s="80">
        <v>5</v>
      </c>
      <c r="B73" s="110">
        <f>AVERAGE(V13:V15)</f>
        <v>2.3566666666666669</v>
      </c>
      <c r="C73" s="110">
        <f t="shared" ref="C73:K73" si="80">AVERAGE(W13:W15)</f>
        <v>3.0033333333333334</v>
      </c>
      <c r="D73" s="110">
        <f t="shared" si="80"/>
        <v>2.8066666666666666</v>
      </c>
      <c r="E73" s="110">
        <f t="shared" si="80"/>
        <v>6.9533333333333331</v>
      </c>
      <c r="F73" s="110">
        <f t="shared" si="80"/>
        <v>23.583333333333332</v>
      </c>
      <c r="G73" s="110">
        <f t="shared" si="80"/>
        <v>73.036666666666676</v>
      </c>
      <c r="H73" s="110">
        <f t="shared" si="80"/>
        <v>19.86</v>
      </c>
      <c r="I73" s="110">
        <f t="shared" si="80"/>
        <v>8.0466666666666669</v>
      </c>
      <c r="J73" s="110">
        <f t="shared" si="80"/>
        <v>0</v>
      </c>
      <c r="K73" s="110">
        <f t="shared" si="80"/>
        <v>0.13</v>
      </c>
      <c r="L73" s="63"/>
      <c r="M73" s="63"/>
      <c r="N73" s="65"/>
      <c r="V73" s="118">
        <v>1</v>
      </c>
      <c r="W73" s="80">
        <v>5</v>
      </c>
      <c r="X73" s="118">
        <f>_xlfn.STDEV.S(V13:V15)</f>
        <v>1.5275252316519577E-2</v>
      </c>
      <c r="Y73" s="118">
        <f t="shared" ref="Y73:AG73" si="81">_xlfn.STDEV.S(W13:W15)</f>
        <v>1.5275252316519385E-2</v>
      </c>
      <c r="Z73" s="118">
        <f t="shared" si="81"/>
        <v>5.7735026918963907E-3</v>
      </c>
      <c r="AA73" s="118">
        <f t="shared" si="81"/>
        <v>4.5092497528228866E-2</v>
      </c>
      <c r="AB73" s="118">
        <f t="shared" si="81"/>
        <v>0.17009801096230756</v>
      </c>
      <c r="AC73" s="118">
        <f t="shared" si="81"/>
        <v>0.2596792893808258</v>
      </c>
      <c r="AD73" s="118">
        <f t="shared" si="81"/>
        <v>0.1410673597966576</v>
      </c>
      <c r="AE73" s="118">
        <f t="shared" si="81"/>
        <v>5.0332229568471533E-2</v>
      </c>
      <c r="AF73" s="118">
        <f t="shared" si="81"/>
        <v>0</v>
      </c>
      <c r="AG73" s="118">
        <f t="shared" si="81"/>
        <v>0</v>
      </c>
    </row>
    <row r="74" spans="1:33">
      <c r="A74" s="80">
        <v>23</v>
      </c>
      <c r="B74" s="110">
        <f>AVERAGE(AL13:AL15)</f>
        <v>2.3633333333333333</v>
      </c>
      <c r="C74" s="110">
        <f t="shared" ref="C74:K74" si="82">AVERAGE(AM13:AM15)</f>
        <v>3.01</v>
      </c>
      <c r="D74" s="110">
        <f t="shared" si="82"/>
        <v>2.8066666666666666</v>
      </c>
      <c r="E74" s="110">
        <f t="shared" si="82"/>
        <v>7.0100000000000007</v>
      </c>
      <c r="F74" s="110">
        <f t="shared" si="82"/>
        <v>23.716666666666665</v>
      </c>
      <c r="G74" s="110">
        <f t="shared" si="82"/>
        <v>73.180000000000007</v>
      </c>
      <c r="H74" s="110">
        <f t="shared" si="82"/>
        <v>19.426666666666666</v>
      </c>
      <c r="I74" s="110">
        <f t="shared" si="82"/>
        <v>7.956666666666667</v>
      </c>
      <c r="J74" s="110">
        <f t="shared" si="82"/>
        <v>0</v>
      </c>
      <c r="K74" s="110">
        <f t="shared" si="82"/>
        <v>0.42666666666666669</v>
      </c>
      <c r="V74" s="118">
        <v>2</v>
      </c>
      <c r="W74" s="80">
        <v>23</v>
      </c>
      <c r="X74" s="118">
        <f>_xlfn.STDEV.S(AL13:AL15)</f>
        <v>5.7735026918963907E-3</v>
      </c>
      <c r="Y74" s="118">
        <f t="shared" ref="Y74:AG74" si="83">_xlfn.STDEV.S(AM13:AM15)</f>
        <v>1.0000000000000009E-2</v>
      </c>
      <c r="Z74" s="118">
        <f t="shared" si="83"/>
        <v>1.5275252316519383E-2</v>
      </c>
      <c r="AA74" s="118">
        <f t="shared" si="83"/>
        <v>5.1961524227066236E-2</v>
      </c>
      <c r="AB74" s="118">
        <f t="shared" si="83"/>
        <v>0.15307950004273407</v>
      </c>
      <c r="AC74" s="118">
        <f t="shared" si="83"/>
        <v>0.26627053911388016</v>
      </c>
      <c r="AD74" s="118">
        <f t="shared" si="83"/>
        <v>6.5064070986476638E-2</v>
      </c>
      <c r="AE74" s="118">
        <f t="shared" si="83"/>
        <v>0.19731531449264977</v>
      </c>
      <c r="AF74" s="118">
        <f t="shared" si="83"/>
        <v>0</v>
      </c>
      <c r="AG74" s="118">
        <f t="shared" si="83"/>
        <v>5.0332229568471658E-2</v>
      </c>
    </row>
    <row r="75" spans="1:33">
      <c r="A75" s="80">
        <v>29.5</v>
      </c>
      <c r="B75" s="110">
        <f>AVERAGE(BB13:BB15)</f>
        <v>2.3633333333333333</v>
      </c>
      <c r="C75" s="110">
        <f t="shared" ref="C75:K75" si="84">AVERAGE(BC13:BC15)</f>
        <v>3.0033333333333334</v>
      </c>
      <c r="D75" s="110">
        <f t="shared" si="84"/>
        <v>2.8166666666666664</v>
      </c>
      <c r="E75" s="110">
        <f t="shared" si="84"/>
        <v>7.0133333333333328</v>
      </c>
      <c r="F75" s="110">
        <f t="shared" si="84"/>
        <v>23.73</v>
      </c>
      <c r="G75" s="110">
        <f t="shared" si="84"/>
        <v>73.14</v>
      </c>
      <c r="H75" s="110">
        <f t="shared" si="84"/>
        <v>19.029999999999998</v>
      </c>
      <c r="I75" s="110">
        <f t="shared" si="84"/>
        <v>7.94</v>
      </c>
      <c r="J75" s="110">
        <f t="shared" si="84"/>
        <v>0</v>
      </c>
      <c r="K75" s="110">
        <f t="shared" si="84"/>
        <v>0.71</v>
      </c>
      <c r="V75" s="118">
        <v>3</v>
      </c>
      <c r="W75" s="80">
        <v>29.5</v>
      </c>
      <c r="X75" s="118">
        <f>_xlfn.STDEV.S(BB13:BB15)</f>
        <v>2.0816659994661382E-2</v>
      </c>
      <c r="Y75" s="118">
        <f t="shared" ref="Y75:AG75" si="85">_xlfn.STDEV.S(BC13:BC15)</f>
        <v>1.154700538379227E-2</v>
      </c>
      <c r="Z75" s="118">
        <f t="shared" si="85"/>
        <v>5.7735026918961348E-3</v>
      </c>
      <c r="AA75" s="118">
        <f t="shared" si="85"/>
        <v>3.0550504633038673E-2</v>
      </c>
      <c r="AB75" s="118">
        <f t="shared" si="85"/>
        <v>0.10440306508910634</v>
      </c>
      <c r="AC75" s="118">
        <f t="shared" si="85"/>
        <v>0.31096623610932522</v>
      </c>
      <c r="AD75" s="118">
        <f t="shared" si="85"/>
        <v>6.0827625302981483E-2</v>
      </c>
      <c r="AE75" s="118">
        <f t="shared" si="85"/>
        <v>0.20074859899884723</v>
      </c>
      <c r="AF75" s="118">
        <f t="shared" si="85"/>
        <v>0</v>
      </c>
      <c r="AG75" s="118">
        <f t="shared" si="85"/>
        <v>5.5677643628300223E-2</v>
      </c>
    </row>
    <row r="76" spans="1:33">
      <c r="A76" s="80">
        <v>45.5</v>
      </c>
      <c r="B76" s="110">
        <f>AVERAGE(BR13:BR15)</f>
        <v>2.3633333333333333</v>
      </c>
      <c r="C76" s="110">
        <f t="shared" ref="C76:K76" si="86">AVERAGE(BS13:BS15)</f>
        <v>3</v>
      </c>
      <c r="D76" s="110">
        <f t="shared" si="86"/>
        <v>2.83</v>
      </c>
      <c r="E76" s="110">
        <f t="shared" si="86"/>
        <v>6.9833333333333343</v>
      </c>
      <c r="F76" s="110">
        <f t="shared" si="86"/>
        <v>23.623333333333331</v>
      </c>
      <c r="G76" s="110">
        <f t="shared" si="86"/>
        <v>73.42</v>
      </c>
      <c r="H76" s="110">
        <f t="shared" si="86"/>
        <v>15.946666666666665</v>
      </c>
      <c r="I76" s="110">
        <f t="shared" si="86"/>
        <v>7.63</v>
      </c>
      <c r="J76" s="110">
        <f t="shared" si="86"/>
        <v>0</v>
      </c>
      <c r="K76" s="110">
        <f t="shared" si="86"/>
        <v>2.2666666666666671</v>
      </c>
      <c r="L76" s="63"/>
      <c r="M76" s="63"/>
      <c r="N76" s="65"/>
      <c r="V76" s="118">
        <v>4</v>
      </c>
      <c r="W76" s="80">
        <v>45.5</v>
      </c>
      <c r="X76" s="118">
        <f>_xlfn.STDEV.S(BR13:BR15)</f>
        <v>5.7735026918963907E-3</v>
      </c>
      <c r="Y76" s="118">
        <f t="shared" ref="Y76:AG76" si="87">_xlfn.STDEV.S(BS13:BS15)</f>
        <v>2.0000000000000018E-2</v>
      </c>
      <c r="Z76" s="118">
        <f t="shared" si="87"/>
        <v>2.0000000000000018E-2</v>
      </c>
      <c r="AA76" s="118">
        <f t="shared" si="87"/>
        <v>4.5092497528228866E-2</v>
      </c>
      <c r="AB76" s="118">
        <f t="shared" si="87"/>
        <v>0.13012814197295502</v>
      </c>
      <c r="AC76" s="118">
        <f t="shared" si="87"/>
        <v>0.4590206967011376</v>
      </c>
      <c r="AD76" s="118">
        <f t="shared" si="87"/>
        <v>0.452364160089339</v>
      </c>
      <c r="AE76" s="118">
        <f t="shared" si="87"/>
        <v>4.0000000000000036E-2</v>
      </c>
      <c r="AF76" s="118">
        <f t="shared" si="87"/>
        <v>0</v>
      </c>
      <c r="AG76" s="118">
        <f t="shared" si="87"/>
        <v>0.31533051443419163</v>
      </c>
    </row>
    <row r="77" spans="1:33">
      <c r="A77" s="80">
        <v>52</v>
      </c>
      <c r="B77" s="110">
        <f>AVERAGE(CH13:CH15)</f>
        <v>2.4666666666666668</v>
      </c>
      <c r="C77" s="110">
        <f t="shared" ref="C77:K77" si="88">AVERAGE(CI13:CI15)</f>
        <v>3.1333333333333329</v>
      </c>
      <c r="D77" s="110">
        <f t="shared" si="88"/>
        <v>2.9066666666666667</v>
      </c>
      <c r="E77" s="110">
        <f t="shared" si="88"/>
        <v>6.9933333333333332</v>
      </c>
      <c r="F77" s="110">
        <f t="shared" si="88"/>
        <v>23.453333333333333</v>
      </c>
      <c r="G77" s="110">
        <f t="shared" si="88"/>
        <v>73.709999999999994</v>
      </c>
      <c r="H77" s="110">
        <f t="shared" si="88"/>
        <v>14.546666666666667</v>
      </c>
      <c r="I77" s="110">
        <f t="shared" si="88"/>
        <v>7.6000000000000005</v>
      </c>
      <c r="J77" s="110">
        <f t="shared" si="88"/>
        <v>0.35000000000000003</v>
      </c>
      <c r="K77" s="110">
        <f t="shared" si="88"/>
        <v>3.1300000000000003</v>
      </c>
      <c r="V77" s="118">
        <v>5</v>
      </c>
      <c r="W77" s="80">
        <v>52</v>
      </c>
      <c r="X77" s="118">
        <f>_xlfn.STDEV.S(CX13:CX15)</f>
        <v>1.0000000000000009E-2</v>
      </c>
      <c r="Y77" s="118">
        <f t="shared" ref="Y77:AG77" si="89">_xlfn.STDEV.S(CY13:CY15)</f>
        <v>2.0816659994661309E-2</v>
      </c>
      <c r="Z77" s="118">
        <f t="shared" si="89"/>
        <v>2.0000000000000018E-2</v>
      </c>
      <c r="AA77" s="118">
        <f t="shared" si="89"/>
        <v>4.5092497528228866E-2</v>
      </c>
      <c r="AB77" s="118">
        <f t="shared" si="89"/>
        <v>0.12701705922171905</v>
      </c>
      <c r="AC77" s="118">
        <f t="shared" si="89"/>
        <v>0.45014812376964985</v>
      </c>
      <c r="AD77" s="118">
        <f t="shared" si="89"/>
        <v>1.4086518377512585</v>
      </c>
      <c r="AE77" s="118">
        <f t="shared" si="89"/>
        <v>0.75544688761024004</v>
      </c>
      <c r="AF77" s="118">
        <f t="shared" si="89"/>
        <v>6.2449979983983973E-2</v>
      </c>
      <c r="AG77" s="118">
        <f t="shared" si="89"/>
        <v>0.98083297932590663</v>
      </c>
    </row>
    <row r="78" spans="1:33">
      <c r="A78" s="80">
        <v>70</v>
      </c>
      <c r="B78" s="110">
        <f>AVERAGE(CX13:CX15)</f>
        <v>2.4800000000000004</v>
      </c>
      <c r="C78" s="110">
        <f t="shared" ref="C78:K78" si="90">AVERAGE(CY13:CY15)</f>
        <v>3.1466666666666665</v>
      </c>
      <c r="D78" s="110">
        <f t="shared" si="90"/>
        <v>2.93</v>
      </c>
      <c r="E78" s="110">
        <f t="shared" si="90"/>
        <v>7.0733333333333333</v>
      </c>
      <c r="F78" s="110">
        <f t="shared" si="90"/>
        <v>23.723333333333329</v>
      </c>
      <c r="G78" s="110">
        <f t="shared" si="90"/>
        <v>74.583333333333329</v>
      </c>
      <c r="H78" s="110">
        <f t="shared" si="90"/>
        <v>2.6200000000000006</v>
      </c>
      <c r="I78" s="110">
        <f t="shared" si="90"/>
        <v>4.58</v>
      </c>
      <c r="J78" s="110">
        <f t="shared" si="90"/>
        <v>0.96</v>
      </c>
      <c r="K78" s="110">
        <f t="shared" si="90"/>
        <v>9.1366666666666667</v>
      </c>
      <c r="V78" s="118">
        <v>6</v>
      </c>
      <c r="W78" s="80">
        <v>70</v>
      </c>
      <c r="X78" s="118">
        <f>_xlfn.STDEV.S(CX13:CX15)</f>
        <v>1.0000000000000009E-2</v>
      </c>
      <c r="Y78" s="118">
        <f t="shared" ref="Y78:AG78" si="91">_xlfn.STDEV.S(CY13:CY15)</f>
        <v>2.0816659994661309E-2</v>
      </c>
      <c r="Z78" s="118">
        <f t="shared" si="91"/>
        <v>2.0000000000000018E-2</v>
      </c>
      <c r="AA78" s="118">
        <f t="shared" si="91"/>
        <v>4.5092497528228866E-2</v>
      </c>
      <c r="AB78" s="118">
        <f t="shared" si="91"/>
        <v>0.12701705922171905</v>
      </c>
      <c r="AC78" s="118">
        <f t="shared" si="91"/>
        <v>0.45014812376964985</v>
      </c>
      <c r="AD78" s="118">
        <f t="shared" si="91"/>
        <v>1.4086518377512585</v>
      </c>
      <c r="AE78" s="118">
        <f t="shared" si="91"/>
        <v>0.75544688761024004</v>
      </c>
      <c r="AF78" s="118">
        <f t="shared" si="91"/>
        <v>6.2449979983983973E-2</v>
      </c>
      <c r="AG78" s="118">
        <f t="shared" si="91"/>
        <v>0.98083297932590663</v>
      </c>
    </row>
    <row r="79" spans="1:33">
      <c r="A79" s="22">
        <v>74.5</v>
      </c>
      <c r="B79" s="110">
        <f>AVERAGE(DN13:DN15)</f>
        <v>2.4466666666666668</v>
      </c>
      <c r="C79" s="110">
        <f t="shared" ref="C79:K79" si="92">AVERAGE(DO13:DO15)</f>
        <v>3.1199999999999997</v>
      </c>
      <c r="D79" s="110">
        <f t="shared" si="92"/>
        <v>2.9000000000000004</v>
      </c>
      <c r="E79" s="110">
        <f t="shared" si="92"/>
        <v>7.0166666666666657</v>
      </c>
      <c r="F79" s="110">
        <f t="shared" si="92"/>
        <v>23.486666666666668</v>
      </c>
      <c r="G79" s="110">
        <f t="shared" si="92"/>
        <v>73.529999999999987</v>
      </c>
      <c r="H79" s="110">
        <f t="shared" si="92"/>
        <v>0.53333333333333333</v>
      </c>
      <c r="I79" s="110">
        <f t="shared" si="92"/>
        <v>3.3066666666666666</v>
      </c>
      <c r="J79" s="110">
        <f t="shared" si="92"/>
        <v>1.0066666666666666</v>
      </c>
      <c r="K79" s="110">
        <f t="shared" si="92"/>
        <v>11.733333333333334</v>
      </c>
      <c r="V79" s="118">
        <v>7</v>
      </c>
      <c r="W79" s="22">
        <v>74.5</v>
      </c>
      <c r="X79" s="118">
        <f>_xlfn.STDEV.S(DN13:DN15)</f>
        <v>1.1547005383792526E-2</v>
      </c>
      <c r="Y79" s="118">
        <f t="shared" ref="Y79:AG79" si="93">_xlfn.STDEV.S(DO13:DO15)</f>
        <v>1.7320508075688915E-2</v>
      </c>
      <c r="Z79" s="118">
        <f t="shared" si="93"/>
        <v>1.7320508075688659E-2</v>
      </c>
      <c r="AA79" s="118">
        <f t="shared" si="93"/>
        <v>4.041451884327342E-2</v>
      </c>
      <c r="AB79" s="118">
        <f t="shared" si="93"/>
        <v>0.11590225767142533</v>
      </c>
      <c r="AC79" s="118">
        <f t="shared" si="93"/>
        <v>0.96270452372470172</v>
      </c>
      <c r="AD79" s="118">
        <f t="shared" si="93"/>
        <v>0.9237604307034013</v>
      </c>
      <c r="AE79" s="118">
        <f t="shared" si="93"/>
        <v>0.68624582573107951</v>
      </c>
      <c r="AF79" s="118">
        <f t="shared" si="93"/>
        <v>5.8594652770823208E-2</v>
      </c>
      <c r="AG79" s="118">
        <f t="shared" si="93"/>
        <v>1.3469347917896153</v>
      </c>
    </row>
    <row r="80" spans="1:33">
      <c r="A80" s="22">
        <v>76</v>
      </c>
      <c r="B80" s="118">
        <f>AVERAGE(ED13:ED15)</f>
        <v>2.4666666666666668</v>
      </c>
      <c r="C80" s="118">
        <f t="shared" ref="C80:K80" si="94">AVERAGE(EE13:EE15)</f>
        <v>3.1199999999999997</v>
      </c>
      <c r="D80" s="118">
        <f t="shared" si="94"/>
        <v>2.9266666666666672</v>
      </c>
      <c r="E80" s="118">
        <f t="shared" si="94"/>
        <v>7.0633333333333335</v>
      </c>
      <c r="F80" s="118">
        <f t="shared" si="94"/>
        <v>23.643333333333331</v>
      </c>
      <c r="G80" s="118">
        <f t="shared" si="94"/>
        <v>72.043333333333337</v>
      </c>
      <c r="H80" s="118">
        <f t="shared" si="94"/>
        <v>0</v>
      </c>
      <c r="I80" s="118">
        <f t="shared" si="94"/>
        <v>2.4633333333333334</v>
      </c>
      <c r="J80" s="118">
        <f t="shared" si="94"/>
        <v>1.1199999999999999</v>
      </c>
      <c r="K80" s="118">
        <f t="shared" si="94"/>
        <v>13.473333333333334</v>
      </c>
      <c r="V80" s="118">
        <v>8</v>
      </c>
      <c r="W80" s="22">
        <v>76</v>
      </c>
      <c r="X80" s="118">
        <f>_xlfn.STDEV.S(ED13:ED15)</f>
        <v>5.7735026918963907E-3</v>
      </c>
      <c r="Y80" s="118">
        <f t="shared" ref="Y80:AG80" si="95">_xlfn.STDEV.S(EE13:EE15)</f>
        <v>1.7320508075688659E-2</v>
      </c>
      <c r="Z80" s="118">
        <f t="shared" si="95"/>
        <v>1.5275252316519383E-2</v>
      </c>
      <c r="AA80" s="118">
        <f t="shared" si="95"/>
        <v>2.3094010767585053E-2</v>
      </c>
      <c r="AB80" s="118">
        <f t="shared" si="95"/>
        <v>6.0277137733417564E-2</v>
      </c>
      <c r="AC80" s="118">
        <f t="shared" si="95"/>
        <v>2.1750019157079659</v>
      </c>
      <c r="AD80" s="118">
        <f t="shared" si="95"/>
        <v>0</v>
      </c>
      <c r="AE80" s="118">
        <f t="shared" si="95"/>
        <v>0.55868894148115511</v>
      </c>
      <c r="AF80" s="118">
        <f t="shared" si="95"/>
        <v>5.5677643628300154E-2</v>
      </c>
      <c r="AG80" s="118">
        <f t="shared" si="95"/>
        <v>1.1689453936490506</v>
      </c>
    </row>
    <row r="81" spans="1:33">
      <c r="A81" s="22">
        <v>93</v>
      </c>
      <c r="B81" s="118">
        <f>AVERAGE(ET13:ET15)</f>
        <v>2.4533333333333331</v>
      </c>
      <c r="C81" s="118">
        <f t="shared" ref="C81:K81" si="96">AVERAGE(EU13:EU15)</f>
        <v>3.1066666666666669</v>
      </c>
      <c r="D81" s="118">
        <f t="shared" si="96"/>
        <v>2.9133333333333336</v>
      </c>
      <c r="E81" s="118">
        <f t="shared" si="96"/>
        <v>7.166666666666667</v>
      </c>
      <c r="F81" s="118">
        <f t="shared" si="96"/>
        <v>23.88</v>
      </c>
      <c r="G81" s="118">
        <f t="shared" si="96"/>
        <v>42.096666666666664</v>
      </c>
      <c r="H81" s="118">
        <f t="shared" si="96"/>
        <v>0</v>
      </c>
      <c r="I81" s="118">
        <f t="shared" si="96"/>
        <v>0</v>
      </c>
      <c r="J81" s="118">
        <f t="shared" si="96"/>
        <v>1.9233333333333331</v>
      </c>
      <c r="K81" s="118">
        <f t="shared" si="96"/>
        <v>29.376666666666665</v>
      </c>
      <c r="V81" s="118">
        <v>9</v>
      </c>
      <c r="W81" s="22">
        <v>93</v>
      </c>
      <c r="X81" s="118">
        <f>_xlfn.STDEV.S(ET13:ET15)</f>
        <v>2.3094010767585049E-2</v>
      </c>
      <c r="Y81" s="118">
        <f t="shared" ref="Y81:AG81" si="97">_xlfn.STDEV.S(EU13:EU15)</f>
        <v>5.7735026918961348E-3</v>
      </c>
      <c r="Z81" s="118">
        <f t="shared" si="97"/>
        <v>1.5275252316519577E-2</v>
      </c>
      <c r="AA81" s="118">
        <f t="shared" si="97"/>
        <v>6.1101009266077921E-2</v>
      </c>
      <c r="AB81" s="118">
        <f t="shared" si="97"/>
        <v>0.12767145334803681</v>
      </c>
      <c r="AC81" s="118">
        <f t="shared" si="97"/>
        <v>4.4606763313799567</v>
      </c>
      <c r="AD81" s="118">
        <f t="shared" si="97"/>
        <v>0</v>
      </c>
      <c r="AE81" s="118">
        <f t="shared" si="97"/>
        <v>0</v>
      </c>
      <c r="AF81" s="118">
        <f t="shared" si="97"/>
        <v>0.13613718571108083</v>
      </c>
      <c r="AG81" s="118">
        <f t="shared" si="97"/>
        <v>2.3547045108321631</v>
      </c>
    </row>
    <row r="82" spans="1:33">
      <c r="A82" s="22">
        <v>99</v>
      </c>
      <c r="B82" s="118">
        <f>AVERAGE(FJ13:FJ15)</f>
        <v>2.4300000000000002</v>
      </c>
      <c r="C82" s="118">
        <f t="shared" ref="C82:K82" si="98">AVERAGE(FK13:FK15)</f>
        <v>3.0700000000000003</v>
      </c>
      <c r="D82" s="118">
        <f t="shared" si="98"/>
        <v>2.8966666666666665</v>
      </c>
      <c r="E82" s="118">
        <f t="shared" si="98"/>
        <v>7.1499999999999995</v>
      </c>
      <c r="F82" s="118">
        <f t="shared" si="98"/>
        <v>23.843333333333334</v>
      </c>
      <c r="G82" s="118">
        <f t="shared" si="98"/>
        <v>29.816666666666666</v>
      </c>
      <c r="H82" s="118">
        <f t="shared" si="98"/>
        <v>0</v>
      </c>
      <c r="I82" s="118">
        <f t="shared" si="98"/>
        <v>0</v>
      </c>
      <c r="J82" s="118">
        <f t="shared" si="98"/>
        <v>2.2033333333333331</v>
      </c>
      <c r="K82" s="118">
        <f t="shared" si="98"/>
        <v>35.380000000000003</v>
      </c>
      <c r="V82" s="118">
        <v>10</v>
      </c>
      <c r="W82" s="22">
        <v>99</v>
      </c>
      <c r="X82" s="118">
        <f>_xlfn.STDEV.S(FJ13:FJ15)</f>
        <v>2.6457513110645845E-2</v>
      </c>
      <c r="Y82" s="118">
        <f t="shared" ref="Y82:AG82" si="99">_xlfn.STDEV.S(FK13:FK15)</f>
        <v>1.0000000000000009E-2</v>
      </c>
      <c r="Z82" s="118">
        <f t="shared" si="99"/>
        <v>2.5166114784235735E-2</v>
      </c>
      <c r="AA82" s="118">
        <f t="shared" si="99"/>
        <v>4.5825756949558774E-2</v>
      </c>
      <c r="AB82" s="118">
        <f t="shared" si="99"/>
        <v>0.13576941236277515</v>
      </c>
      <c r="AC82" s="118">
        <f t="shared" si="99"/>
        <v>4.7542857858287464</v>
      </c>
      <c r="AD82" s="118">
        <f t="shared" si="99"/>
        <v>0</v>
      </c>
      <c r="AE82" s="118">
        <f t="shared" si="99"/>
        <v>0</v>
      </c>
      <c r="AF82" s="118">
        <f t="shared" si="99"/>
        <v>0.15534906930308071</v>
      </c>
      <c r="AG82" s="118">
        <f t="shared" si="99"/>
        <v>2.3893095236908954</v>
      </c>
    </row>
    <row r="83" spans="1:33">
      <c r="A83" s="22">
        <v>168</v>
      </c>
      <c r="B83" s="118">
        <f>AVERAGE(FZ13:FZ15)</f>
        <v>2.3566666666666669</v>
      </c>
      <c r="C83" s="118">
        <f t="shared" ref="C83:K83" si="100">AVERAGE(GA13:GA15)</f>
        <v>2.9966666666666666</v>
      </c>
      <c r="D83" s="118">
        <f t="shared" si="100"/>
        <v>2.84</v>
      </c>
      <c r="E83" s="118">
        <f t="shared" si="100"/>
        <v>7.1733333333333329</v>
      </c>
      <c r="F83" s="118">
        <f t="shared" si="100"/>
        <v>23.793333333333333</v>
      </c>
      <c r="G83" s="118">
        <f t="shared" si="100"/>
        <v>2.3533333333333335</v>
      </c>
      <c r="H83" s="118">
        <f t="shared" si="100"/>
        <v>0</v>
      </c>
      <c r="I83" s="118">
        <f t="shared" si="100"/>
        <v>0</v>
      </c>
      <c r="J83" s="118">
        <f t="shared" si="100"/>
        <v>2.9033333333333338</v>
      </c>
      <c r="K83" s="118">
        <f t="shared" si="100"/>
        <v>50.396666666666668</v>
      </c>
      <c r="V83" s="118">
        <v>11</v>
      </c>
      <c r="W83" s="22">
        <v>168</v>
      </c>
      <c r="X83" s="118">
        <f>_xlfn.STDEV.S(FZ13:FZ15)</f>
        <v>5.7735026918961348E-3</v>
      </c>
      <c r="Y83" s="118">
        <f t="shared" ref="Y83:AG83" si="101">_xlfn.STDEV.S(GA13:GA15)</f>
        <v>5.7735026918961348E-3</v>
      </c>
      <c r="Z83" s="118">
        <f t="shared" si="101"/>
        <v>1.0000000000000009E-2</v>
      </c>
      <c r="AA83" s="118">
        <f t="shared" si="101"/>
        <v>5.7735026918961348E-3</v>
      </c>
      <c r="AB83" s="118">
        <f t="shared" si="101"/>
        <v>4.0414518843273087E-2</v>
      </c>
      <c r="AC83" s="118">
        <f t="shared" si="101"/>
        <v>3.2145502536643257E-2</v>
      </c>
      <c r="AD83" s="118">
        <f t="shared" si="101"/>
        <v>0</v>
      </c>
      <c r="AE83" s="118">
        <f t="shared" si="101"/>
        <v>0</v>
      </c>
      <c r="AF83" s="118">
        <f t="shared" si="101"/>
        <v>1.5275252316519385E-2</v>
      </c>
      <c r="AG83" s="118">
        <f t="shared" si="101"/>
        <v>0.58398059328485741</v>
      </c>
    </row>
    <row r="91" spans="1:33">
      <c r="C91" s="128" t="s">
        <v>500</v>
      </c>
      <c r="D91" s="128" t="s">
        <v>498</v>
      </c>
      <c r="E91" s="128" t="s">
        <v>499</v>
      </c>
      <c r="F91" s="126" t="s">
        <v>504</v>
      </c>
      <c r="G91" s="128" t="s">
        <v>502</v>
      </c>
      <c r="H91" s="128" t="s">
        <v>503</v>
      </c>
      <c r="I91" s="128" t="s">
        <v>501</v>
      </c>
      <c r="J91" s="128" t="s">
        <v>506</v>
      </c>
      <c r="K91" s="128" t="s">
        <v>505</v>
      </c>
    </row>
    <row r="92" spans="1:33">
      <c r="C92" s="80">
        <v>0</v>
      </c>
      <c r="D92" s="128" t="s">
        <v>148</v>
      </c>
      <c r="E92" s="47">
        <v>0.218</v>
      </c>
      <c r="F92" s="61">
        <v>23.56</v>
      </c>
      <c r="G92" s="61">
        <v>73.59</v>
      </c>
      <c r="H92" s="61">
        <v>20.27</v>
      </c>
      <c r="I92" s="61">
        <v>8.35</v>
      </c>
      <c r="J92" s="61">
        <v>0</v>
      </c>
      <c r="K92" s="61">
        <v>0.13</v>
      </c>
    </row>
    <row r="93" spans="1:33">
      <c r="C93" s="80">
        <v>0</v>
      </c>
      <c r="D93" s="128" t="s">
        <v>148</v>
      </c>
      <c r="E93" s="37">
        <v>0.23699999999999999</v>
      </c>
      <c r="F93" s="61">
        <v>23.53</v>
      </c>
      <c r="G93" s="61">
        <v>73.33</v>
      </c>
      <c r="H93" s="61">
        <v>20.2</v>
      </c>
      <c r="I93" s="61">
        <v>8.31</v>
      </c>
      <c r="J93" s="61">
        <v>0</v>
      </c>
      <c r="K93" s="61">
        <v>0.13</v>
      </c>
    </row>
    <row r="94" spans="1:33">
      <c r="C94" s="80">
        <v>0</v>
      </c>
      <c r="D94" s="128" t="s">
        <v>148</v>
      </c>
      <c r="E94" s="37">
        <v>0.2</v>
      </c>
      <c r="F94" s="61">
        <v>23.32</v>
      </c>
      <c r="G94" s="61">
        <v>72.739999999999995</v>
      </c>
      <c r="H94" s="61">
        <v>19.79</v>
      </c>
      <c r="I94" s="61">
        <v>8.16</v>
      </c>
      <c r="J94" s="61">
        <v>0</v>
      </c>
      <c r="K94" s="61">
        <v>0.13</v>
      </c>
    </row>
    <row r="95" spans="1:33">
      <c r="C95" s="80">
        <v>0</v>
      </c>
      <c r="D95" s="128" t="s">
        <v>51</v>
      </c>
      <c r="E95" s="47">
        <v>0.32500000000000001</v>
      </c>
      <c r="F95" s="61">
        <v>23.46</v>
      </c>
      <c r="G95" s="61">
        <v>73.22</v>
      </c>
      <c r="H95" s="61">
        <v>19.93</v>
      </c>
      <c r="I95" s="61">
        <v>8.25</v>
      </c>
      <c r="J95" s="61">
        <v>0</v>
      </c>
      <c r="K95" s="61">
        <v>0.16</v>
      </c>
    </row>
    <row r="96" spans="1:33">
      <c r="C96" s="80">
        <v>0</v>
      </c>
      <c r="D96" s="128" t="s">
        <v>51</v>
      </c>
      <c r="E96" s="130">
        <v>0.26500000000000001</v>
      </c>
      <c r="F96" s="61">
        <v>23.61</v>
      </c>
      <c r="G96" s="61">
        <v>73.39</v>
      </c>
      <c r="H96" s="61">
        <v>20.05</v>
      </c>
      <c r="I96" s="61">
        <v>8.23</v>
      </c>
      <c r="J96" s="61">
        <v>0</v>
      </c>
      <c r="K96" s="61">
        <v>0.17</v>
      </c>
    </row>
    <row r="97" spans="3:11">
      <c r="C97" s="80">
        <v>0</v>
      </c>
      <c r="D97" s="128" t="s">
        <v>51</v>
      </c>
      <c r="E97" s="130">
        <v>0.22900000000000001</v>
      </c>
      <c r="F97" s="61">
        <v>23.5</v>
      </c>
      <c r="G97" s="61">
        <v>73.27</v>
      </c>
      <c r="H97" s="61">
        <v>20.07</v>
      </c>
      <c r="I97" s="61">
        <v>8.24</v>
      </c>
      <c r="J97" s="61">
        <v>0</v>
      </c>
      <c r="K97" s="61">
        <v>0.16</v>
      </c>
    </row>
    <row r="98" spans="3:11">
      <c r="C98" s="80">
        <v>0</v>
      </c>
      <c r="D98" s="128" t="s">
        <v>52</v>
      </c>
      <c r="E98" s="47">
        <v>0.20699999999999999</v>
      </c>
      <c r="F98" s="61">
        <v>23.56</v>
      </c>
      <c r="G98" s="61">
        <v>73.489999999999995</v>
      </c>
      <c r="H98" s="61">
        <v>20.239999999999998</v>
      </c>
      <c r="I98" s="61">
        <v>8.32</v>
      </c>
      <c r="J98" s="61">
        <v>0</v>
      </c>
      <c r="K98" s="61">
        <v>0.03</v>
      </c>
    </row>
    <row r="99" spans="3:11">
      <c r="C99" s="80">
        <v>0</v>
      </c>
      <c r="D99" s="128" t="s">
        <v>52</v>
      </c>
      <c r="E99" s="37">
        <v>0.23400000000000001</v>
      </c>
      <c r="F99" s="61">
        <v>23.44</v>
      </c>
      <c r="G99" s="61">
        <v>73.12</v>
      </c>
      <c r="H99" s="61">
        <v>20.170000000000002</v>
      </c>
      <c r="I99" s="61">
        <v>8.27</v>
      </c>
      <c r="J99" s="61">
        <v>0</v>
      </c>
      <c r="K99" s="61">
        <v>0</v>
      </c>
    </row>
    <row r="100" spans="3:11">
      <c r="C100" s="80">
        <v>0</v>
      </c>
      <c r="D100" s="128" t="s">
        <v>52</v>
      </c>
      <c r="E100" s="37">
        <v>0.20599999999999999</v>
      </c>
      <c r="F100" s="61">
        <v>23.45</v>
      </c>
      <c r="G100" s="61">
        <v>73.13</v>
      </c>
      <c r="H100" s="61">
        <v>20.04</v>
      </c>
      <c r="I100" s="61">
        <v>8.25</v>
      </c>
      <c r="J100" s="61">
        <v>0</v>
      </c>
      <c r="K100" s="61">
        <v>0.02</v>
      </c>
    </row>
    <row r="101" spans="3:11">
      <c r="C101" s="80">
        <v>5</v>
      </c>
      <c r="D101" s="128" t="s">
        <v>148</v>
      </c>
      <c r="E101" s="47">
        <v>0.22600000000000001</v>
      </c>
      <c r="F101" s="61">
        <v>23.29</v>
      </c>
      <c r="G101" s="61">
        <v>72.62</v>
      </c>
      <c r="H101" s="61">
        <v>19.97</v>
      </c>
      <c r="I101" s="61">
        <v>8.2200000000000006</v>
      </c>
      <c r="J101" s="61">
        <v>0</v>
      </c>
      <c r="K101" s="61">
        <v>0.12</v>
      </c>
    </row>
    <row r="102" spans="3:11">
      <c r="C102" s="80">
        <v>5</v>
      </c>
      <c r="D102" s="128" t="s">
        <v>148</v>
      </c>
      <c r="E102" s="131">
        <v>0.23599999999999999</v>
      </c>
      <c r="F102" s="61">
        <v>23.47</v>
      </c>
      <c r="G102" s="61">
        <v>73.06</v>
      </c>
      <c r="H102" s="61">
        <v>20.010000000000002</v>
      </c>
      <c r="I102" s="61">
        <v>8.2799999999999994</v>
      </c>
      <c r="J102" s="61">
        <v>0</v>
      </c>
      <c r="K102" s="61">
        <v>0.13</v>
      </c>
    </row>
    <row r="103" spans="3:11">
      <c r="C103" s="80">
        <v>5</v>
      </c>
      <c r="D103" s="128" t="s">
        <v>148</v>
      </c>
      <c r="E103" s="131">
        <v>0.26400000000000001</v>
      </c>
      <c r="F103" s="61">
        <v>23.55</v>
      </c>
      <c r="G103" s="61">
        <v>73.13</v>
      </c>
      <c r="H103" s="61">
        <v>20.100000000000001</v>
      </c>
      <c r="I103" s="61">
        <v>8.2200000000000006</v>
      </c>
      <c r="J103" s="61">
        <v>0</v>
      </c>
      <c r="K103" s="61">
        <v>0.12</v>
      </c>
    </row>
    <row r="104" spans="3:11">
      <c r="C104" s="80">
        <v>5</v>
      </c>
      <c r="D104" s="128" t="s">
        <v>51</v>
      </c>
      <c r="E104" s="129">
        <v>0.27600000000000002</v>
      </c>
      <c r="F104" s="61">
        <v>23.37</v>
      </c>
      <c r="G104" s="61">
        <v>72.900000000000006</v>
      </c>
      <c r="H104" s="61">
        <v>19.899999999999999</v>
      </c>
      <c r="I104" s="61">
        <v>8.26</v>
      </c>
      <c r="J104" s="61">
        <v>0</v>
      </c>
      <c r="K104" s="61">
        <v>0.16</v>
      </c>
    </row>
    <row r="105" spans="3:11">
      <c r="C105" s="80">
        <v>5</v>
      </c>
      <c r="D105" s="128" t="s">
        <v>51</v>
      </c>
      <c r="E105" s="131">
        <v>0.34399999999999997</v>
      </c>
      <c r="F105" s="61">
        <v>23.44</v>
      </c>
      <c r="G105" s="61">
        <v>73.099999999999994</v>
      </c>
      <c r="H105" s="61">
        <v>19.71</v>
      </c>
      <c r="I105" s="61">
        <v>8.1999999999999993</v>
      </c>
      <c r="J105" s="61">
        <v>0</v>
      </c>
      <c r="K105" s="61">
        <v>0.16</v>
      </c>
    </row>
    <row r="106" spans="3:11">
      <c r="C106" s="80">
        <v>5</v>
      </c>
      <c r="D106" s="128" t="s">
        <v>51</v>
      </c>
      <c r="E106" s="131">
        <v>0.38400000000000001</v>
      </c>
      <c r="F106" s="61">
        <v>23.69</v>
      </c>
      <c r="G106" s="61">
        <v>74.05</v>
      </c>
      <c r="H106" s="61">
        <v>20.03</v>
      </c>
      <c r="I106" s="61">
        <v>8.36</v>
      </c>
      <c r="J106" s="61">
        <v>0</v>
      </c>
      <c r="K106" s="61">
        <v>0.16</v>
      </c>
    </row>
    <row r="107" spans="3:11">
      <c r="C107" s="80">
        <v>5</v>
      </c>
      <c r="D107" s="128" t="s">
        <v>52</v>
      </c>
      <c r="E107" s="129">
        <v>0.20799999999999999</v>
      </c>
      <c r="F107" s="61">
        <v>23.55</v>
      </c>
      <c r="G107" s="61">
        <v>73.47</v>
      </c>
      <c r="H107" s="61">
        <v>20.2</v>
      </c>
      <c r="I107" s="61">
        <v>8.31</v>
      </c>
      <c r="J107" s="61">
        <v>0</v>
      </c>
      <c r="K107" s="61">
        <v>0.04</v>
      </c>
    </row>
    <row r="108" spans="3:11">
      <c r="C108" s="80">
        <v>5</v>
      </c>
      <c r="D108" s="128" t="s">
        <v>52</v>
      </c>
      <c r="E108" s="131">
        <v>0.18</v>
      </c>
      <c r="F108" s="61">
        <v>23.82</v>
      </c>
      <c r="G108" s="61">
        <v>73.53</v>
      </c>
      <c r="H108" s="61">
        <v>20.12</v>
      </c>
      <c r="I108" s="61">
        <v>8.09</v>
      </c>
      <c r="J108" s="61">
        <v>0</v>
      </c>
      <c r="K108" s="61">
        <v>0.03</v>
      </c>
    </row>
    <row r="109" spans="3:11">
      <c r="C109" s="80">
        <v>5</v>
      </c>
      <c r="D109" s="128" t="s">
        <v>52</v>
      </c>
      <c r="E109" s="131">
        <v>0.11600000000000001</v>
      </c>
      <c r="F109" s="61">
        <v>23.72</v>
      </c>
      <c r="G109" s="61">
        <v>73.58</v>
      </c>
      <c r="H109" s="61">
        <v>20.079999999999998</v>
      </c>
      <c r="I109" s="61">
        <v>8.08</v>
      </c>
      <c r="J109" s="61">
        <v>0</v>
      </c>
      <c r="K109" s="61">
        <v>0.03</v>
      </c>
    </row>
    <row r="110" spans="3:11">
      <c r="C110" s="80">
        <v>23</v>
      </c>
      <c r="D110" s="128" t="s">
        <v>148</v>
      </c>
      <c r="E110" s="47">
        <v>0.8</v>
      </c>
      <c r="F110" s="61">
        <v>23.89</v>
      </c>
      <c r="G110" s="61">
        <v>73.099999999999994</v>
      </c>
      <c r="H110" s="61">
        <v>19.7</v>
      </c>
      <c r="I110" s="61">
        <v>7.79</v>
      </c>
      <c r="J110" s="61">
        <v>0</v>
      </c>
      <c r="K110" s="61">
        <v>0.34</v>
      </c>
    </row>
    <row r="111" spans="3:11">
      <c r="C111" s="80">
        <v>23</v>
      </c>
      <c r="D111" s="128" t="s">
        <v>148</v>
      </c>
      <c r="E111" s="37">
        <v>0.85</v>
      </c>
      <c r="F111" s="61">
        <v>23.84</v>
      </c>
      <c r="G111" s="61">
        <v>73.38</v>
      </c>
      <c r="H111" s="61">
        <v>19.68</v>
      </c>
      <c r="I111" s="61">
        <v>8.06</v>
      </c>
      <c r="J111" s="61">
        <v>0</v>
      </c>
      <c r="K111" s="61">
        <v>0.33</v>
      </c>
    </row>
    <row r="112" spans="3:11">
      <c r="C112" s="80">
        <v>23</v>
      </c>
      <c r="D112" s="128" t="s">
        <v>148</v>
      </c>
      <c r="E112" s="37">
        <v>0.75</v>
      </c>
      <c r="F112" s="61">
        <v>23.99</v>
      </c>
      <c r="G112" s="61">
        <v>73.209999999999994</v>
      </c>
      <c r="H112" s="61">
        <v>19.850000000000001</v>
      </c>
      <c r="I112" s="61">
        <v>7.75</v>
      </c>
      <c r="J112" s="61">
        <v>0</v>
      </c>
      <c r="K112" s="61">
        <v>0.33</v>
      </c>
    </row>
    <row r="113" spans="3:11">
      <c r="C113" s="80">
        <v>23</v>
      </c>
      <c r="D113" s="128" t="s">
        <v>51</v>
      </c>
      <c r="E113" s="47">
        <v>1.51</v>
      </c>
      <c r="F113" s="61">
        <v>23.92</v>
      </c>
      <c r="G113" s="61">
        <v>73.319999999999993</v>
      </c>
      <c r="H113" s="61">
        <v>19.23</v>
      </c>
      <c r="I113" s="61">
        <v>7.74</v>
      </c>
      <c r="J113" s="61">
        <v>0</v>
      </c>
      <c r="K113" s="61">
        <v>0.56999999999999995</v>
      </c>
    </row>
    <row r="114" spans="3:11">
      <c r="C114" s="80">
        <v>23</v>
      </c>
      <c r="D114" s="128" t="s">
        <v>51</v>
      </c>
      <c r="E114" s="37">
        <v>1.42</v>
      </c>
      <c r="F114" s="61">
        <v>23.68</v>
      </c>
      <c r="G114" s="61">
        <v>73.59</v>
      </c>
      <c r="H114" s="61">
        <v>18.940000000000001</v>
      </c>
      <c r="I114" s="61">
        <v>8.1</v>
      </c>
      <c r="J114" s="61">
        <v>0</v>
      </c>
      <c r="K114" s="61">
        <v>0.61</v>
      </c>
    </row>
    <row r="115" spans="3:11">
      <c r="C115" s="80">
        <v>23</v>
      </c>
      <c r="D115" s="128" t="s">
        <v>51</v>
      </c>
      <c r="E115" s="37">
        <v>1.51</v>
      </c>
      <c r="F115" s="61">
        <v>24.02</v>
      </c>
      <c r="G115" s="61">
        <v>73.22</v>
      </c>
      <c r="H115" s="61">
        <v>19.29</v>
      </c>
      <c r="I115" s="61">
        <v>7.7</v>
      </c>
      <c r="J115" s="61">
        <v>0</v>
      </c>
      <c r="K115" s="61">
        <v>0.57999999999999996</v>
      </c>
    </row>
    <row r="116" spans="3:11">
      <c r="C116" s="80">
        <v>23</v>
      </c>
      <c r="D116" s="128" t="s">
        <v>52</v>
      </c>
      <c r="E116" s="47">
        <v>0.37</v>
      </c>
      <c r="F116" s="61">
        <v>23.96</v>
      </c>
      <c r="G116" s="61">
        <v>73.510000000000005</v>
      </c>
      <c r="H116" s="61">
        <v>20.25</v>
      </c>
      <c r="I116" s="61">
        <v>7.79</v>
      </c>
      <c r="J116" s="61">
        <v>0</v>
      </c>
      <c r="K116" s="61">
        <v>0.14000000000000001</v>
      </c>
    </row>
    <row r="117" spans="3:11">
      <c r="C117" s="80">
        <v>23</v>
      </c>
      <c r="D117" s="128" t="s">
        <v>52</v>
      </c>
      <c r="E117" s="37">
        <v>0.41</v>
      </c>
      <c r="F117" s="61">
        <v>23.95</v>
      </c>
      <c r="G117" s="61">
        <v>73.08</v>
      </c>
      <c r="H117" s="61">
        <v>20.21</v>
      </c>
      <c r="I117" s="61">
        <v>7.74</v>
      </c>
      <c r="J117" s="61">
        <v>0</v>
      </c>
      <c r="K117" s="61">
        <v>0.15</v>
      </c>
    </row>
    <row r="118" spans="3:11">
      <c r="C118" s="80">
        <v>23</v>
      </c>
      <c r="D118" s="128" t="s">
        <v>52</v>
      </c>
      <c r="E118" s="37">
        <v>0.36</v>
      </c>
      <c r="F118" s="61">
        <v>23.89</v>
      </c>
      <c r="G118" s="61">
        <v>72.959999999999994</v>
      </c>
      <c r="H118" s="61">
        <v>20.170000000000002</v>
      </c>
      <c r="I118" s="61">
        <v>7.74</v>
      </c>
      <c r="J118" s="61">
        <v>0</v>
      </c>
      <c r="K118" s="61">
        <v>0.14000000000000001</v>
      </c>
    </row>
    <row r="119" spans="3:11">
      <c r="C119" s="80">
        <v>29.5</v>
      </c>
      <c r="D119" s="128" t="s">
        <v>148</v>
      </c>
      <c r="E119" s="47">
        <v>1.47</v>
      </c>
      <c r="F119" s="61">
        <v>23.79</v>
      </c>
      <c r="G119" s="61">
        <v>73.37</v>
      </c>
      <c r="H119" s="61">
        <v>19.23</v>
      </c>
      <c r="I119" s="61">
        <v>8.07</v>
      </c>
      <c r="J119" s="61">
        <v>0</v>
      </c>
      <c r="K119" s="61">
        <v>0.6</v>
      </c>
    </row>
    <row r="120" spans="3:11">
      <c r="C120" s="80">
        <v>29.5</v>
      </c>
      <c r="D120" s="128" t="s">
        <v>148</v>
      </c>
      <c r="E120" s="37">
        <v>1.52</v>
      </c>
      <c r="F120" s="61">
        <v>23.94</v>
      </c>
      <c r="G120" s="61">
        <v>73.06</v>
      </c>
      <c r="H120" s="61">
        <v>19.399999999999999</v>
      </c>
      <c r="I120" s="61">
        <v>7.74</v>
      </c>
      <c r="J120" s="61">
        <v>0</v>
      </c>
      <c r="K120" s="61">
        <v>0.59</v>
      </c>
    </row>
    <row r="121" spans="3:11">
      <c r="C121" s="80">
        <v>29.5</v>
      </c>
      <c r="D121" s="128" t="s">
        <v>148</v>
      </c>
      <c r="E121" s="37">
        <v>1.5</v>
      </c>
      <c r="F121" s="61">
        <v>23.79</v>
      </c>
      <c r="G121" s="61">
        <v>73.53</v>
      </c>
      <c r="H121" s="61">
        <v>19.3</v>
      </c>
      <c r="I121" s="61">
        <v>8.08</v>
      </c>
      <c r="J121" s="61">
        <v>0</v>
      </c>
      <c r="K121" s="61">
        <v>0.57999999999999996</v>
      </c>
    </row>
    <row r="122" spans="3:11">
      <c r="C122" s="80">
        <v>29.5</v>
      </c>
      <c r="D122" s="128" t="s">
        <v>51</v>
      </c>
      <c r="E122" s="47">
        <v>2.2200000000000002</v>
      </c>
      <c r="F122" s="61">
        <v>23.88</v>
      </c>
      <c r="G122" s="61">
        <v>73.3</v>
      </c>
      <c r="H122" s="61">
        <v>18.48</v>
      </c>
      <c r="I122" s="61">
        <v>7.71</v>
      </c>
      <c r="J122" s="61">
        <v>0</v>
      </c>
      <c r="K122" s="61">
        <v>1.04</v>
      </c>
    </row>
    <row r="123" spans="3:11">
      <c r="C123" s="80">
        <v>29.5</v>
      </c>
      <c r="D123" s="128" t="s">
        <v>51</v>
      </c>
      <c r="E123" s="37">
        <v>2.58</v>
      </c>
      <c r="F123" s="61">
        <v>24</v>
      </c>
      <c r="G123" s="61">
        <v>73.209999999999994</v>
      </c>
      <c r="H123" s="61">
        <v>18.43</v>
      </c>
      <c r="I123" s="61">
        <v>7.66</v>
      </c>
      <c r="J123" s="61">
        <v>0</v>
      </c>
      <c r="K123" s="61">
        <v>1.25</v>
      </c>
    </row>
    <row r="124" spans="3:11">
      <c r="C124" s="80">
        <v>29.5</v>
      </c>
      <c r="D124" s="128" t="s">
        <v>51</v>
      </c>
      <c r="E124" s="37">
        <v>2.35</v>
      </c>
      <c r="F124" s="61">
        <v>23.64</v>
      </c>
      <c r="G124" s="61">
        <v>73.64</v>
      </c>
      <c r="H124" s="61">
        <v>18.190000000000001</v>
      </c>
      <c r="I124" s="61">
        <v>8.11</v>
      </c>
      <c r="J124" s="61">
        <v>0</v>
      </c>
      <c r="K124" s="61">
        <v>1.03</v>
      </c>
    </row>
    <row r="125" spans="3:11">
      <c r="C125" s="80">
        <v>29.5</v>
      </c>
      <c r="D125" s="128" t="s">
        <v>52</v>
      </c>
      <c r="E125" s="47">
        <v>0.48</v>
      </c>
      <c r="F125" s="61">
        <v>23.8</v>
      </c>
      <c r="G125" s="61">
        <v>73.56</v>
      </c>
      <c r="H125" s="61">
        <v>20.07</v>
      </c>
      <c r="I125" s="61">
        <v>8.1</v>
      </c>
      <c r="J125" s="61">
        <v>0</v>
      </c>
      <c r="K125" s="61">
        <v>0.22</v>
      </c>
    </row>
    <row r="126" spans="3:11">
      <c r="C126" s="80">
        <v>29.5</v>
      </c>
      <c r="D126" s="128" t="s">
        <v>52</v>
      </c>
      <c r="E126" s="37">
        <v>0.68</v>
      </c>
      <c r="F126" s="61">
        <v>23.78</v>
      </c>
      <c r="G126" s="61">
        <v>73.459999999999994</v>
      </c>
      <c r="H126" s="61">
        <v>20.04</v>
      </c>
      <c r="I126" s="61">
        <v>8.09</v>
      </c>
      <c r="J126" s="61">
        <v>0</v>
      </c>
      <c r="K126" s="61">
        <v>0.25</v>
      </c>
    </row>
    <row r="127" spans="3:11">
      <c r="C127" s="80">
        <v>29.5</v>
      </c>
      <c r="D127" s="128" t="s">
        <v>52</v>
      </c>
      <c r="E127" s="37">
        <v>0.48</v>
      </c>
      <c r="F127" s="61">
        <v>23.92</v>
      </c>
      <c r="G127" s="61">
        <v>73.22</v>
      </c>
      <c r="H127" s="61">
        <v>20.149999999999999</v>
      </c>
      <c r="I127" s="61">
        <v>7.98</v>
      </c>
      <c r="J127" s="61">
        <v>0</v>
      </c>
      <c r="K127" s="61">
        <v>0.17</v>
      </c>
    </row>
    <row r="128" spans="3:11">
      <c r="C128" s="80">
        <v>45.5</v>
      </c>
      <c r="D128" s="128" t="s">
        <v>148</v>
      </c>
      <c r="E128" s="37">
        <v>4.32</v>
      </c>
      <c r="F128" s="61">
        <v>23.93</v>
      </c>
      <c r="G128" s="61">
        <v>73.459999999999994</v>
      </c>
      <c r="H128" s="61">
        <v>16.079999999999998</v>
      </c>
      <c r="I128" s="61">
        <v>7.46</v>
      </c>
      <c r="J128" s="61">
        <v>0.36</v>
      </c>
      <c r="K128" s="61">
        <v>2.29</v>
      </c>
    </row>
    <row r="129" spans="3:11">
      <c r="C129" s="80">
        <v>45.5</v>
      </c>
      <c r="D129" s="128" t="s">
        <v>148</v>
      </c>
      <c r="E129" s="37">
        <v>4.74</v>
      </c>
      <c r="F129" s="61">
        <v>23.86</v>
      </c>
      <c r="G129" s="61">
        <v>73.510000000000005</v>
      </c>
      <c r="H129" s="61">
        <v>16</v>
      </c>
      <c r="I129" s="61">
        <v>7.53</v>
      </c>
      <c r="J129" s="61">
        <v>0</v>
      </c>
      <c r="K129" s="61">
        <v>2.4300000000000002</v>
      </c>
    </row>
    <row r="130" spans="3:11">
      <c r="C130" s="80">
        <v>45.5</v>
      </c>
      <c r="D130" s="128" t="s">
        <v>148</v>
      </c>
      <c r="E130" s="37">
        <v>4.46</v>
      </c>
      <c r="F130" s="61">
        <v>23.69</v>
      </c>
      <c r="G130" s="61">
        <v>73.52</v>
      </c>
      <c r="H130" s="61">
        <v>16.07</v>
      </c>
      <c r="I130" s="61">
        <v>7.61</v>
      </c>
      <c r="J130" s="61">
        <v>0</v>
      </c>
      <c r="K130" s="61">
        <v>2.37</v>
      </c>
    </row>
    <row r="131" spans="3:11">
      <c r="C131" s="80">
        <v>45.5</v>
      </c>
      <c r="D131" s="128" t="s">
        <v>51</v>
      </c>
      <c r="E131" s="130">
        <v>6.68</v>
      </c>
      <c r="F131" s="61">
        <v>23.73</v>
      </c>
      <c r="G131" s="61">
        <v>73.67</v>
      </c>
      <c r="H131" s="61">
        <v>13.19</v>
      </c>
      <c r="I131" s="61">
        <v>7.23</v>
      </c>
      <c r="J131" s="61">
        <v>0.43</v>
      </c>
      <c r="K131" s="61">
        <v>3.87</v>
      </c>
    </row>
    <row r="132" spans="3:11">
      <c r="C132" s="80">
        <v>45.5</v>
      </c>
      <c r="D132" s="128" t="s">
        <v>51</v>
      </c>
      <c r="E132" s="130">
        <v>8.6999999999999993</v>
      </c>
      <c r="F132" s="61">
        <v>23.95</v>
      </c>
      <c r="G132" s="61">
        <v>73.41</v>
      </c>
      <c r="H132" s="61">
        <v>12.76</v>
      </c>
      <c r="I132" s="61">
        <v>7.03</v>
      </c>
      <c r="J132" s="61">
        <v>0.48</v>
      </c>
      <c r="K132" s="61">
        <v>4.08</v>
      </c>
    </row>
    <row r="133" spans="3:11">
      <c r="C133" s="80">
        <v>45.5</v>
      </c>
      <c r="D133" s="128" t="s">
        <v>51</v>
      </c>
      <c r="E133" s="130">
        <v>7.52</v>
      </c>
      <c r="F133" s="61">
        <v>23.87</v>
      </c>
      <c r="G133" s="61">
        <v>73.22</v>
      </c>
      <c r="H133" s="61">
        <v>13.02</v>
      </c>
      <c r="I133" s="61">
        <v>7.06</v>
      </c>
      <c r="J133" s="61">
        <v>0.47</v>
      </c>
      <c r="K133" s="61">
        <v>3.97</v>
      </c>
    </row>
    <row r="134" spans="3:11">
      <c r="C134" s="80">
        <v>45.5</v>
      </c>
      <c r="D134" s="128" t="s">
        <v>52</v>
      </c>
      <c r="E134" s="37">
        <v>0.74</v>
      </c>
      <c r="F134" s="61">
        <v>23.82</v>
      </c>
      <c r="G134" s="61">
        <v>73.09</v>
      </c>
      <c r="H134" s="61">
        <v>19.760000000000002</v>
      </c>
      <c r="I134" s="61">
        <v>8</v>
      </c>
      <c r="J134" s="61">
        <v>0</v>
      </c>
      <c r="K134" s="61">
        <v>0.44</v>
      </c>
    </row>
    <row r="135" spans="3:11">
      <c r="C135" s="80">
        <v>45.5</v>
      </c>
      <c r="D135" s="128" t="s">
        <v>52</v>
      </c>
      <c r="E135" s="37">
        <v>0.88</v>
      </c>
      <c r="F135" s="61">
        <v>23.65</v>
      </c>
      <c r="G135" s="61">
        <v>73.33</v>
      </c>
      <c r="H135" s="61">
        <v>19.53</v>
      </c>
      <c r="I135" s="61">
        <v>8.1</v>
      </c>
      <c r="J135" s="61">
        <v>0</v>
      </c>
      <c r="K135" s="61">
        <v>0.49</v>
      </c>
    </row>
    <row r="136" spans="3:11">
      <c r="C136" s="80">
        <v>45.5</v>
      </c>
      <c r="D136" s="128" t="s">
        <v>52</v>
      </c>
      <c r="E136" s="37">
        <v>0.84</v>
      </c>
      <c r="F136" s="61">
        <v>23.54</v>
      </c>
      <c r="G136" s="61">
        <v>73.319999999999993</v>
      </c>
      <c r="H136" s="61">
        <v>19.489999999999998</v>
      </c>
      <c r="I136" s="61">
        <v>8.15</v>
      </c>
      <c r="J136" s="61">
        <v>0</v>
      </c>
      <c r="K136" s="61">
        <v>0.5</v>
      </c>
    </row>
    <row r="137" spans="3:11">
      <c r="C137" s="80">
        <v>52</v>
      </c>
      <c r="D137" s="128" t="s">
        <v>148</v>
      </c>
      <c r="E137" s="37">
        <v>6.65</v>
      </c>
      <c r="F137" s="61">
        <v>23.75</v>
      </c>
      <c r="G137" s="61">
        <v>73.680000000000007</v>
      </c>
      <c r="H137" s="61">
        <v>13.75</v>
      </c>
      <c r="I137" s="61">
        <v>7.27</v>
      </c>
      <c r="J137" s="61">
        <v>0.4</v>
      </c>
      <c r="K137" s="61">
        <v>3.47</v>
      </c>
    </row>
    <row r="138" spans="3:11">
      <c r="C138" s="80">
        <v>52</v>
      </c>
      <c r="D138" s="128" t="s">
        <v>148</v>
      </c>
      <c r="E138" s="37">
        <v>6.9500000000000011</v>
      </c>
      <c r="F138" s="61">
        <v>23.83</v>
      </c>
      <c r="G138" s="61">
        <v>73.900000000000006</v>
      </c>
      <c r="H138" s="61">
        <v>13.71</v>
      </c>
      <c r="I138" s="61">
        <v>7.3</v>
      </c>
      <c r="J138" s="61">
        <v>0.42</v>
      </c>
      <c r="K138" s="61">
        <v>3.55</v>
      </c>
    </row>
    <row r="139" spans="3:11">
      <c r="C139" s="80">
        <v>52</v>
      </c>
      <c r="D139" s="128" t="s">
        <v>148</v>
      </c>
      <c r="E139" s="37">
        <v>6.8000000000000007</v>
      </c>
      <c r="F139" s="61">
        <v>23.69</v>
      </c>
      <c r="G139" s="61">
        <v>73.75</v>
      </c>
      <c r="H139" s="61">
        <v>13.9</v>
      </c>
      <c r="I139" s="61">
        <v>7.38</v>
      </c>
      <c r="J139" s="61">
        <v>0.38</v>
      </c>
      <c r="K139" s="61">
        <v>3.35</v>
      </c>
    </row>
    <row r="140" spans="3:11">
      <c r="C140" s="80">
        <v>52</v>
      </c>
      <c r="D140" s="128" t="s">
        <v>51</v>
      </c>
      <c r="E140" s="37">
        <v>8.9</v>
      </c>
      <c r="F140" s="61">
        <v>23.63</v>
      </c>
      <c r="G140" s="61">
        <v>73.88</v>
      </c>
      <c r="H140" s="61">
        <v>10.42</v>
      </c>
      <c r="I140" s="61">
        <v>6.88</v>
      </c>
      <c r="J140" s="61">
        <v>0.56000000000000005</v>
      </c>
      <c r="K140" s="61">
        <v>5.16</v>
      </c>
    </row>
    <row r="141" spans="3:11">
      <c r="C141" s="80">
        <v>52</v>
      </c>
      <c r="D141" s="128" t="s">
        <v>51</v>
      </c>
      <c r="E141" s="37">
        <v>9.75</v>
      </c>
      <c r="F141" s="61">
        <v>24.01</v>
      </c>
      <c r="G141" s="61">
        <v>73.64</v>
      </c>
      <c r="H141" s="61">
        <v>9.86</v>
      </c>
      <c r="I141" s="61">
        <v>6.64</v>
      </c>
      <c r="J141" s="61">
        <v>0.57999999999999996</v>
      </c>
      <c r="K141" s="61">
        <v>5.52</v>
      </c>
    </row>
    <row r="142" spans="3:11">
      <c r="C142" s="80">
        <v>52</v>
      </c>
      <c r="D142" s="128" t="s">
        <v>51</v>
      </c>
      <c r="E142" s="37">
        <v>9.15</v>
      </c>
      <c r="F142" s="61">
        <v>23.93</v>
      </c>
      <c r="G142" s="61">
        <v>73.34</v>
      </c>
      <c r="H142" s="61">
        <v>10.119999999999999</v>
      </c>
      <c r="I142" s="61">
        <v>6.69</v>
      </c>
      <c r="J142" s="61">
        <v>0.56000000000000005</v>
      </c>
      <c r="K142" s="61">
        <v>5.35</v>
      </c>
    </row>
    <row r="143" spans="3:11">
      <c r="C143" s="80">
        <v>52</v>
      </c>
      <c r="D143" s="128" t="s">
        <v>52</v>
      </c>
      <c r="E143" s="37">
        <v>1</v>
      </c>
      <c r="F143" s="61">
        <v>23.79</v>
      </c>
      <c r="G143" s="61">
        <v>73.98</v>
      </c>
      <c r="H143" s="61">
        <v>19.489999999999998</v>
      </c>
      <c r="I143" s="61">
        <v>8.23</v>
      </c>
      <c r="J143" s="61">
        <v>0</v>
      </c>
      <c r="K143" s="61">
        <v>0.59</v>
      </c>
    </row>
    <row r="144" spans="3:11">
      <c r="C144" s="80">
        <v>52</v>
      </c>
      <c r="D144" s="128" t="s">
        <v>52</v>
      </c>
      <c r="E144" s="37">
        <v>1.1000000000000001</v>
      </c>
      <c r="F144" s="61">
        <v>23.98</v>
      </c>
      <c r="G144" s="61">
        <v>73.790000000000006</v>
      </c>
      <c r="H144" s="61">
        <v>19.54</v>
      </c>
      <c r="I144" s="61">
        <v>7.88</v>
      </c>
      <c r="J144" s="61">
        <v>0</v>
      </c>
      <c r="K144" s="61">
        <v>0.6</v>
      </c>
    </row>
    <row r="145" spans="3:11">
      <c r="C145" s="80">
        <v>52</v>
      </c>
      <c r="D145" s="128" t="s">
        <v>52</v>
      </c>
      <c r="E145" s="37">
        <v>1.0900000000000001</v>
      </c>
      <c r="F145" s="61">
        <v>23.53</v>
      </c>
      <c r="G145" s="61">
        <v>73.599999999999994</v>
      </c>
      <c r="H145" s="61">
        <v>19.440000000000001</v>
      </c>
      <c r="I145" s="61">
        <v>8.34</v>
      </c>
      <c r="J145" s="61">
        <v>0</v>
      </c>
      <c r="K145" s="61">
        <v>0.61</v>
      </c>
    </row>
    <row r="146" spans="3:11">
      <c r="C146" s="80">
        <v>70</v>
      </c>
      <c r="D146" s="128" t="s">
        <v>148</v>
      </c>
      <c r="E146" s="37">
        <v>21.7</v>
      </c>
      <c r="F146" s="61">
        <v>23.77</v>
      </c>
      <c r="G146" s="61">
        <v>74.47</v>
      </c>
      <c r="H146" s="61">
        <v>0</v>
      </c>
      <c r="I146" s="61">
        <v>3.14</v>
      </c>
      <c r="J146" s="61">
        <v>0.98</v>
      </c>
      <c r="K146" s="61">
        <v>11.37</v>
      </c>
    </row>
    <row r="147" spans="3:11">
      <c r="C147" s="80">
        <v>70</v>
      </c>
      <c r="D147" s="128" t="s">
        <v>148</v>
      </c>
      <c r="E147" s="37">
        <v>21.1</v>
      </c>
      <c r="F147" s="61">
        <v>23.76</v>
      </c>
      <c r="G147" s="61">
        <v>74.459999999999994</v>
      </c>
      <c r="H147" s="61">
        <v>0</v>
      </c>
      <c r="I147" s="61">
        <v>3.11</v>
      </c>
      <c r="J147" s="61">
        <v>1</v>
      </c>
      <c r="K147" s="61">
        <v>11.58</v>
      </c>
    </row>
    <row r="148" spans="3:11">
      <c r="C148" s="80">
        <v>70</v>
      </c>
      <c r="D148" s="128" t="s">
        <v>148</v>
      </c>
      <c r="E148" s="37">
        <v>20.399999999999999</v>
      </c>
      <c r="F148" s="61">
        <v>23.9</v>
      </c>
      <c r="G148" s="61">
        <v>74.489999999999995</v>
      </c>
      <c r="H148" s="61">
        <v>0</v>
      </c>
      <c r="I148" s="61">
        <v>3.16</v>
      </c>
      <c r="J148" s="61">
        <v>0.96</v>
      </c>
      <c r="K148" s="61">
        <v>11.07</v>
      </c>
    </row>
    <row r="149" spans="3:11">
      <c r="C149" s="80">
        <v>70</v>
      </c>
      <c r="D149" s="128" t="s">
        <v>51</v>
      </c>
      <c r="E149" s="37">
        <v>21.5</v>
      </c>
      <c r="F149" s="61">
        <v>23.41</v>
      </c>
      <c r="G149" s="61">
        <v>68.64</v>
      </c>
      <c r="H149" s="61">
        <v>0</v>
      </c>
      <c r="I149" s="61">
        <v>2.72</v>
      </c>
      <c r="J149" s="61">
        <v>1.18</v>
      </c>
      <c r="K149" s="61">
        <v>14.79</v>
      </c>
    </row>
    <row r="150" spans="3:11">
      <c r="C150" s="80">
        <v>70</v>
      </c>
      <c r="D150" s="128" t="s">
        <v>51</v>
      </c>
      <c r="E150" s="37">
        <v>22.3</v>
      </c>
      <c r="F150" s="61">
        <v>23.39</v>
      </c>
      <c r="G150" s="61">
        <v>68.45</v>
      </c>
      <c r="H150" s="61">
        <v>0</v>
      </c>
      <c r="I150" s="61">
        <v>2.7</v>
      </c>
      <c r="J150" s="61">
        <v>1.19</v>
      </c>
      <c r="K150" s="61">
        <v>14.96</v>
      </c>
    </row>
    <row r="151" spans="3:11">
      <c r="C151" s="80">
        <v>70</v>
      </c>
      <c r="D151" s="128" t="s">
        <v>51</v>
      </c>
      <c r="E151" s="37">
        <v>17.899999999999999</v>
      </c>
      <c r="F151" s="61">
        <v>23.55</v>
      </c>
      <c r="G151" s="61">
        <v>71.34</v>
      </c>
      <c r="H151" s="61">
        <v>1.47</v>
      </c>
      <c r="I151" s="61">
        <v>3.83</v>
      </c>
      <c r="J151" s="61">
        <v>1.08</v>
      </c>
      <c r="K151" s="61">
        <v>12.05</v>
      </c>
    </row>
    <row r="152" spans="3:11">
      <c r="C152" s="80">
        <v>70</v>
      </c>
      <c r="D152" s="128" t="s">
        <v>52</v>
      </c>
      <c r="E152" s="37">
        <v>3.31</v>
      </c>
      <c r="F152" s="61">
        <v>23.61</v>
      </c>
      <c r="G152" s="61">
        <v>74.22</v>
      </c>
      <c r="H152" s="61">
        <v>17.55</v>
      </c>
      <c r="I152" s="61">
        <v>8.32</v>
      </c>
      <c r="J152" s="61">
        <v>0</v>
      </c>
      <c r="K152" s="61">
        <v>1.78</v>
      </c>
    </row>
    <row r="153" spans="3:11">
      <c r="C153" s="80">
        <v>70</v>
      </c>
      <c r="D153" s="128" t="s">
        <v>52</v>
      </c>
      <c r="E153" s="37">
        <v>3.96</v>
      </c>
      <c r="F153" s="61">
        <v>23.63</v>
      </c>
      <c r="G153" s="61">
        <v>74.319999999999993</v>
      </c>
      <c r="H153" s="61">
        <v>16.920000000000002</v>
      </c>
      <c r="I153" s="61">
        <v>7.93</v>
      </c>
      <c r="J153" s="61">
        <v>0.43</v>
      </c>
      <c r="K153" s="61">
        <v>1.99</v>
      </c>
    </row>
    <row r="154" spans="3:11">
      <c r="C154" s="80">
        <v>70</v>
      </c>
      <c r="D154" s="128" t="s">
        <v>52</v>
      </c>
      <c r="E154" s="37">
        <v>3.45</v>
      </c>
      <c r="F154" s="61">
        <v>23.55</v>
      </c>
      <c r="G154" s="61">
        <v>74.069999999999993</v>
      </c>
      <c r="H154" s="61">
        <v>17.14</v>
      </c>
      <c r="I154" s="61">
        <v>7.94</v>
      </c>
      <c r="J154" s="61">
        <v>0.39</v>
      </c>
      <c r="K154" s="61">
        <v>1.83</v>
      </c>
    </row>
    <row r="155" spans="3:11">
      <c r="C155" s="22">
        <v>74.5</v>
      </c>
      <c r="D155" s="128" t="s">
        <v>148</v>
      </c>
      <c r="E155" s="37">
        <v>24.4</v>
      </c>
      <c r="F155" s="61">
        <v>23.46</v>
      </c>
      <c r="G155" s="61">
        <v>70.540000000000006</v>
      </c>
      <c r="H155" s="61">
        <v>0</v>
      </c>
      <c r="I155" s="61">
        <v>2.1800000000000002</v>
      </c>
      <c r="J155" s="61">
        <v>1.06</v>
      </c>
      <c r="K155" s="61">
        <v>14.2</v>
      </c>
    </row>
    <row r="156" spans="3:11">
      <c r="C156" s="22">
        <v>74.5</v>
      </c>
      <c r="D156" s="128" t="s">
        <v>148</v>
      </c>
      <c r="E156" s="37">
        <v>25.3</v>
      </c>
      <c r="F156" s="61">
        <v>23.41</v>
      </c>
      <c r="G156" s="61">
        <v>69.98</v>
      </c>
      <c r="H156" s="61">
        <v>0</v>
      </c>
      <c r="I156" s="61">
        <v>2.14</v>
      </c>
      <c r="J156" s="61">
        <v>1.08</v>
      </c>
      <c r="K156" s="61">
        <v>14.49</v>
      </c>
    </row>
    <row r="157" spans="3:11">
      <c r="C157" s="22">
        <v>74.5</v>
      </c>
      <c r="D157" s="128" t="s">
        <v>148</v>
      </c>
      <c r="E157" s="37">
        <v>25.5</v>
      </c>
      <c r="F157" s="61">
        <v>23.47</v>
      </c>
      <c r="G157" s="61">
        <v>70.66</v>
      </c>
      <c r="H157" s="61">
        <v>0</v>
      </c>
      <c r="I157" s="61">
        <v>2.21</v>
      </c>
      <c r="J157" s="61">
        <v>1.06</v>
      </c>
      <c r="K157" s="61">
        <v>14.3</v>
      </c>
    </row>
    <row r="158" spans="3:11">
      <c r="C158" s="22">
        <v>74.5</v>
      </c>
      <c r="D158" s="128" t="s">
        <v>51</v>
      </c>
      <c r="E158" s="37">
        <v>18.600000000000001</v>
      </c>
      <c r="F158" s="61">
        <v>23.31</v>
      </c>
      <c r="G158" s="61">
        <v>68.42</v>
      </c>
      <c r="H158" s="61">
        <v>0.87</v>
      </c>
      <c r="I158" s="61">
        <v>3.15</v>
      </c>
      <c r="J158" s="61">
        <v>1.1299999999999999</v>
      </c>
      <c r="K158" s="61">
        <v>14.42</v>
      </c>
    </row>
    <row r="159" spans="3:11">
      <c r="C159" s="22">
        <v>74.5</v>
      </c>
      <c r="D159" s="128" t="s">
        <v>51</v>
      </c>
      <c r="E159" s="37">
        <v>23.8</v>
      </c>
      <c r="F159" s="61">
        <v>22.76</v>
      </c>
      <c r="G159" s="61">
        <v>62.84</v>
      </c>
      <c r="H159" s="61">
        <v>0</v>
      </c>
      <c r="I159" s="61">
        <v>2.15</v>
      </c>
      <c r="J159" s="61">
        <v>1.27</v>
      </c>
      <c r="K159" s="61">
        <v>18.29</v>
      </c>
    </row>
    <row r="160" spans="3:11">
      <c r="C160" s="22">
        <v>74.5</v>
      </c>
      <c r="D160" s="128" t="s">
        <v>51</v>
      </c>
      <c r="E160" s="37">
        <v>23.5</v>
      </c>
      <c r="F160" s="61">
        <v>22.84</v>
      </c>
      <c r="G160" s="61">
        <v>63.3</v>
      </c>
      <c r="H160" s="61">
        <v>0</v>
      </c>
      <c r="I160" s="61">
        <v>2.2000000000000002</v>
      </c>
      <c r="J160" s="61">
        <v>1.27</v>
      </c>
      <c r="K160" s="61">
        <v>17.23</v>
      </c>
    </row>
    <row r="161" spans="3:11">
      <c r="C161" s="22">
        <v>74.5</v>
      </c>
      <c r="D161" s="128" t="s">
        <v>52</v>
      </c>
      <c r="E161" s="37">
        <v>4.75</v>
      </c>
      <c r="F161" s="61">
        <v>23.4</v>
      </c>
      <c r="G161" s="61">
        <v>73.73</v>
      </c>
      <c r="H161" s="61">
        <v>16.54</v>
      </c>
      <c r="I161" s="61">
        <v>7.87</v>
      </c>
      <c r="J161" s="61">
        <v>0.39</v>
      </c>
      <c r="K161" s="61">
        <v>2.0499999999999998</v>
      </c>
    </row>
    <row r="162" spans="3:11">
      <c r="C162" s="22">
        <v>74.5</v>
      </c>
      <c r="D162" s="128" t="s">
        <v>52</v>
      </c>
      <c r="E162" s="37">
        <v>5.25</v>
      </c>
      <c r="F162" s="61">
        <v>23.41</v>
      </c>
      <c r="G162" s="61">
        <v>73.66</v>
      </c>
      <c r="H162" s="61">
        <v>15.74</v>
      </c>
      <c r="I162" s="61">
        <v>7.77</v>
      </c>
      <c r="J162" s="61">
        <v>0</v>
      </c>
      <c r="K162" s="61">
        <v>2.4900000000000002</v>
      </c>
    </row>
    <row r="163" spans="3:11">
      <c r="C163" s="22">
        <v>74.5</v>
      </c>
      <c r="D163" s="128" t="s">
        <v>52</v>
      </c>
      <c r="E163" s="37">
        <v>4.9800000000000004</v>
      </c>
      <c r="F163" s="61">
        <v>23.44</v>
      </c>
      <c r="G163" s="61">
        <v>73.56</v>
      </c>
      <c r="H163" s="61">
        <v>16.059999999999999</v>
      </c>
      <c r="I163" s="61">
        <v>7.83</v>
      </c>
      <c r="J163" s="61">
        <v>0</v>
      </c>
      <c r="K163" s="61">
        <v>2.2999999999999998</v>
      </c>
    </row>
    <row r="164" spans="3:11">
      <c r="C164" s="22">
        <v>76</v>
      </c>
      <c r="D164" s="128" t="s">
        <v>148</v>
      </c>
      <c r="E164" s="37">
        <v>27.7</v>
      </c>
      <c r="F164" s="120">
        <v>23.19</v>
      </c>
      <c r="G164" s="120">
        <v>65.84</v>
      </c>
      <c r="H164" s="120">
        <v>0</v>
      </c>
      <c r="I164" s="120">
        <v>0.85</v>
      </c>
      <c r="J164" s="120">
        <v>1.28</v>
      </c>
      <c r="K164" s="120">
        <v>17.190000000000001</v>
      </c>
    </row>
    <row r="165" spans="3:11">
      <c r="C165" s="22">
        <v>76</v>
      </c>
      <c r="D165" s="128" t="s">
        <v>148</v>
      </c>
      <c r="E165" s="37">
        <v>30.7</v>
      </c>
      <c r="F165" s="120">
        <v>23.09</v>
      </c>
      <c r="G165" s="120">
        <v>65</v>
      </c>
      <c r="H165" s="120">
        <v>0</v>
      </c>
      <c r="I165" s="120">
        <v>0.81</v>
      </c>
      <c r="J165" s="120">
        <v>1.24</v>
      </c>
      <c r="K165" s="120">
        <v>17.66</v>
      </c>
    </row>
    <row r="166" spans="3:11">
      <c r="C166" s="22">
        <v>76</v>
      </c>
      <c r="D166" s="128" t="s">
        <v>148</v>
      </c>
      <c r="E166" s="37">
        <v>29.2</v>
      </c>
      <c r="F166" s="120">
        <v>23.14</v>
      </c>
      <c r="G166" s="120">
        <v>65.69</v>
      </c>
      <c r="H166" s="120">
        <v>0</v>
      </c>
      <c r="I166" s="120">
        <v>0.87</v>
      </c>
      <c r="J166" s="120">
        <v>1.24</v>
      </c>
      <c r="K166" s="120">
        <v>17.2</v>
      </c>
    </row>
    <row r="167" spans="3:11">
      <c r="C167" s="22">
        <v>76</v>
      </c>
      <c r="D167" s="128" t="s">
        <v>51</v>
      </c>
      <c r="E167" s="130">
        <v>20.9</v>
      </c>
      <c r="F167" s="120">
        <v>23.07</v>
      </c>
      <c r="G167" s="120">
        <v>65.599999999999994</v>
      </c>
      <c r="H167" s="120">
        <v>0</v>
      </c>
      <c r="I167" s="120">
        <v>2.68</v>
      </c>
      <c r="J167" s="120">
        <v>1.25</v>
      </c>
      <c r="K167" s="120">
        <v>17.02</v>
      </c>
    </row>
    <row r="168" spans="3:11">
      <c r="C168" s="22">
        <v>76</v>
      </c>
      <c r="D168" s="128" t="s">
        <v>51</v>
      </c>
      <c r="E168" s="130">
        <v>27.8</v>
      </c>
      <c r="F168" s="120">
        <v>22.65</v>
      </c>
      <c r="G168" s="120">
        <v>59.6</v>
      </c>
      <c r="H168" s="120">
        <v>0</v>
      </c>
      <c r="I168" s="120">
        <v>1.85</v>
      </c>
      <c r="J168" s="120">
        <v>1.39</v>
      </c>
      <c r="K168" s="120">
        <v>20.82</v>
      </c>
    </row>
    <row r="169" spans="3:11">
      <c r="C169" s="22">
        <v>76</v>
      </c>
      <c r="D169" s="128" t="s">
        <v>51</v>
      </c>
      <c r="E169" s="130">
        <v>27.4</v>
      </c>
      <c r="F169" s="120">
        <v>22.67</v>
      </c>
      <c r="G169" s="120">
        <v>59.93</v>
      </c>
      <c r="H169" s="120">
        <v>0</v>
      </c>
      <c r="I169" s="120">
        <v>1.89</v>
      </c>
      <c r="J169" s="120">
        <v>1.38</v>
      </c>
      <c r="K169" s="120">
        <v>20.55</v>
      </c>
    </row>
    <row r="170" spans="3:11">
      <c r="C170" s="22">
        <v>76</v>
      </c>
      <c r="D170" s="128" t="s">
        <v>52</v>
      </c>
      <c r="E170" s="37">
        <v>6.4</v>
      </c>
      <c r="F170" s="120">
        <v>23.13</v>
      </c>
      <c r="G170" s="120">
        <v>72.75</v>
      </c>
      <c r="H170" s="120">
        <v>15.4</v>
      </c>
      <c r="I170" s="120">
        <v>7.71</v>
      </c>
      <c r="J170" s="120">
        <v>0</v>
      </c>
      <c r="K170" s="120">
        <v>2.5</v>
      </c>
    </row>
    <row r="171" spans="3:11">
      <c r="C171" s="22">
        <v>76</v>
      </c>
      <c r="D171" s="128" t="s">
        <v>52</v>
      </c>
      <c r="E171" s="37">
        <v>7</v>
      </c>
      <c r="F171" s="120">
        <v>23.35</v>
      </c>
      <c r="G171" s="120">
        <v>73.55</v>
      </c>
      <c r="H171" s="120">
        <v>14.52</v>
      </c>
      <c r="I171" s="120">
        <v>7.66</v>
      </c>
      <c r="J171" s="120">
        <v>0</v>
      </c>
      <c r="K171" s="120">
        <v>3.05</v>
      </c>
    </row>
    <row r="172" spans="3:11">
      <c r="C172" s="22">
        <v>76</v>
      </c>
      <c r="D172" s="128" t="s">
        <v>52</v>
      </c>
      <c r="E172" s="37">
        <v>7.1</v>
      </c>
      <c r="F172" s="120">
        <v>22.8</v>
      </c>
      <c r="G172" s="120">
        <v>71.739999999999995</v>
      </c>
      <c r="H172" s="120">
        <v>14.57</v>
      </c>
      <c r="I172" s="120">
        <v>7.53</v>
      </c>
      <c r="J172" s="120">
        <v>0</v>
      </c>
      <c r="K172" s="120">
        <v>2.66</v>
      </c>
    </row>
    <row r="173" spans="3:11">
      <c r="C173" s="22">
        <v>93</v>
      </c>
      <c r="D173" s="128" t="s">
        <v>148</v>
      </c>
      <c r="E173" s="37">
        <v>54.2</v>
      </c>
      <c r="F173" s="120">
        <v>20.45</v>
      </c>
      <c r="G173" s="120">
        <v>32.020000000000003</v>
      </c>
      <c r="H173" s="120">
        <v>0</v>
      </c>
      <c r="I173" s="120">
        <v>0</v>
      </c>
      <c r="J173" s="120">
        <v>2.2400000000000002</v>
      </c>
      <c r="K173" s="120">
        <v>35.659999999999997</v>
      </c>
    </row>
    <row r="174" spans="3:11">
      <c r="C174" s="22">
        <v>93</v>
      </c>
      <c r="D174" s="128" t="s">
        <v>148</v>
      </c>
      <c r="E174" s="37">
        <v>49.6</v>
      </c>
      <c r="F174" s="120">
        <v>20.260000000000002</v>
      </c>
      <c r="G174" s="120">
        <v>31.05</v>
      </c>
      <c r="H174" s="120">
        <v>0</v>
      </c>
      <c r="I174" s="120">
        <v>0</v>
      </c>
      <c r="J174" s="120">
        <v>2.25</v>
      </c>
      <c r="K174" s="120">
        <v>36.22</v>
      </c>
    </row>
    <row r="175" spans="3:11">
      <c r="C175" s="22">
        <v>93</v>
      </c>
      <c r="D175" s="128" t="s">
        <v>148</v>
      </c>
      <c r="E175" s="37">
        <v>46.800000000000004</v>
      </c>
      <c r="F175" s="120">
        <v>20.399999999999999</v>
      </c>
      <c r="G175" s="120">
        <v>31.78</v>
      </c>
      <c r="H175" s="120">
        <v>0</v>
      </c>
      <c r="I175" s="120">
        <v>0</v>
      </c>
      <c r="J175" s="120">
        <v>2.25</v>
      </c>
      <c r="K175" s="120">
        <v>35.869999999999997</v>
      </c>
    </row>
    <row r="176" spans="3:11">
      <c r="C176" s="22">
        <v>93</v>
      </c>
      <c r="D176" s="128" t="s">
        <v>51</v>
      </c>
      <c r="E176" s="55">
        <v>34</v>
      </c>
      <c r="F176" s="120">
        <v>20.96</v>
      </c>
      <c r="G176" s="120">
        <v>40.57</v>
      </c>
      <c r="H176" s="120">
        <v>0</v>
      </c>
      <c r="I176" s="120">
        <v>0</v>
      </c>
      <c r="J176" s="120">
        <v>1.69</v>
      </c>
      <c r="K176" s="120">
        <v>30.89</v>
      </c>
    </row>
    <row r="177" spans="3:11">
      <c r="C177" s="22">
        <v>93</v>
      </c>
      <c r="D177" s="128" t="s">
        <v>51</v>
      </c>
      <c r="E177" s="37">
        <v>39</v>
      </c>
      <c r="F177" s="120">
        <v>20.329999999999998</v>
      </c>
      <c r="G177" s="120">
        <v>33.340000000000003</v>
      </c>
      <c r="H177" s="120">
        <v>0</v>
      </c>
      <c r="I177" s="120">
        <v>0</v>
      </c>
      <c r="J177" s="120">
        <v>1.89</v>
      </c>
      <c r="K177" s="120">
        <v>35.74</v>
      </c>
    </row>
    <row r="178" spans="3:11">
      <c r="C178" s="22">
        <v>93</v>
      </c>
      <c r="D178" s="128" t="s">
        <v>51</v>
      </c>
      <c r="E178" s="37">
        <v>39.800000000000004</v>
      </c>
      <c r="F178" s="120">
        <v>20.23</v>
      </c>
      <c r="G178" s="120">
        <v>33.880000000000003</v>
      </c>
      <c r="H178" s="120">
        <v>0</v>
      </c>
      <c r="I178" s="120">
        <v>0</v>
      </c>
      <c r="J178" s="120">
        <v>1.86</v>
      </c>
      <c r="K178" s="120">
        <v>35.1</v>
      </c>
    </row>
    <row r="179" spans="3:11">
      <c r="C179" s="22">
        <v>93</v>
      </c>
      <c r="D179" s="128" t="s">
        <v>52</v>
      </c>
      <c r="E179" s="55">
        <v>16.5</v>
      </c>
      <c r="F179" s="120">
        <v>23.38</v>
      </c>
      <c r="G179" s="120">
        <v>73.8</v>
      </c>
      <c r="H179" s="120">
        <v>4.33</v>
      </c>
      <c r="I179" s="120">
        <v>5.47</v>
      </c>
      <c r="J179" s="120">
        <v>0.73</v>
      </c>
      <c r="K179" s="120">
        <v>8.69</v>
      </c>
    </row>
    <row r="180" spans="3:11">
      <c r="C180" s="22">
        <v>93</v>
      </c>
      <c r="D180" s="128" t="s">
        <v>52</v>
      </c>
      <c r="E180" s="37">
        <v>18.399999999999999</v>
      </c>
      <c r="F180" s="120">
        <v>23.39</v>
      </c>
      <c r="G180" s="120">
        <v>73.95</v>
      </c>
      <c r="H180" s="120">
        <v>2.06</v>
      </c>
      <c r="I180" s="120">
        <v>4.3600000000000003</v>
      </c>
      <c r="J180" s="120">
        <v>0.74</v>
      </c>
      <c r="K180" s="120">
        <v>10.24</v>
      </c>
    </row>
    <row r="181" spans="3:11">
      <c r="C181" s="22">
        <v>93</v>
      </c>
      <c r="D181" s="128" t="s">
        <v>52</v>
      </c>
      <c r="E181" s="37">
        <v>19.8</v>
      </c>
      <c r="F181" s="120">
        <v>23.36</v>
      </c>
      <c r="G181" s="120">
        <v>73.73</v>
      </c>
      <c r="H181" s="120">
        <v>3.33</v>
      </c>
      <c r="I181" s="120">
        <v>5.0599999999999996</v>
      </c>
      <c r="J181" s="120">
        <v>0.76</v>
      </c>
      <c r="K181" s="120">
        <v>9.4</v>
      </c>
    </row>
    <row r="182" spans="3:11">
      <c r="C182" s="22">
        <v>99</v>
      </c>
      <c r="D182" s="128" t="s">
        <v>148</v>
      </c>
      <c r="E182" s="55">
        <v>59.8</v>
      </c>
      <c r="F182" s="120">
        <v>19.5</v>
      </c>
      <c r="G182" s="120">
        <v>22.45</v>
      </c>
      <c r="H182" s="120">
        <v>0.31</v>
      </c>
      <c r="I182" s="120">
        <v>0</v>
      </c>
      <c r="J182" s="120">
        <v>2.5</v>
      </c>
      <c r="K182" s="120">
        <v>41.16</v>
      </c>
    </row>
    <row r="183" spans="3:11">
      <c r="C183" s="22">
        <v>99</v>
      </c>
      <c r="D183" s="128" t="s">
        <v>148</v>
      </c>
      <c r="E183" s="37">
        <v>56.599999999999994</v>
      </c>
      <c r="F183" s="120">
        <v>19.329999999999998</v>
      </c>
      <c r="G183" s="120">
        <v>21.57</v>
      </c>
      <c r="H183" s="120">
        <v>0.38</v>
      </c>
      <c r="I183" s="120">
        <v>0</v>
      </c>
      <c r="J183" s="120">
        <v>2.52</v>
      </c>
      <c r="K183" s="120">
        <v>41.9</v>
      </c>
    </row>
    <row r="184" spans="3:11">
      <c r="C184" s="22">
        <v>99</v>
      </c>
      <c r="D184" s="128" t="s">
        <v>148</v>
      </c>
      <c r="E184" s="37">
        <v>61.199999999999996</v>
      </c>
      <c r="F184" s="120">
        <v>19.41</v>
      </c>
      <c r="G184" s="120">
        <v>22.1</v>
      </c>
      <c r="H184" s="120">
        <v>0.36</v>
      </c>
      <c r="I184" s="120">
        <v>0</v>
      </c>
      <c r="J184" s="120">
        <v>2.5299999999999998</v>
      </c>
      <c r="K184" s="120">
        <v>41.58</v>
      </c>
    </row>
    <row r="185" spans="3:11">
      <c r="C185" s="22">
        <v>99</v>
      </c>
      <c r="D185" s="128" t="s">
        <v>51</v>
      </c>
      <c r="E185" s="55">
        <v>35.6</v>
      </c>
      <c r="F185" s="120">
        <v>20.309999999999999</v>
      </c>
      <c r="G185" s="120">
        <v>32.81</v>
      </c>
      <c r="H185" s="120">
        <v>0</v>
      </c>
      <c r="I185" s="120">
        <v>0</v>
      </c>
      <c r="J185" s="120">
        <v>1.86</v>
      </c>
      <c r="K185" s="120">
        <v>36.25</v>
      </c>
    </row>
    <row r="186" spans="3:11">
      <c r="C186" s="22">
        <v>99</v>
      </c>
      <c r="D186" s="128" t="s">
        <v>51</v>
      </c>
      <c r="E186" s="37">
        <v>47.4</v>
      </c>
      <c r="F186" s="120">
        <v>19.350000000000001</v>
      </c>
      <c r="G186" s="120">
        <v>24.69</v>
      </c>
      <c r="H186" s="120">
        <v>0</v>
      </c>
      <c r="I186" s="120">
        <v>0</v>
      </c>
      <c r="J186" s="120">
        <v>2.0499999999999998</v>
      </c>
      <c r="K186" s="120">
        <v>41.14</v>
      </c>
    </row>
    <row r="187" spans="3:11">
      <c r="C187" s="22">
        <v>99</v>
      </c>
      <c r="D187" s="128" t="s">
        <v>51</v>
      </c>
      <c r="E187" s="37">
        <v>47.599999999999994</v>
      </c>
      <c r="F187" s="120">
        <v>19.489999999999998</v>
      </c>
      <c r="G187" s="120">
        <v>25.48</v>
      </c>
      <c r="H187" s="120">
        <v>0</v>
      </c>
      <c r="I187" s="120">
        <v>0</v>
      </c>
      <c r="J187" s="120">
        <v>2.06</v>
      </c>
      <c r="K187" s="120">
        <v>40.58</v>
      </c>
    </row>
    <row r="188" spans="3:11">
      <c r="C188" s="22">
        <v>99</v>
      </c>
      <c r="D188" s="128" t="s">
        <v>52</v>
      </c>
      <c r="E188" s="55">
        <v>23.799999999999997</v>
      </c>
      <c r="F188" s="120">
        <v>23.38</v>
      </c>
      <c r="G188" s="120">
        <v>73.25</v>
      </c>
      <c r="H188" s="120">
        <v>0.75</v>
      </c>
      <c r="I188" s="120">
        <v>3.35</v>
      </c>
      <c r="J188" s="120">
        <v>0.86</v>
      </c>
      <c r="K188" s="120">
        <v>11.86</v>
      </c>
    </row>
    <row r="189" spans="3:11">
      <c r="C189" s="22">
        <v>99</v>
      </c>
      <c r="D189" s="128" t="s">
        <v>52</v>
      </c>
      <c r="E189" s="37">
        <v>27.800000000000004</v>
      </c>
      <c r="F189" s="120">
        <v>23.44</v>
      </c>
      <c r="G189" s="120">
        <v>70.73</v>
      </c>
      <c r="H189" s="120">
        <v>0</v>
      </c>
      <c r="I189" s="120">
        <v>2.13</v>
      </c>
      <c r="J189" s="120">
        <v>0.92</v>
      </c>
      <c r="K189" s="120">
        <v>14.02</v>
      </c>
    </row>
    <row r="190" spans="3:11">
      <c r="C190" s="22">
        <v>99</v>
      </c>
      <c r="D190" s="128" t="s">
        <v>52</v>
      </c>
      <c r="E190" s="37">
        <v>23.400000000000002</v>
      </c>
      <c r="F190" s="120">
        <v>23.43</v>
      </c>
      <c r="G190" s="120">
        <v>72.739999999999995</v>
      </c>
      <c r="H190" s="120">
        <v>0</v>
      </c>
      <c r="I190" s="120">
        <v>2.84</v>
      </c>
      <c r="J190" s="120">
        <v>0.91</v>
      </c>
      <c r="K190" s="120">
        <v>12.75</v>
      </c>
    </row>
    <row r="191" spans="3:11">
      <c r="C191" s="22">
        <v>168</v>
      </c>
      <c r="D191" s="128" t="s">
        <v>148</v>
      </c>
      <c r="E191" s="55">
        <v>73.8</v>
      </c>
      <c r="F191" s="120">
        <v>4.6900000000000004</v>
      </c>
      <c r="G191" s="120">
        <v>1.85</v>
      </c>
      <c r="H191" s="120">
        <v>0</v>
      </c>
      <c r="I191" s="120">
        <v>0</v>
      </c>
      <c r="J191" s="120">
        <v>3.18</v>
      </c>
      <c r="K191" s="120">
        <v>58.64</v>
      </c>
    </row>
    <row r="192" spans="3:11">
      <c r="C192" s="22">
        <v>168</v>
      </c>
      <c r="D192" s="128" t="s">
        <v>148</v>
      </c>
      <c r="E192" s="37">
        <v>72.399999999999991</v>
      </c>
      <c r="F192" s="120">
        <v>4.76</v>
      </c>
      <c r="G192" s="120">
        <v>1.84</v>
      </c>
      <c r="H192" s="120">
        <v>0</v>
      </c>
      <c r="I192" s="120">
        <v>0</v>
      </c>
      <c r="J192" s="120">
        <v>3.19</v>
      </c>
      <c r="K192" s="120">
        <v>58.64</v>
      </c>
    </row>
    <row r="193" spans="3:11">
      <c r="C193" s="22">
        <v>168</v>
      </c>
      <c r="D193" s="128" t="s">
        <v>148</v>
      </c>
      <c r="E193" s="37">
        <v>73.400000000000006</v>
      </c>
      <c r="F193" s="120">
        <v>4.63</v>
      </c>
      <c r="G193" s="120">
        <v>1.83</v>
      </c>
      <c r="H193" s="120">
        <v>0</v>
      </c>
      <c r="I193" s="120">
        <v>0</v>
      </c>
      <c r="J193" s="120">
        <v>3.17</v>
      </c>
      <c r="K193" s="120">
        <v>58.94</v>
      </c>
    </row>
    <row r="194" spans="3:11">
      <c r="C194" s="22">
        <v>168</v>
      </c>
      <c r="D194" s="128" t="s">
        <v>51</v>
      </c>
      <c r="E194" s="55">
        <v>54.800000000000004</v>
      </c>
      <c r="F194" s="120">
        <v>4.63</v>
      </c>
      <c r="G194" s="120">
        <v>1.88</v>
      </c>
      <c r="H194" s="120">
        <v>0</v>
      </c>
      <c r="I194" s="120">
        <v>0</v>
      </c>
      <c r="J194" s="120">
        <v>2.56</v>
      </c>
      <c r="K194" s="120">
        <v>60.08</v>
      </c>
    </row>
    <row r="195" spans="3:11">
      <c r="C195" s="22">
        <v>168</v>
      </c>
      <c r="D195" s="128" t="s">
        <v>51</v>
      </c>
      <c r="E195" s="37">
        <v>59</v>
      </c>
      <c r="F195" s="120">
        <v>4.79</v>
      </c>
      <c r="G195" s="120">
        <v>1.91</v>
      </c>
      <c r="H195" s="120">
        <v>0</v>
      </c>
      <c r="I195" s="120">
        <v>0</v>
      </c>
      <c r="J195" s="120">
        <v>2.69</v>
      </c>
      <c r="K195" s="120">
        <v>59.99</v>
      </c>
    </row>
    <row r="196" spans="3:11">
      <c r="C196" s="22">
        <v>168</v>
      </c>
      <c r="D196" s="128" t="s">
        <v>51</v>
      </c>
      <c r="E196" s="37">
        <v>60.6</v>
      </c>
      <c r="F196" s="120">
        <v>4.57</v>
      </c>
      <c r="G196" s="120">
        <v>1.87</v>
      </c>
      <c r="H196" s="120">
        <v>0</v>
      </c>
      <c r="I196" s="120">
        <v>0</v>
      </c>
      <c r="J196" s="120">
        <v>2.68</v>
      </c>
      <c r="K196" s="120">
        <v>59.97</v>
      </c>
    </row>
    <row r="197" spans="3:11">
      <c r="C197" s="22">
        <v>168</v>
      </c>
      <c r="D197" s="128" t="s">
        <v>52</v>
      </c>
      <c r="E197" s="55">
        <v>64.2</v>
      </c>
      <c r="F197" s="120">
        <v>24.21</v>
      </c>
      <c r="G197" s="120">
        <v>2.5499999999999998</v>
      </c>
      <c r="H197" s="120">
        <v>0</v>
      </c>
      <c r="I197" s="120">
        <v>0</v>
      </c>
      <c r="J197" s="120">
        <v>2.8</v>
      </c>
      <c r="K197" s="120">
        <v>50.09</v>
      </c>
    </row>
    <row r="198" spans="3:11">
      <c r="C198" s="22">
        <v>168</v>
      </c>
      <c r="D198" s="128" t="s">
        <v>52</v>
      </c>
      <c r="E198" s="37">
        <v>63.2</v>
      </c>
      <c r="F198" s="120">
        <v>24.18</v>
      </c>
      <c r="G198" s="120">
        <v>3.32</v>
      </c>
      <c r="H198" s="120">
        <v>0</v>
      </c>
      <c r="I198" s="120">
        <v>0</v>
      </c>
      <c r="J198" s="120">
        <v>2.74</v>
      </c>
      <c r="K198" s="120">
        <v>50.3</v>
      </c>
    </row>
    <row r="199" spans="3:11">
      <c r="C199" s="22">
        <v>168</v>
      </c>
      <c r="D199" s="128" t="s">
        <v>52</v>
      </c>
      <c r="E199" s="37">
        <v>64</v>
      </c>
      <c r="F199" s="120">
        <v>24.12</v>
      </c>
      <c r="G199" s="120">
        <v>2.52</v>
      </c>
      <c r="H199" s="120">
        <v>0</v>
      </c>
      <c r="I199" s="120">
        <v>0</v>
      </c>
      <c r="J199" s="120">
        <v>2.76</v>
      </c>
      <c r="K199" s="120">
        <v>50.01</v>
      </c>
    </row>
  </sheetData>
  <mergeCells count="471">
    <mergeCell ref="B1:C1"/>
    <mergeCell ref="A2:D3"/>
    <mergeCell ref="O3:P3"/>
    <mergeCell ref="Q4:R4"/>
    <mergeCell ref="A9:B9"/>
    <mergeCell ref="C9:D9"/>
    <mergeCell ref="A10:B10"/>
    <mergeCell ref="C10:D10"/>
    <mergeCell ref="A11:B11"/>
    <mergeCell ref="C11:D11"/>
    <mergeCell ref="Q9:R9"/>
    <mergeCell ref="A13:B13"/>
    <mergeCell ref="C13:D13"/>
    <mergeCell ref="A14:B14"/>
    <mergeCell ref="C14:D14"/>
    <mergeCell ref="A4:B4"/>
    <mergeCell ref="C4:D4"/>
    <mergeCell ref="A5:B5"/>
    <mergeCell ref="C5:D5"/>
    <mergeCell ref="A6:B6"/>
    <mergeCell ref="C6:D6"/>
    <mergeCell ref="A7:B7"/>
    <mergeCell ref="C7:D7"/>
    <mergeCell ref="A8:B8"/>
    <mergeCell ref="C8:D8"/>
    <mergeCell ref="A12:B12"/>
    <mergeCell ref="C12:D12"/>
    <mergeCell ref="A18:B18"/>
    <mergeCell ref="C18:D18"/>
    <mergeCell ref="A19:B19"/>
    <mergeCell ref="C19:D19"/>
    <mergeCell ref="A20:B20"/>
    <mergeCell ref="C20:D20"/>
    <mergeCell ref="A21:B21"/>
    <mergeCell ref="C21:D21"/>
    <mergeCell ref="A15:B15"/>
    <mergeCell ref="C15:D15"/>
    <mergeCell ref="A16:B16"/>
    <mergeCell ref="C16:D16"/>
    <mergeCell ref="A17:B17"/>
    <mergeCell ref="C17:D17"/>
    <mergeCell ref="Q19:R19"/>
    <mergeCell ref="S19:T19"/>
    <mergeCell ref="Q20:R20"/>
    <mergeCell ref="S20:T20"/>
    <mergeCell ref="Q21:R21"/>
    <mergeCell ref="S21:T21"/>
    <mergeCell ref="Q13:R13"/>
    <mergeCell ref="S13:T13"/>
    <mergeCell ref="Q14:R14"/>
    <mergeCell ref="S14:T14"/>
    <mergeCell ref="Q15:R15"/>
    <mergeCell ref="S15:T15"/>
    <mergeCell ref="Q16:R16"/>
    <mergeCell ref="S16:T16"/>
    <mergeCell ref="Q17:R17"/>
    <mergeCell ref="S17:T17"/>
    <mergeCell ref="S9:T9"/>
    <mergeCell ref="Q10:R10"/>
    <mergeCell ref="S10:T10"/>
    <mergeCell ref="Q11:R11"/>
    <mergeCell ref="S11:T11"/>
    <mergeCell ref="Q12:R12"/>
    <mergeCell ref="S12:T12"/>
    <mergeCell ref="Q18:R18"/>
    <mergeCell ref="S18:T18"/>
    <mergeCell ref="AE3:AF3"/>
    <mergeCell ref="S4:T4"/>
    <mergeCell ref="Q5:R5"/>
    <mergeCell ref="S5:T5"/>
    <mergeCell ref="Q6:R6"/>
    <mergeCell ref="S6:T6"/>
    <mergeCell ref="Q7:R7"/>
    <mergeCell ref="S7:T7"/>
    <mergeCell ref="Q8:R8"/>
    <mergeCell ref="S8:T8"/>
    <mergeCell ref="Q2:T3"/>
    <mergeCell ref="AG2:AJ3"/>
    <mergeCell ref="AU3:AV3"/>
    <mergeCell ref="AG4:AH4"/>
    <mergeCell ref="AI4:AJ4"/>
    <mergeCell ref="AG5:AH5"/>
    <mergeCell ref="AI5:AJ5"/>
    <mergeCell ref="AG6:AH6"/>
    <mergeCell ref="AI6:AJ6"/>
    <mergeCell ref="AG7:AH7"/>
    <mergeCell ref="AI7:AJ7"/>
    <mergeCell ref="AG8:AH8"/>
    <mergeCell ref="AI8:AJ8"/>
    <mergeCell ref="AG9:AH9"/>
    <mergeCell ref="AI9:AJ9"/>
    <mergeCell ref="AG10:AH10"/>
    <mergeCell ref="AI10:AJ10"/>
    <mergeCell ref="AG11:AH11"/>
    <mergeCell ref="AI11:AJ11"/>
    <mergeCell ref="AG12:AH12"/>
    <mergeCell ref="AI12:AJ12"/>
    <mergeCell ref="AG13:AH13"/>
    <mergeCell ref="AI13:AJ13"/>
    <mergeCell ref="AG14:AH14"/>
    <mergeCell ref="AI14:AJ14"/>
    <mergeCell ref="AG15:AH15"/>
    <mergeCell ref="AI15:AJ15"/>
    <mergeCell ref="AG16:AH16"/>
    <mergeCell ref="AI16:AJ16"/>
    <mergeCell ref="AG17:AH17"/>
    <mergeCell ref="AI17:AJ17"/>
    <mergeCell ref="AG18:AH18"/>
    <mergeCell ref="AI18:AJ18"/>
    <mergeCell ref="AG19:AH19"/>
    <mergeCell ref="AI19:AJ19"/>
    <mergeCell ref="AG20:AH20"/>
    <mergeCell ref="AI20:AJ20"/>
    <mergeCell ref="AG21:AH21"/>
    <mergeCell ref="AI21:AJ21"/>
    <mergeCell ref="AW2:AZ3"/>
    <mergeCell ref="AW8:AX8"/>
    <mergeCell ref="AY8:AZ8"/>
    <mergeCell ref="AW9:AX9"/>
    <mergeCell ref="AY9:AZ9"/>
    <mergeCell ref="AW10:AX10"/>
    <mergeCell ref="AY10:AZ10"/>
    <mergeCell ref="AW11:AX11"/>
    <mergeCell ref="AY11:AZ11"/>
    <mergeCell ref="AW12:AX12"/>
    <mergeCell ref="AY12:AZ12"/>
    <mergeCell ref="AW13:AX13"/>
    <mergeCell ref="AY13:AZ13"/>
    <mergeCell ref="AW14:AX14"/>
    <mergeCell ref="AY14:AZ14"/>
    <mergeCell ref="AW15:AX15"/>
    <mergeCell ref="BK3:BL3"/>
    <mergeCell ref="AW4:AX4"/>
    <mergeCell ref="AY4:AZ4"/>
    <mergeCell ref="AW5:AX5"/>
    <mergeCell ref="AY5:AZ5"/>
    <mergeCell ref="AW6:AX6"/>
    <mergeCell ref="AY6:AZ6"/>
    <mergeCell ref="AW7:AX7"/>
    <mergeCell ref="AY7:AZ7"/>
    <mergeCell ref="AY15:AZ15"/>
    <mergeCell ref="AW16:AX16"/>
    <mergeCell ref="AY16:AZ16"/>
    <mergeCell ref="AW17:AX17"/>
    <mergeCell ref="AY17:AZ17"/>
    <mergeCell ref="AW18:AX18"/>
    <mergeCell ref="AY18:AZ18"/>
    <mergeCell ref="AW19:AX19"/>
    <mergeCell ref="AY19:AZ19"/>
    <mergeCell ref="AW20:AX20"/>
    <mergeCell ref="AY20:AZ20"/>
    <mergeCell ref="AW21:AX21"/>
    <mergeCell ref="AY21:AZ21"/>
    <mergeCell ref="BM2:BP3"/>
    <mergeCell ref="CA3:CB3"/>
    <mergeCell ref="BM4:BN4"/>
    <mergeCell ref="BO4:BP4"/>
    <mergeCell ref="BM5:BN5"/>
    <mergeCell ref="BO5:BP5"/>
    <mergeCell ref="BM6:BN6"/>
    <mergeCell ref="BO6:BP6"/>
    <mergeCell ref="BM7:BN7"/>
    <mergeCell ref="BO7:BP7"/>
    <mergeCell ref="BM8:BN8"/>
    <mergeCell ref="BO8:BP8"/>
    <mergeCell ref="BM9:BN9"/>
    <mergeCell ref="BO9:BP9"/>
    <mergeCell ref="BM10:BN10"/>
    <mergeCell ref="BO10:BP10"/>
    <mergeCell ref="BM11:BN11"/>
    <mergeCell ref="BO11:BP11"/>
    <mergeCell ref="BM12:BN12"/>
    <mergeCell ref="BO12:BP12"/>
    <mergeCell ref="BM13:BN13"/>
    <mergeCell ref="BO13:BP13"/>
    <mergeCell ref="BM14:BN14"/>
    <mergeCell ref="BO14:BP14"/>
    <mergeCell ref="BM15:BN15"/>
    <mergeCell ref="BO15:BP15"/>
    <mergeCell ref="BM16:BN16"/>
    <mergeCell ref="BO16:BP16"/>
    <mergeCell ref="BM17:BN17"/>
    <mergeCell ref="BO17:BP17"/>
    <mergeCell ref="BM18:BN18"/>
    <mergeCell ref="BO18:BP18"/>
    <mergeCell ref="BM19:BN19"/>
    <mergeCell ref="BO19:BP19"/>
    <mergeCell ref="BM20:BN20"/>
    <mergeCell ref="BO20:BP20"/>
    <mergeCell ref="BM21:BN21"/>
    <mergeCell ref="BO21:BP21"/>
    <mergeCell ref="CC2:CF3"/>
    <mergeCell ref="CC8:CD8"/>
    <mergeCell ref="CE8:CF8"/>
    <mergeCell ref="CC9:CD9"/>
    <mergeCell ref="CE9:CF9"/>
    <mergeCell ref="CC10:CD10"/>
    <mergeCell ref="CE10:CF10"/>
    <mergeCell ref="CC11:CD11"/>
    <mergeCell ref="CE11:CF11"/>
    <mergeCell ref="CC12:CD12"/>
    <mergeCell ref="CE12:CF12"/>
    <mergeCell ref="CC13:CD13"/>
    <mergeCell ref="CE13:CF13"/>
    <mergeCell ref="CC14:CD14"/>
    <mergeCell ref="CE14:CF14"/>
    <mergeCell ref="CC15:CD15"/>
    <mergeCell ref="CQ3:CR3"/>
    <mergeCell ref="CC4:CD4"/>
    <mergeCell ref="CE4:CF4"/>
    <mergeCell ref="CC5:CD5"/>
    <mergeCell ref="CE5:CF5"/>
    <mergeCell ref="CC6:CD6"/>
    <mergeCell ref="CE6:CF6"/>
    <mergeCell ref="CC7:CD7"/>
    <mergeCell ref="CE7:CF7"/>
    <mergeCell ref="CE15:CF15"/>
    <mergeCell ref="CC16:CD16"/>
    <mergeCell ref="CE16:CF16"/>
    <mergeCell ref="CC17:CD17"/>
    <mergeCell ref="CE17:CF17"/>
    <mergeCell ref="CC18:CD18"/>
    <mergeCell ref="CE18:CF18"/>
    <mergeCell ref="CC19:CD19"/>
    <mergeCell ref="CE19:CF19"/>
    <mergeCell ref="CC20:CD20"/>
    <mergeCell ref="CE20:CF20"/>
    <mergeCell ref="CC21:CD21"/>
    <mergeCell ref="CE21:CF21"/>
    <mergeCell ref="CS2:CV3"/>
    <mergeCell ref="DG3:DH3"/>
    <mergeCell ref="CS4:CT4"/>
    <mergeCell ref="CU4:CV4"/>
    <mergeCell ref="CS5:CT5"/>
    <mergeCell ref="CU5:CV5"/>
    <mergeCell ref="CS6:CT6"/>
    <mergeCell ref="CU6:CV6"/>
    <mergeCell ref="CS7:CT7"/>
    <mergeCell ref="CU7:CV7"/>
    <mergeCell ref="CS8:CT8"/>
    <mergeCell ref="CU8:CV8"/>
    <mergeCell ref="CS9:CT9"/>
    <mergeCell ref="CU9:CV9"/>
    <mergeCell ref="CS10:CT10"/>
    <mergeCell ref="CU10:CV10"/>
    <mergeCell ref="CS11:CT11"/>
    <mergeCell ref="CU11:CV11"/>
    <mergeCell ref="CS12:CT12"/>
    <mergeCell ref="CU12:CV12"/>
    <mergeCell ref="CS13:CT13"/>
    <mergeCell ref="CU13:CV13"/>
    <mergeCell ref="CS14:CT14"/>
    <mergeCell ref="CU14:CV14"/>
    <mergeCell ref="CS15:CT15"/>
    <mergeCell ref="CU15:CV15"/>
    <mergeCell ref="CS16:CT16"/>
    <mergeCell ref="CU16:CV16"/>
    <mergeCell ref="CS17:CT17"/>
    <mergeCell ref="CU17:CV17"/>
    <mergeCell ref="CS18:CT18"/>
    <mergeCell ref="CU18:CV18"/>
    <mergeCell ref="CS19:CT19"/>
    <mergeCell ref="CU19:CV19"/>
    <mergeCell ref="CS20:CT20"/>
    <mergeCell ref="CU20:CV20"/>
    <mergeCell ref="CS21:CT21"/>
    <mergeCell ref="CU21:CV21"/>
    <mergeCell ref="DI2:DL3"/>
    <mergeCell ref="DI8:DJ8"/>
    <mergeCell ref="DK8:DL8"/>
    <mergeCell ref="DI9:DJ9"/>
    <mergeCell ref="DK9:DL9"/>
    <mergeCell ref="DI10:DJ10"/>
    <mergeCell ref="DK10:DL10"/>
    <mergeCell ref="DI11:DJ11"/>
    <mergeCell ref="DK11:DL11"/>
    <mergeCell ref="DI12:DJ12"/>
    <mergeCell ref="DK12:DL12"/>
    <mergeCell ref="DI13:DJ13"/>
    <mergeCell ref="DK13:DL13"/>
    <mergeCell ref="DI14:DJ14"/>
    <mergeCell ref="DK14:DL14"/>
    <mergeCell ref="DI15:DJ15"/>
    <mergeCell ref="DW3:DX3"/>
    <mergeCell ref="DI4:DJ4"/>
    <mergeCell ref="DK4:DL4"/>
    <mergeCell ref="DI5:DJ5"/>
    <mergeCell ref="DK5:DL5"/>
    <mergeCell ref="DI6:DJ6"/>
    <mergeCell ref="DK6:DL6"/>
    <mergeCell ref="DI7:DJ7"/>
    <mergeCell ref="DK7:DL7"/>
    <mergeCell ref="DI20:DJ20"/>
    <mergeCell ref="DK20:DL20"/>
    <mergeCell ref="DI21:DJ21"/>
    <mergeCell ref="DK21:DL21"/>
    <mergeCell ref="DK15:DL15"/>
    <mergeCell ref="DI16:DJ16"/>
    <mergeCell ref="DK16:DL16"/>
    <mergeCell ref="DI17:DJ17"/>
    <mergeCell ref="DK17:DL17"/>
    <mergeCell ref="DI18:DJ18"/>
    <mergeCell ref="DK18:DL18"/>
    <mergeCell ref="DI19:DJ19"/>
    <mergeCell ref="DK19:DL19"/>
    <mergeCell ref="DY2:EB3"/>
    <mergeCell ref="EM3:EN3"/>
    <mergeCell ref="DY4:DZ4"/>
    <mergeCell ref="EA4:EB4"/>
    <mergeCell ref="DY5:DZ5"/>
    <mergeCell ref="EA5:EB5"/>
    <mergeCell ref="DY6:DZ6"/>
    <mergeCell ref="EA6:EB6"/>
    <mergeCell ref="DY7:DZ7"/>
    <mergeCell ref="EA7:EB7"/>
    <mergeCell ref="DY8:DZ8"/>
    <mergeCell ref="EA8:EB8"/>
    <mergeCell ref="DY9:DZ9"/>
    <mergeCell ref="EA9:EB9"/>
    <mergeCell ref="DY10:DZ10"/>
    <mergeCell ref="EA10:EB10"/>
    <mergeCell ref="DY11:DZ11"/>
    <mergeCell ref="EA11:EB11"/>
    <mergeCell ref="DY12:DZ12"/>
    <mergeCell ref="EA12:EB12"/>
    <mergeCell ref="DY13:DZ13"/>
    <mergeCell ref="EA13:EB13"/>
    <mergeCell ref="DY14:DZ14"/>
    <mergeCell ref="EA14:EB14"/>
    <mergeCell ref="DY15:DZ15"/>
    <mergeCell ref="EA15:EB15"/>
    <mergeCell ref="DY16:DZ16"/>
    <mergeCell ref="EA16:EB16"/>
    <mergeCell ref="DY17:DZ17"/>
    <mergeCell ref="EA17:EB17"/>
    <mergeCell ref="DY18:DZ18"/>
    <mergeCell ref="EA18:EB18"/>
    <mergeCell ref="DY19:DZ19"/>
    <mergeCell ref="EA19:EB19"/>
    <mergeCell ref="DY20:DZ20"/>
    <mergeCell ref="EA20:EB20"/>
    <mergeCell ref="DY21:DZ21"/>
    <mergeCell ref="EA21:EB21"/>
    <mergeCell ref="EO2:ER3"/>
    <mergeCell ref="EO8:EP8"/>
    <mergeCell ref="EQ8:ER8"/>
    <mergeCell ref="EO9:EP9"/>
    <mergeCell ref="EQ9:ER9"/>
    <mergeCell ref="EO10:EP10"/>
    <mergeCell ref="EQ10:ER10"/>
    <mergeCell ref="EO11:EP11"/>
    <mergeCell ref="EQ11:ER11"/>
    <mergeCell ref="EO12:EP12"/>
    <mergeCell ref="EQ12:ER12"/>
    <mergeCell ref="EO13:EP13"/>
    <mergeCell ref="EQ13:ER13"/>
    <mergeCell ref="EO14:EP14"/>
    <mergeCell ref="EQ14:ER14"/>
    <mergeCell ref="EO15:EP15"/>
    <mergeCell ref="FC3:FD3"/>
    <mergeCell ref="EO4:EP4"/>
    <mergeCell ref="EQ4:ER4"/>
    <mergeCell ref="EO5:EP5"/>
    <mergeCell ref="EQ5:ER5"/>
    <mergeCell ref="EO6:EP6"/>
    <mergeCell ref="EQ6:ER6"/>
    <mergeCell ref="EO7:EP7"/>
    <mergeCell ref="EQ7:ER7"/>
    <mergeCell ref="EQ15:ER15"/>
    <mergeCell ref="EO16:EP16"/>
    <mergeCell ref="EQ16:ER16"/>
    <mergeCell ref="EO17:EP17"/>
    <mergeCell ref="EQ17:ER17"/>
    <mergeCell ref="EO18:EP18"/>
    <mergeCell ref="EQ18:ER18"/>
    <mergeCell ref="EO19:EP19"/>
    <mergeCell ref="EQ19:ER19"/>
    <mergeCell ref="EO20:EP20"/>
    <mergeCell ref="EQ20:ER20"/>
    <mergeCell ref="EO21:EP21"/>
    <mergeCell ref="EQ21:ER21"/>
    <mergeCell ref="FE2:FH3"/>
    <mergeCell ref="FS3:FT3"/>
    <mergeCell ref="FE4:FF4"/>
    <mergeCell ref="FG4:FH4"/>
    <mergeCell ref="FE5:FF5"/>
    <mergeCell ref="FG5:FH5"/>
    <mergeCell ref="FE6:FF6"/>
    <mergeCell ref="FG6:FH6"/>
    <mergeCell ref="FE7:FF7"/>
    <mergeCell ref="FG7:FH7"/>
    <mergeCell ref="FE8:FF8"/>
    <mergeCell ref="FG8:FH8"/>
    <mergeCell ref="FE9:FF9"/>
    <mergeCell ref="FG9:FH9"/>
    <mergeCell ref="FE10:FF10"/>
    <mergeCell ref="FG10:FH10"/>
    <mergeCell ref="FE11:FF11"/>
    <mergeCell ref="FG11:FH11"/>
    <mergeCell ref="FE12:FF12"/>
    <mergeCell ref="FG12:FH12"/>
    <mergeCell ref="FE18:FF18"/>
    <mergeCell ref="FG18:FH18"/>
    <mergeCell ref="FE19:FF19"/>
    <mergeCell ref="FG19:FH19"/>
    <mergeCell ref="FE20:FF20"/>
    <mergeCell ref="FG20:FH20"/>
    <mergeCell ref="FE21:FF21"/>
    <mergeCell ref="FG21:FH21"/>
    <mergeCell ref="FE13:FF13"/>
    <mergeCell ref="FG13:FH13"/>
    <mergeCell ref="FE14:FF14"/>
    <mergeCell ref="FG14:FH14"/>
    <mergeCell ref="FE15:FF15"/>
    <mergeCell ref="FG15:FH15"/>
    <mergeCell ref="FE16:FF16"/>
    <mergeCell ref="FG16:FH16"/>
    <mergeCell ref="FE17:FF17"/>
    <mergeCell ref="FG17:FH17"/>
    <mergeCell ref="FU2:FX3"/>
    <mergeCell ref="GI3:GJ3"/>
    <mergeCell ref="FU4:FV4"/>
    <mergeCell ref="FW4:FX4"/>
    <mergeCell ref="FU5:FV5"/>
    <mergeCell ref="FW5:FX5"/>
    <mergeCell ref="FU6:FV6"/>
    <mergeCell ref="FW6:FX6"/>
    <mergeCell ref="FU7:FV7"/>
    <mergeCell ref="FW7:FX7"/>
    <mergeCell ref="GL12:GM12"/>
    <mergeCell ref="GN12:GO12"/>
    <mergeCell ref="FU13:FV13"/>
    <mergeCell ref="FW13:FX13"/>
    <mergeCell ref="FU14:FV14"/>
    <mergeCell ref="FW14:FX14"/>
    <mergeCell ref="FU15:FV15"/>
    <mergeCell ref="FW15:FX15"/>
    <mergeCell ref="FU8:FV8"/>
    <mergeCell ref="FW8:FX8"/>
    <mergeCell ref="FU9:FV9"/>
    <mergeCell ref="FW9:FX9"/>
    <mergeCell ref="FU10:FV10"/>
    <mergeCell ref="FW10:FX10"/>
    <mergeCell ref="FU11:FV11"/>
    <mergeCell ref="FW11:FX11"/>
    <mergeCell ref="FU12:FV12"/>
    <mergeCell ref="FW12:FX12"/>
    <mergeCell ref="GL13:GM13"/>
    <mergeCell ref="GN13:GO13"/>
    <mergeCell ref="GL14:GM14"/>
    <mergeCell ref="GN14:GO14"/>
    <mergeCell ref="GL15:GM15"/>
    <mergeCell ref="GN15:GO15"/>
    <mergeCell ref="GZ3:HA3"/>
    <mergeCell ref="GL4:GM4"/>
    <mergeCell ref="GN4:GO4"/>
    <mergeCell ref="GL5:GM5"/>
    <mergeCell ref="GN5:GO5"/>
    <mergeCell ref="GL6:GM6"/>
    <mergeCell ref="GN6:GO6"/>
    <mergeCell ref="GL7:GM7"/>
    <mergeCell ref="GN7:GO7"/>
    <mergeCell ref="GL8:GM8"/>
    <mergeCell ref="GN8:GO8"/>
    <mergeCell ref="GL9:GM9"/>
    <mergeCell ref="GN9:GO9"/>
    <mergeCell ref="GL10:GM10"/>
    <mergeCell ref="GN10:GO10"/>
    <mergeCell ref="GL11:GM11"/>
    <mergeCell ref="GN11:GO11"/>
    <mergeCell ref="GL2:GO3"/>
  </mergeCells>
  <phoneticPr fontId="34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3"/>
  <sheetViews>
    <sheetView topLeftCell="B1" zoomScale="90" zoomScaleNormal="90" workbookViewId="0">
      <selection activeCell="V25" sqref="V25"/>
    </sheetView>
  </sheetViews>
  <sheetFormatPr defaultRowHeight="14.5"/>
  <sheetData>
    <row r="2" spans="2:14">
      <c r="B2" s="65"/>
      <c r="C2" s="65"/>
      <c r="D2" s="64"/>
      <c r="E2" s="64"/>
      <c r="F2" s="64"/>
      <c r="G2" s="64"/>
      <c r="H2" s="64"/>
      <c r="I2" s="64"/>
      <c r="J2" s="64"/>
      <c r="K2" s="64"/>
      <c r="L2" s="64"/>
      <c r="M2" s="64"/>
      <c r="N2" s="63"/>
    </row>
    <row r="3" spans="2:14">
      <c r="B3" s="65"/>
      <c r="C3" s="65"/>
      <c r="D3" s="63"/>
      <c r="E3" s="63"/>
      <c r="F3" s="63"/>
      <c r="G3" s="63"/>
      <c r="H3" s="63"/>
      <c r="I3" s="63"/>
      <c r="J3" s="63"/>
      <c r="K3" s="63"/>
      <c r="L3" s="63"/>
      <c r="M3" s="63"/>
      <c r="N3" s="65"/>
    </row>
    <row r="4" spans="2:14">
      <c r="B4" s="71"/>
      <c r="C4" s="65"/>
      <c r="D4" s="63"/>
      <c r="E4" s="63"/>
      <c r="F4" s="63"/>
      <c r="G4" s="63"/>
      <c r="H4" s="63"/>
      <c r="I4" s="63"/>
      <c r="J4" s="63"/>
      <c r="K4" s="63"/>
      <c r="L4" s="63"/>
      <c r="M4" s="63"/>
      <c r="N4" s="65"/>
    </row>
    <row r="5" spans="2:14">
      <c r="B5" s="71"/>
      <c r="C5" s="65"/>
      <c r="D5" s="63"/>
      <c r="E5" s="63"/>
      <c r="F5" s="63"/>
      <c r="G5" s="63"/>
      <c r="H5" s="63"/>
      <c r="I5" s="63"/>
      <c r="J5" s="63"/>
      <c r="K5" s="63"/>
      <c r="L5" s="63"/>
      <c r="M5" s="63"/>
      <c r="N5" s="65"/>
    </row>
    <row r="6" spans="2:14">
      <c r="B6" s="65"/>
      <c r="C6" s="65"/>
      <c r="D6" s="63"/>
      <c r="E6" s="63"/>
      <c r="F6" s="63"/>
      <c r="G6" s="63"/>
      <c r="H6" s="63"/>
      <c r="I6" s="63"/>
      <c r="J6" s="63"/>
      <c r="K6" s="63"/>
      <c r="L6" s="63"/>
      <c r="M6" s="63"/>
      <c r="N6" s="65"/>
    </row>
    <row r="7" spans="2:14">
      <c r="B7" s="65"/>
      <c r="C7" s="65"/>
      <c r="D7" s="63"/>
      <c r="E7" s="63"/>
      <c r="F7" s="63"/>
      <c r="G7" s="63"/>
      <c r="H7" s="63"/>
      <c r="I7" s="63"/>
      <c r="J7" s="63"/>
      <c r="K7" s="63"/>
      <c r="L7" s="63"/>
      <c r="M7" s="63"/>
      <c r="N7" s="65"/>
    </row>
    <row r="8" spans="2:14">
      <c r="B8" s="65"/>
      <c r="C8" s="65"/>
      <c r="D8" s="63"/>
      <c r="E8" s="63"/>
      <c r="F8" s="63"/>
      <c r="G8" s="63"/>
      <c r="H8" s="63"/>
      <c r="I8" s="63"/>
      <c r="J8" s="63"/>
      <c r="K8" s="63"/>
      <c r="L8" s="63"/>
      <c r="M8" s="63"/>
      <c r="N8" s="65"/>
    </row>
    <row r="9" spans="2:14">
      <c r="B9" s="65"/>
      <c r="C9" s="65"/>
      <c r="D9" s="63"/>
      <c r="E9" s="63"/>
      <c r="F9" s="63"/>
      <c r="G9" s="63"/>
      <c r="H9" s="63"/>
      <c r="I9" s="63"/>
      <c r="J9" s="63"/>
      <c r="K9" s="63"/>
      <c r="L9" s="63"/>
      <c r="M9" s="63"/>
      <c r="N9" s="65"/>
    </row>
    <row r="10" spans="2:14">
      <c r="B10" s="65"/>
      <c r="C10" s="65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5"/>
    </row>
    <row r="11" spans="2:14">
      <c r="B11" s="65"/>
      <c r="C11" s="65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5"/>
    </row>
    <row r="12" spans="2:14">
      <c r="B12" s="65"/>
      <c r="C12" s="65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5"/>
    </row>
    <row r="13" spans="2:14">
      <c r="B13" s="65"/>
      <c r="C13" s="65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5"/>
    </row>
    <row r="14" spans="2:14">
      <c r="B14" s="65"/>
      <c r="C14" s="65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5"/>
    </row>
    <row r="15" spans="2:14">
      <c r="B15" s="65"/>
      <c r="C15" s="65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5"/>
    </row>
    <row r="16" spans="2:14">
      <c r="B16" s="65"/>
      <c r="C16" s="65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5"/>
    </row>
    <row r="17" spans="2:14">
      <c r="B17" s="65"/>
      <c r="C17" s="65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5"/>
    </row>
    <row r="18" spans="2:14">
      <c r="B18" s="65"/>
      <c r="C18" s="65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5"/>
    </row>
    <row r="19" spans="2:14">
      <c r="B19" s="65"/>
      <c r="C19" s="65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5"/>
    </row>
    <row r="20" spans="2:14">
      <c r="B20" s="65"/>
      <c r="C20" s="65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5"/>
    </row>
    <row r="21" spans="2:14">
      <c r="B21" s="65"/>
      <c r="C21" s="65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5"/>
    </row>
    <row r="22" spans="2:14">
      <c r="B22" s="65"/>
      <c r="C22" s="65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5"/>
    </row>
    <row r="23" spans="2:14">
      <c r="B23" s="65"/>
      <c r="C23" s="65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3"/>
  <sheetViews>
    <sheetView topLeftCell="A129" workbookViewId="0">
      <selection activeCell="N137" sqref="N137"/>
    </sheetView>
  </sheetViews>
  <sheetFormatPr defaultRowHeight="14.5"/>
  <cols>
    <col min="2" max="2" width="12.81640625" bestFit="1" customWidth="1"/>
  </cols>
  <sheetData>
    <row r="1" spans="1:14" ht="23">
      <c r="A1" s="59" t="s">
        <v>133</v>
      </c>
      <c r="B1" s="162" t="s">
        <v>150</v>
      </c>
      <c r="C1" s="157"/>
    </row>
    <row r="2" spans="1:14" ht="21">
      <c r="A2" s="157"/>
      <c r="B2" s="157"/>
      <c r="C2" s="157"/>
      <c r="D2" s="157"/>
      <c r="E2" s="157"/>
      <c r="F2" s="60" t="s">
        <v>151</v>
      </c>
      <c r="G2" s="60" t="s">
        <v>152</v>
      </c>
      <c r="J2" s="163" t="s">
        <v>215</v>
      </c>
      <c r="K2" s="164"/>
      <c r="L2" s="163" t="s">
        <v>216</v>
      </c>
      <c r="M2" s="164"/>
    </row>
    <row r="3" spans="1:14" ht="21">
      <c r="A3" s="157"/>
      <c r="B3" s="157"/>
      <c r="C3" s="157"/>
      <c r="D3" s="157"/>
      <c r="E3" s="157"/>
      <c r="F3" s="61" t="s">
        <v>145</v>
      </c>
      <c r="G3" s="61" t="s">
        <v>145</v>
      </c>
      <c r="J3" s="66" t="s">
        <v>151</v>
      </c>
      <c r="K3" s="67" t="s">
        <v>152</v>
      </c>
      <c r="L3" s="66" t="s">
        <v>151</v>
      </c>
      <c r="M3" s="67" t="s">
        <v>152</v>
      </c>
      <c r="N3" s="127" t="s">
        <v>497</v>
      </c>
    </row>
    <row r="4" spans="1:14">
      <c r="A4" s="156" t="s">
        <v>70</v>
      </c>
      <c r="B4" s="157"/>
      <c r="C4" s="156" t="s">
        <v>153</v>
      </c>
      <c r="D4" s="157"/>
      <c r="E4" s="79" t="s">
        <v>147</v>
      </c>
      <c r="F4" s="61">
        <v>100.95</v>
      </c>
      <c r="G4" s="61">
        <v>45.52</v>
      </c>
      <c r="H4" s="71" t="s">
        <v>148</v>
      </c>
      <c r="I4" s="65">
        <v>0</v>
      </c>
      <c r="J4" s="6">
        <f>AVERAGE(F4:F6)</f>
        <v>103.69</v>
      </c>
      <c r="K4" s="68">
        <f>AVERAGE(G5:G6)</f>
        <v>42.734999999999999</v>
      </c>
      <c r="L4" s="6">
        <f>_xlfn.STDEV.S(F4:F6)</f>
        <v>12.890290919913433</v>
      </c>
      <c r="M4" s="68">
        <f>_xlfn.STDEV.S(G5:G6)</f>
        <v>1.3930003589374977</v>
      </c>
      <c r="N4">
        <v>20</v>
      </c>
    </row>
    <row r="5" spans="1:14">
      <c r="A5" s="156" t="s">
        <v>71</v>
      </c>
      <c r="B5" s="157"/>
      <c r="C5" s="156" t="s">
        <v>154</v>
      </c>
      <c r="D5" s="157"/>
      <c r="E5" s="79" t="s">
        <v>147</v>
      </c>
      <c r="F5" s="61">
        <v>117.73</v>
      </c>
      <c r="G5" s="61">
        <v>43.72</v>
      </c>
      <c r="H5" s="71" t="s">
        <v>225</v>
      </c>
      <c r="I5" s="65">
        <v>0</v>
      </c>
      <c r="J5" s="6">
        <f>AVERAGE(F7:F9)</f>
        <v>83.470000000000013</v>
      </c>
      <c r="K5" s="68">
        <f>AVERAGE(G7:G9)</f>
        <v>32.01</v>
      </c>
      <c r="L5" s="6">
        <f>_xlfn.STDEV.S(F7:F9)</f>
        <v>2.2954084603834692</v>
      </c>
      <c r="M5" s="68">
        <f>_xlfn.STDEV.S(G7:G9)</f>
        <v>0.46936126810805173</v>
      </c>
      <c r="N5">
        <v>20</v>
      </c>
    </row>
    <row r="6" spans="1:14">
      <c r="A6" s="156" t="s">
        <v>72</v>
      </c>
      <c r="B6" s="157"/>
      <c r="C6" s="156" t="s">
        <v>155</v>
      </c>
      <c r="D6" s="157"/>
      <c r="E6" s="79" t="s">
        <v>147</v>
      </c>
      <c r="F6" s="61">
        <v>92.39</v>
      </c>
      <c r="G6" s="61">
        <v>41.75</v>
      </c>
      <c r="H6" s="71" t="s">
        <v>226</v>
      </c>
      <c r="I6" s="65">
        <v>0</v>
      </c>
      <c r="J6" s="6">
        <f>AVERAGE(F10:F12)</f>
        <v>101.5</v>
      </c>
      <c r="K6" s="68">
        <f>AVERAGE(G10:G12)</f>
        <v>46.883333333333333</v>
      </c>
      <c r="L6" s="6">
        <f>_xlfn.STDEV.S(F10:F12)</f>
        <v>8.22595283234714</v>
      </c>
      <c r="M6" s="68">
        <f>_xlfn.STDEV.S(G10:G12)</f>
        <v>0.47056703383612641</v>
      </c>
      <c r="N6" s="123">
        <v>20</v>
      </c>
    </row>
    <row r="7" spans="1:14">
      <c r="A7" s="156" t="s">
        <v>73</v>
      </c>
      <c r="B7" s="157"/>
      <c r="C7" s="156" t="s">
        <v>156</v>
      </c>
      <c r="D7" s="157"/>
      <c r="E7" s="79" t="s">
        <v>147</v>
      </c>
      <c r="F7" s="61">
        <v>81.2</v>
      </c>
      <c r="G7" s="61">
        <v>31.78</v>
      </c>
      <c r="H7" s="65" t="s">
        <v>148</v>
      </c>
      <c r="I7" s="80">
        <v>5</v>
      </c>
      <c r="J7" s="6">
        <f>AVERAGE(F13:F15)</f>
        <v>88.15666666666668</v>
      </c>
      <c r="K7" s="68">
        <f>AVERAGE(G13:G15)</f>
        <v>35.473333333333329</v>
      </c>
      <c r="L7" s="6">
        <f>_xlfn.STDEV.S(F13:F15)</f>
        <v>5.1817789738016939</v>
      </c>
      <c r="M7" s="68">
        <f>_xlfn.STDEV.S(G13:G15)</f>
        <v>1.6500404035457212</v>
      </c>
      <c r="N7" s="123">
        <v>20</v>
      </c>
    </row>
    <row r="8" spans="1:14">
      <c r="A8" s="156" t="s">
        <v>74</v>
      </c>
      <c r="B8" s="157"/>
      <c r="C8" s="156" t="s">
        <v>157</v>
      </c>
      <c r="D8" s="157"/>
      <c r="E8" s="79" t="s">
        <v>147</v>
      </c>
      <c r="F8" s="61">
        <v>85.79</v>
      </c>
      <c r="G8" s="61">
        <v>32.549999999999997</v>
      </c>
      <c r="H8" s="65" t="s">
        <v>51</v>
      </c>
      <c r="I8" s="80">
        <v>5</v>
      </c>
      <c r="J8" s="6">
        <f>AVERAGE(F16:F18)</f>
        <v>71.603333333333339</v>
      </c>
      <c r="K8" s="68">
        <f>AVERAGE(G16:G18)</f>
        <v>21.91</v>
      </c>
      <c r="L8" s="6">
        <f>_xlfn.STDEV.S(F16:F18)</f>
        <v>1.3766747376680264</v>
      </c>
      <c r="M8" s="68">
        <f>_xlfn.STDEV.S(G16:G18)</f>
        <v>1.014889156509222</v>
      </c>
      <c r="N8" s="123">
        <v>20</v>
      </c>
    </row>
    <row r="9" spans="1:14">
      <c r="A9" s="156" t="s">
        <v>75</v>
      </c>
      <c r="B9" s="157"/>
      <c r="C9" s="156" t="s">
        <v>158</v>
      </c>
      <c r="D9" s="157"/>
      <c r="E9" s="79" t="s">
        <v>147</v>
      </c>
      <c r="F9" s="61">
        <v>83.42</v>
      </c>
      <c r="G9" s="61">
        <v>31.7</v>
      </c>
      <c r="H9" s="65" t="s">
        <v>52</v>
      </c>
      <c r="I9" s="80">
        <v>5</v>
      </c>
      <c r="J9" s="6">
        <f>AVERAGE(F19:F21)</f>
        <v>100.15666666666668</v>
      </c>
      <c r="K9" s="68">
        <f>AVERAGE(G19:G21)</f>
        <v>46.016666666666673</v>
      </c>
      <c r="L9" s="6">
        <f>_xlfn.STDEV.S(F19:F21)</f>
        <v>6.0341555609159858</v>
      </c>
      <c r="M9" s="68">
        <f>_xlfn.STDEV.S(G19:G21)</f>
        <v>1.1642307904077001</v>
      </c>
      <c r="N9" s="123">
        <v>20</v>
      </c>
    </row>
    <row r="10" spans="1:14">
      <c r="A10" s="156" t="s">
        <v>76</v>
      </c>
      <c r="B10" s="157"/>
      <c r="C10" s="156" t="s">
        <v>159</v>
      </c>
      <c r="D10" s="157"/>
      <c r="E10" s="79" t="s">
        <v>147</v>
      </c>
      <c r="F10" s="61">
        <v>97.51</v>
      </c>
      <c r="G10" s="61">
        <v>46.34</v>
      </c>
      <c r="H10" s="65" t="s">
        <v>148</v>
      </c>
      <c r="I10" s="80">
        <v>23</v>
      </c>
      <c r="J10" s="6">
        <f>AVERAGE(F22:F24)</f>
        <v>39.800000000000004</v>
      </c>
      <c r="K10" s="68">
        <f>AVERAGE(G22:G24)</f>
        <v>13.623333333333333</v>
      </c>
      <c r="L10" s="6">
        <f>_xlfn.STDEV.S(F22:F24)</f>
        <v>0.42508822613664526</v>
      </c>
      <c r="M10" s="68">
        <f>_xlfn.STDEV.S(G22:G24)</f>
        <v>0.52003205029433819</v>
      </c>
      <c r="N10" s="123">
        <v>20</v>
      </c>
    </row>
    <row r="11" spans="1:14">
      <c r="A11" s="156" t="s">
        <v>77</v>
      </c>
      <c r="B11" s="157"/>
      <c r="C11" s="156" t="s">
        <v>160</v>
      </c>
      <c r="D11" s="157"/>
      <c r="E11" s="79" t="s">
        <v>147</v>
      </c>
      <c r="F11" s="61">
        <v>110.96</v>
      </c>
      <c r="G11" s="61">
        <v>47.15</v>
      </c>
      <c r="H11" s="65" t="s">
        <v>51</v>
      </c>
      <c r="I11" s="80">
        <v>23</v>
      </c>
      <c r="J11" s="6">
        <f>AVERAGE(F25:F27)</f>
        <v>31.97</v>
      </c>
      <c r="K11" s="68">
        <f>AVERAGE(G25:G27)</f>
        <v>6.9099999999999993</v>
      </c>
      <c r="L11" s="6">
        <f>_xlfn.STDEV.S(F25:F27)</f>
        <v>5.6487520745736628</v>
      </c>
      <c r="M11" s="68">
        <f>_xlfn.STDEV.S(G25:G27)</f>
        <v>0.25119713374160968</v>
      </c>
      <c r="N11" s="123">
        <v>20</v>
      </c>
    </row>
    <row r="12" spans="1:14">
      <c r="A12" s="156" t="s">
        <v>78</v>
      </c>
      <c r="B12" s="157"/>
      <c r="C12" s="156" t="s">
        <v>161</v>
      </c>
      <c r="D12" s="157"/>
      <c r="E12" s="79" t="s">
        <v>147</v>
      </c>
      <c r="F12" s="61">
        <v>96.03</v>
      </c>
      <c r="G12" s="61">
        <v>47.16</v>
      </c>
      <c r="H12" s="65" t="s">
        <v>52</v>
      </c>
      <c r="I12" s="80">
        <v>23</v>
      </c>
      <c r="J12" s="6">
        <f>AVERAGE(F28:F30)</f>
        <v>82.74</v>
      </c>
      <c r="K12" s="68">
        <f>AVERAGE(G28:G30)</f>
        <v>30.403333333333332</v>
      </c>
      <c r="L12" s="6">
        <f>_xlfn.STDEV.S(F28:F30)</f>
        <v>3.21771658167714</v>
      </c>
      <c r="M12" s="68">
        <f>_xlfn.STDEV.S(G28:G30)</f>
        <v>1.5906078502677323</v>
      </c>
      <c r="N12" s="123">
        <v>20</v>
      </c>
    </row>
    <row r="13" spans="1:14">
      <c r="A13" s="156" t="s">
        <v>79</v>
      </c>
      <c r="B13" s="157"/>
      <c r="C13" s="156" t="s">
        <v>162</v>
      </c>
      <c r="D13" s="157"/>
      <c r="E13" s="79" t="s">
        <v>147</v>
      </c>
      <c r="F13" s="61">
        <v>89.04</v>
      </c>
      <c r="G13" s="61">
        <v>36.979999999999997</v>
      </c>
      <c r="H13" s="65" t="s">
        <v>148</v>
      </c>
      <c r="I13" s="80">
        <v>29.5</v>
      </c>
      <c r="J13" s="6">
        <f>AVERAGE(F31:F33)</f>
        <v>34.616666666666667</v>
      </c>
      <c r="K13" s="68">
        <f>AVERAGE(G31:G33)</f>
        <v>18.723333333333333</v>
      </c>
      <c r="L13" s="6">
        <f>_xlfn.STDEV.S(F31:F33)</f>
        <v>0.6829592471980529</v>
      </c>
      <c r="M13" s="68">
        <f>_xlfn.STDEV.S(G31:G33)</f>
        <v>0.4742713709821984</v>
      </c>
      <c r="N13" s="123">
        <v>20</v>
      </c>
    </row>
    <row r="14" spans="1:14">
      <c r="A14" s="156" t="s">
        <v>80</v>
      </c>
      <c r="B14" s="157"/>
      <c r="C14" s="156" t="s">
        <v>163</v>
      </c>
      <c r="D14" s="157"/>
      <c r="E14" s="79" t="s">
        <v>147</v>
      </c>
      <c r="F14" s="61">
        <v>82.59</v>
      </c>
      <c r="G14" s="61">
        <v>33.71</v>
      </c>
      <c r="H14" s="65" t="s">
        <v>51</v>
      </c>
      <c r="I14" s="80">
        <v>29.5</v>
      </c>
      <c r="J14" s="6">
        <f>AVERAGE(F34:F36)</f>
        <v>28.25</v>
      </c>
      <c r="K14" s="68">
        <f>AVERAGE(G34:G36)</f>
        <v>7.2133333333333338</v>
      </c>
      <c r="L14" s="6">
        <f>_xlfn.STDEV.S(F34:F36)</f>
        <v>1.658794743179516</v>
      </c>
      <c r="M14" s="68">
        <f>_xlfn.STDEV.S(G34:G36)</f>
        <v>1.5275252316519626E-2</v>
      </c>
      <c r="N14" s="123">
        <v>20</v>
      </c>
    </row>
    <row r="15" spans="1:14">
      <c r="A15" s="156" t="s">
        <v>81</v>
      </c>
      <c r="B15" s="157"/>
      <c r="C15" s="156" t="s">
        <v>164</v>
      </c>
      <c r="D15" s="157"/>
      <c r="E15" s="79" t="s">
        <v>147</v>
      </c>
      <c r="F15" s="61">
        <v>92.84</v>
      </c>
      <c r="G15" s="61">
        <v>35.729999999999997</v>
      </c>
      <c r="H15" s="65" t="s">
        <v>52</v>
      </c>
      <c r="I15" s="80">
        <v>29.5</v>
      </c>
      <c r="J15" s="6">
        <f>AVERAGE(F37:F39)</f>
        <v>72.81</v>
      </c>
      <c r="K15" s="68">
        <f>AVERAGE(G37:G39)</f>
        <v>21.713333333333335</v>
      </c>
      <c r="L15" s="6">
        <f>_xlfn.STDEV.S(F37:F39)</f>
        <v>0.66090846567433581</v>
      </c>
      <c r="M15" s="68">
        <f>_xlfn.STDEV.S(G37:G39)</f>
        <v>1.1793359713556315</v>
      </c>
      <c r="N15" s="123">
        <v>20</v>
      </c>
    </row>
    <row r="16" spans="1:14">
      <c r="A16" s="156" t="s">
        <v>82</v>
      </c>
      <c r="B16" s="157"/>
      <c r="C16" s="156" t="s">
        <v>165</v>
      </c>
      <c r="D16" s="157"/>
      <c r="E16" s="79" t="s">
        <v>147</v>
      </c>
      <c r="F16" s="61">
        <v>70.12</v>
      </c>
      <c r="G16" s="61">
        <v>21.01</v>
      </c>
      <c r="H16" s="65" t="s">
        <v>148</v>
      </c>
      <c r="I16" s="80">
        <v>45.5</v>
      </c>
      <c r="J16" s="6">
        <f>AVERAGE(F40:F42)</f>
        <v>85.75333333333333</v>
      </c>
      <c r="K16" s="68">
        <f>AVERAGE(G40:G42)</f>
        <v>95.19</v>
      </c>
      <c r="L16" s="6">
        <f>_xlfn.STDEV.S(F40:F42)</f>
        <v>3.0494644338528207</v>
      </c>
      <c r="M16" s="68">
        <f>_xlfn.STDEV.S(G40:G42)</f>
        <v>1.3407833531186168</v>
      </c>
      <c r="N16" s="123">
        <v>20</v>
      </c>
    </row>
    <row r="17" spans="1:14">
      <c r="A17" s="156" t="s">
        <v>83</v>
      </c>
      <c r="B17" s="157"/>
      <c r="C17" s="156" t="s">
        <v>166</v>
      </c>
      <c r="D17" s="157"/>
      <c r="E17" s="79" t="s">
        <v>147</v>
      </c>
      <c r="F17" s="61">
        <v>72.84</v>
      </c>
      <c r="G17" s="61">
        <v>21.71</v>
      </c>
      <c r="H17" s="65" t="s">
        <v>51</v>
      </c>
      <c r="I17" s="80">
        <v>45.5</v>
      </c>
      <c r="J17" s="6">
        <f>AVERAGE(F43:F45)</f>
        <v>23.303333333333331</v>
      </c>
      <c r="K17" s="68">
        <f>AVERAGE(G43:G45)</f>
        <v>6</v>
      </c>
      <c r="L17" s="6">
        <f>_xlfn.STDEV.S(F43:F45)</f>
        <v>0.51247764178872579</v>
      </c>
      <c r="M17" s="68">
        <f>_xlfn.STDEV.S(G43:G45)</f>
        <v>4.3588989435406622E-2</v>
      </c>
      <c r="N17" s="123">
        <v>20</v>
      </c>
    </row>
    <row r="18" spans="1:14">
      <c r="A18" s="156" t="s">
        <v>84</v>
      </c>
      <c r="B18" s="157"/>
      <c r="C18" s="156" t="s">
        <v>167</v>
      </c>
      <c r="D18" s="157"/>
      <c r="E18" s="79" t="s">
        <v>147</v>
      </c>
      <c r="F18" s="61">
        <v>71.849999999999994</v>
      </c>
      <c r="G18" s="61">
        <v>23.01</v>
      </c>
      <c r="H18" s="65" t="s">
        <v>52</v>
      </c>
      <c r="I18" s="80">
        <v>45.5</v>
      </c>
      <c r="J18" s="6">
        <f>AVERAGE(F46:F48)</f>
        <v>42.379999999999995</v>
      </c>
      <c r="K18" s="68">
        <f>AVERAGE(G46:G48)</f>
        <v>7</v>
      </c>
      <c r="L18" s="6">
        <f>_xlfn.STDEV.S(F46:F48)</f>
        <v>7.196645051689063</v>
      </c>
      <c r="M18" s="68">
        <f>_xlfn.STDEV.S(G46:G48)</f>
        <v>0.2424871130596426</v>
      </c>
      <c r="N18" s="123">
        <v>20</v>
      </c>
    </row>
    <row r="19" spans="1:14">
      <c r="A19" s="156" t="s">
        <v>85</v>
      </c>
      <c r="B19" s="157"/>
      <c r="C19" s="156" t="s">
        <v>168</v>
      </c>
      <c r="D19" s="157"/>
      <c r="E19" s="79" t="s">
        <v>147</v>
      </c>
      <c r="F19" s="61">
        <v>93.68</v>
      </c>
      <c r="G19" s="61">
        <v>45.56</v>
      </c>
      <c r="H19" s="65" t="s">
        <v>148</v>
      </c>
      <c r="I19" s="65">
        <v>52</v>
      </c>
      <c r="J19" s="6">
        <f>AVERAGE(F49:F51)</f>
        <v>138.49333333333334</v>
      </c>
      <c r="K19" s="68">
        <f>AVERAGE(G49:G51)</f>
        <v>156.46</v>
      </c>
      <c r="L19" s="6">
        <f>_xlfn.STDEV.S(F49:F51)</f>
        <v>4.7734718322551606</v>
      </c>
      <c r="M19" s="68">
        <f>_xlfn.STDEV.S(G49:G51)</f>
        <v>5.497463051262832</v>
      </c>
      <c r="N19" s="123">
        <v>20</v>
      </c>
    </row>
    <row r="20" spans="1:14">
      <c r="A20" s="156" t="s">
        <v>86</v>
      </c>
      <c r="B20" s="157"/>
      <c r="C20" s="156" t="s">
        <v>169</v>
      </c>
      <c r="D20" s="157"/>
      <c r="E20" s="79" t="s">
        <v>147</v>
      </c>
      <c r="F20" s="61">
        <v>101.17</v>
      </c>
      <c r="G20" s="61">
        <v>47.34</v>
      </c>
      <c r="H20" s="65" t="s">
        <v>51</v>
      </c>
      <c r="I20" s="65">
        <v>52</v>
      </c>
      <c r="J20" s="6">
        <f>AVERAGE(F52:F54)</f>
        <v>22.05</v>
      </c>
      <c r="K20" s="68">
        <f>AVERAGE(G52:G54)</f>
        <v>5.7366666666666672</v>
      </c>
      <c r="L20" s="6">
        <f>_xlfn.STDEV.S(F52:F54)</f>
        <v>0.61538605769061727</v>
      </c>
      <c r="M20" s="68">
        <f>_xlfn.STDEV.S(G52:G54)</f>
        <v>0.22722969289539027</v>
      </c>
      <c r="N20" s="123">
        <v>20</v>
      </c>
    </row>
    <row r="21" spans="1:14">
      <c r="A21" s="156" t="s">
        <v>87</v>
      </c>
      <c r="B21" s="157"/>
      <c r="C21" s="156" t="s">
        <v>170</v>
      </c>
      <c r="D21" s="157"/>
      <c r="E21" s="79" t="s">
        <v>147</v>
      </c>
      <c r="F21" s="61">
        <v>105.62</v>
      </c>
      <c r="G21" s="61">
        <v>45.15</v>
      </c>
      <c r="H21" s="65" t="s">
        <v>52</v>
      </c>
      <c r="I21" s="65">
        <v>52</v>
      </c>
      <c r="J21" s="6">
        <f>AVERAGE(F55:F57)</f>
        <v>30.333333333333332</v>
      </c>
      <c r="K21" s="68">
        <f>AVERAGE(G55:G57)</f>
        <v>6.1033333333333344</v>
      </c>
      <c r="L21" s="6">
        <f>_xlfn.STDEV.S(F55:F57)</f>
        <v>2.0711671427804492</v>
      </c>
      <c r="M21" s="68">
        <f>_xlfn.STDEV.S(G55:G57)</f>
        <v>0.42899106439800483</v>
      </c>
      <c r="N21" s="123">
        <v>20</v>
      </c>
    </row>
    <row r="22" spans="1:14">
      <c r="A22" s="156" t="s">
        <v>88</v>
      </c>
      <c r="B22" s="157"/>
      <c r="C22" s="156" t="s">
        <v>171</v>
      </c>
      <c r="D22" s="157"/>
      <c r="E22" s="79" t="s">
        <v>147</v>
      </c>
      <c r="F22" s="61">
        <v>39.58</v>
      </c>
      <c r="G22" s="61">
        <v>14.2</v>
      </c>
      <c r="H22" s="65" t="s">
        <v>148</v>
      </c>
      <c r="I22" s="80">
        <v>70</v>
      </c>
      <c r="J22" s="6">
        <f>AVERAGE(F58:F60)</f>
        <v>432.33666666666664</v>
      </c>
      <c r="K22" s="68">
        <f>AVERAGE(G58:G60)</f>
        <v>439.96999999999997</v>
      </c>
      <c r="L22" s="6">
        <f>_xlfn.STDEV.S(F58:F60)</f>
        <v>13.851679801862781</v>
      </c>
      <c r="M22" s="68">
        <f>_xlfn.STDEV.S(G58:G60)</f>
        <v>8.5517775929919857</v>
      </c>
      <c r="N22" s="123">
        <v>20</v>
      </c>
    </row>
    <row r="23" spans="1:14">
      <c r="A23" s="156" t="s">
        <v>89</v>
      </c>
      <c r="B23" s="157"/>
      <c r="C23" s="156" t="s">
        <v>172</v>
      </c>
      <c r="D23" s="157"/>
      <c r="E23" s="79" t="s">
        <v>147</v>
      </c>
      <c r="F23" s="61">
        <v>39.53</v>
      </c>
      <c r="G23" s="61">
        <v>13.48</v>
      </c>
      <c r="H23" s="65" t="s">
        <v>51</v>
      </c>
      <c r="I23" s="80">
        <v>70</v>
      </c>
      <c r="J23" s="6">
        <f>AVERAGE(F61:F63)</f>
        <v>17.953333333333333</v>
      </c>
      <c r="K23" s="68">
        <f>AVERAGE(G61:G63)</f>
        <v>4.62</v>
      </c>
      <c r="L23" s="6">
        <f>_xlfn.STDEV.S(F61:F63)</f>
        <v>0.49903239707791797</v>
      </c>
      <c r="M23" s="68">
        <f>_xlfn.STDEV.S(G61:G63)</f>
        <v>0.3119294792096447</v>
      </c>
      <c r="N23" s="123">
        <v>20</v>
      </c>
    </row>
    <row r="24" spans="1:14">
      <c r="A24" s="156" t="s">
        <v>90</v>
      </c>
      <c r="B24" s="157"/>
      <c r="C24" s="156" t="s">
        <v>173</v>
      </c>
      <c r="D24" s="157"/>
      <c r="E24" s="79" t="s">
        <v>147</v>
      </c>
      <c r="F24" s="61">
        <v>40.29</v>
      </c>
      <c r="G24" s="61">
        <v>13.19</v>
      </c>
      <c r="H24" s="65" t="s">
        <v>52</v>
      </c>
      <c r="I24" s="80">
        <v>70</v>
      </c>
      <c r="J24" s="69">
        <f>AVERAGE(F64:F66)</f>
        <v>24.899999999999995</v>
      </c>
      <c r="K24" s="70">
        <f>AVERAGE(G64:G66)</f>
        <v>6.1466666666666656</v>
      </c>
      <c r="L24" s="69">
        <f>_xlfn.STDEV.S(F64:F66)</f>
        <v>1.2733027919548434</v>
      </c>
      <c r="M24" s="69">
        <f>_xlfn.STDEV.S(G64:G66)</f>
        <v>0.21571586249817892</v>
      </c>
      <c r="N24" s="123">
        <v>20</v>
      </c>
    </row>
    <row r="25" spans="1:14">
      <c r="A25" s="156" t="s">
        <v>91</v>
      </c>
      <c r="B25" s="157"/>
      <c r="C25" s="156" t="s">
        <v>174</v>
      </c>
      <c r="D25" s="157"/>
      <c r="E25" s="79" t="s">
        <v>147</v>
      </c>
      <c r="F25" s="61">
        <v>29.19</v>
      </c>
      <c r="G25" s="61">
        <v>7.2</v>
      </c>
      <c r="H25" s="65" t="s">
        <v>148</v>
      </c>
      <c r="I25" s="65">
        <v>74.5</v>
      </c>
      <c r="J25" s="69">
        <f>AVERAGE(F67:F69)</f>
        <v>408.06</v>
      </c>
      <c r="K25" s="69">
        <f>AVERAGE(G67:G69)</f>
        <v>420.72333333333336</v>
      </c>
      <c r="L25" s="69">
        <f>_xlfn.STDEV.S(F67:F69)</f>
        <v>12.366822550679705</v>
      </c>
      <c r="M25" s="69">
        <f>_xlfn.STDEV.S(G67:G69)</f>
        <v>6.3196545264225543</v>
      </c>
      <c r="N25" s="123">
        <v>20</v>
      </c>
    </row>
    <row r="26" spans="1:14">
      <c r="A26" s="156" t="s">
        <v>92</v>
      </c>
      <c r="B26" s="157"/>
      <c r="C26" s="156" t="s">
        <v>175</v>
      </c>
      <c r="D26" s="157"/>
      <c r="E26" s="79" t="s">
        <v>147</v>
      </c>
      <c r="F26" s="61">
        <v>38.47</v>
      </c>
      <c r="G26" s="61">
        <v>6.77</v>
      </c>
      <c r="H26" s="65" t="s">
        <v>51</v>
      </c>
      <c r="I26" s="65">
        <v>74.5</v>
      </c>
      <c r="J26" s="69">
        <f>AVERAGE(F70:F72)</f>
        <v>17.206666666666667</v>
      </c>
      <c r="K26" s="69">
        <f>AVERAGE(G70:G72)</f>
        <v>5.203333333333334</v>
      </c>
      <c r="L26" s="69">
        <f>_xlfn.STDEV.S(F70:F72)</f>
        <v>1.0721162872251002</v>
      </c>
      <c r="M26" s="69">
        <f>_xlfn.STDEV.S(G70:G72)</f>
        <v>0.35303446479534173</v>
      </c>
      <c r="N26" s="123">
        <v>20</v>
      </c>
    </row>
    <row r="27" spans="1:14">
      <c r="A27" s="156" t="s">
        <v>93</v>
      </c>
      <c r="B27" s="157"/>
      <c r="C27" s="156" t="s">
        <v>176</v>
      </c>
      <c r="D27" s="157"/>
      <c r="E27" s="79" t="s">
        <v>147</v>
      </c>
      <c r="F27" s="61">
        <v>28.25</v>
      </c>
      <c r="G27" s="61">
        <v>6.76</v>
      </c>
      <c r="H27" s="65" t="s">
        <v>52</v>
      </c>
      <c r="I27" s="65">
        <v>74.5</v>
      </c>
      <c r="J27" s="69">
        <f>AVERAGE(F73)</f>
        <v>25.34</v>
      </c>
      <c r="K27" s="69">
        <f>AVERAGE(G73:G75)</f>
        <v>291.11666666666662</v>
      </c>
      <c r="L27" s="69" t="e">
        <f>_xlfn.STDEV.S(F73)</f>
        <v>#DIV/0!</v>
      </c>
      <c r="M27" s="69" t="e">
        <f>_xlfn.STDEV.S(G73)</f>
        <v>#DIV/0!</v>
      </c>
      <c r="N27" s="123">
        <v>20</v>
      </c>
    </row>
    <row r="28" spans="1:14">
      <c r="A28" s="156" t="s">
        <v>94</v>
      </c>
      <c r="B28" s="157"/>
      <c r="C28" s="156" t="s">
        <v>177</v>
      </c>
      <c r="D28" s="157"/>
      <c r="E28" s="79" t="s">
        <v>147</v>
      </c>
      <c r="F28" s="61">
        <v>86.45</v>
      </c>
      <c r="G28" s="61">
        <v>31.85</v>
      </c>
      <c r="H28" s="65" t="s">
        <v>148</v>
      </c>
      <c r="I28" s="109">
        <v>76</v>
      </c>
      <c r="J28" s="69">
        <f>AVERAGE(F74:F76)</f>
        <v>453.96000000000004</v>
      </c>
      <c r="K28" s="69">
        <f>AVERAGE(G74:G76)</f>
        <v>430.34</v>
      </c>
      <c r="L28" s="69">
        <f>_xlfn.STDEV.S(F74:F76)</f>
        <v>46.445117073810906</v>
      </c>
      <c r="M28" s="69">
        <f>_xlfn.STDEV.S(G74:G76)</f>
        <v>8.6391897768251482</v>
      </c>
      <c r="N28" s="123">
        <v>20</v>
      </c>
    </row>
    <row r="29" spans="1:14">
      <c r="A29" s="156" t="s">
        <v>95</v>
      </c>
      <c r="B29" s="157"/>
      <c r="C29" s="156" t="s">
        <v>178</v>
      </c>
      <c r="D29" s="157"/>
      <c r="E29" s="79" t="s">
        <v>147</v>
      </c>
      <c r="F29" s="61">
        <v>80.709999999999994</v>
      </c>
      <c r="G29" s="61">
        <v>28.7</v>
      </c>
      <c r="H29" s="65" t="s">
        <v>51</v>
      </c>
      <c r="I29" s="109">
        <v>76</v>
      </c>
      <c r="J29" s="69">
        <f>AVERAGE(F77:F79)</f>
        <v>18.72666666666667</v>
      </c>
      <c r="K29" s="69">
        <f>AVERAGE(G77:G79)</f>
        <v>4.2300000000000004</v>
      </c>
      <c r="L29" s="69">
        <f>_xlfn.STDEV.S(F77:F79)</f>
        <v>1.0873975047485311</v>
      </c>
      <c r="M29" s="69">
        <f>_xlfn.STDEV.S(G77:G79)</f>
        <v>0.63379807509962871</v>
      </c>
      <c r="N29" s="123">
        <v>20</v>
      </c>
    </row>
    <row r="30" spans="1:14">
      <c r="A30" s="156" t="s">
        <v>96</v>
      </c>
      <c r="B30" s="157"/>
      <c r="C30" s="156" t="s">
        <v>179</v>
      </c>
      <c r="D30" s="157"/>
      <c r="E30" s="79" t="s">
        <v>147</v>
      </c>
      <c r="F30" s="61">
        <v>81.06</v>
      </c>
      <c r="G30" s="61">
        <v>30.66</v>
      </c>
      <c r="H30" s="65" t="s">
        <v>52</v>
      </c>
      <c r="I30" s="109">
        <v>76</v>
      </c>
      <c r="J30" s="69">
        <f>AVERAGE(F80:F82)</f>
        <v>26.36</v>
      </c>
      <c r="K30" s="69">
        <f>AVERAGE(G80:G82)</f>
        <v>6.3</v>
      </c>
      <c r="L30" s="69">
        <f>_xlfn.STDEV.S(F80:F82)</f>
        <v>0.97503846077988088</v>
      </c>
      <c r="M30" s="69">
        <f>_xlfn.STDEV.S(G80:G82)</f>
        <v>4.5825756949558302E-2</v>
      </c>
      <c r="N30" s="123">
        <v>20</v>
      </c>
    </row>
    <row r="31" spans="1:14">
      <c r="A31" s="156" t="s">
        <v>97</v>
      </c>
      <c r="B31" s="157"/>
      <c r="C31" s="156" t="s">
        <v>180</v>
      </c>
      <c r="D31" s="157"/>
      <c r="E31" s="79" t="s">
        <v>147</v>
      </c>
      <c r="F31" s="61">
        <v>33.85</v>
      </c>
      <c r="G31" s="61">
        <v>18.329999999999998</v>
      </c>
      <c r="H31" s="65" t="s">
        <v>148</v>
      </c>
      <c r="I31" s="22">
        <v>93</v>
      </c>
      <c r="J31" s="69">
        <f>AVERAGE(F83:F85)</f>
        <v>825.81333333333339</v>
      </c>
      <c r="K31" s="69">
        <f>AVERAGE(G83:G85)</f>
        <v>1109.55</v>
      </c>
      <c r="L31" s="69">
        <f>_xlfn.STDEV.S(F83:F85)</f>
        <v>27.704476774220694</v>
      </c>
      <c r="M31" s="69">
        <f>_xlfn.STDEV.S(G83:G85)</f>
        <v>9.5566887570957171</v>
      </c>
      <c r="N31" s="123">
        <v>20</v>
      </c>
    </row>
    <row r="32" spans="1:14">
      <c r="A32" s="156" t="s">
        <v>98</v>
      </c>
      <c r="B32" s="157"/>
      <c r="C32" s="156" t="s">
        <v>181</v>
      </c>
      <c r="D32" s="157"/>
      <c r="E32" s="79" t="s">
        <v>147</v>
      </c>
      <c r="F32" s="61">
        <v>34.840000000000003</v>
      </c>
      <c r="G32" s="61">
        <v>19.25</v>
      </c>
      <c r="H32" s="65" t="s">
        <v>51</v>
      </c>
      <c r="I32" s="22">
        <v>93</v>
      </c>
      <c r="J32" s="69">
        <f>AVERAGE(F86:F88)</f>
        <v>13.4</v>
      </c>
      <c r="K32" s="69">
        <f>AVERAGE(G86:G88)</f>
        <v>3.4833333333333338</v>
      </c>
      <c r="L32" s="69">
        <f>_xlfn.STDEV.S(F86:F88)</f>
        <v>1.0157263410978374</v>
      </c>
      <c r="M32" s="69">
        <f>_xlfn.STDEV.S(G86:G88)</f>
        <v>0.37166292972710285</v>
      </c>
      <c r="N32" s="123">
        <v>20</v>
      </c>
    </row>
    <row r="33" spans="1:14">
      <c r="A33" s="156" t="s">
        <v>99</v>
      </c>
      <c r="B33" s="157"/>
      <c r="C33" s="156" t="s">
        <v>182</v>
      </c>
      <c r="D33" s="157"/>
      <c r="E33" s="79" t="s">
        <v>147</v>
      </c>
      <c r="F33" s="61">
        <v>35.159999999999997</v>
      </c>
      <c r="G33" s="61">
        <v>18.59</v>
      </c>
      <c r="H33" s="65" t="s">
        <v>52</v>
      </c>
      <c r="I33" s="22">
        <v>93</v>
      </c>
      <c r="J33" s="69">
        <f>AVERAGE(F89:F91)</f>
        <v>29.7</v>
      </c>
      <c r="K33" s="69">
        <f>AVERAGE(G89:G91)</f>
        <v>7.4533333333333331</v>
      </c>
      <c r="L33" s="69">
        <f>_xlfn.STDEV.S(F89:F91)</f>
        <v>6.2474554820342858</v>
      </c>
      <c r="M33" s="69">
        <f>_xlfn.STDEV.S(G89:G91)</f>
        <v>0.74312403630439283</v>
      </c>
      <c r="N33" s="123">
        <v>20</v>
      </c>
    </row>
    <row r="34" spans="1:14">
      <c r="A34" s="156" t="s">
        <v>100</v>
      </c>
      <c r="B34" s="157"/>
      <c r="C34" s="156" t="s">
        <v>183</v>
      </c>
      <c r="D34" s="157"/>
      <c r="E34" s="79" t="s">
        <v>147</v>
      </c>
      <c r="F34" s="61">
        <v>26.35</v>
      </c>
      <c r="G34" s="61">
        <v>7.2</v>
      </c>
      <c r="H34" s="65" t="s">
        <v>148</v>
      </c>
      <c r="I34" s="22">
        <v>99</v>
      </c>
      <c r="J34" s="69">
        <f>AVERAGE(F92:F94)</f>
        <v>1462.83</v>
      </c>
      <c r="K34" s="69">
        <f>AVERAGE(G92:G94)</f>
        <v>1561.0933333333335</v>
      </c>
      <c r="L34" s="69">
        <f>_xlfn.STDEV.S(F92:F94)</f>
        <v>14.898469720075267</v>
      </c>
      <c r="M34" s="69">
        <f>_xlfn.STDEV.S(G92:G94)</f>
        <v>66.407761845535347</v>
      </c>
      <c r="N34" s="123">
        <v>20</v>
      </c>
    </row>
    <row r="35" spans="1:14">
      <c r="A35" s="156" t="s">
        <v>101</v>
      </c>
      <c r="B35" s="157"/>
      <c r="C35" s="156" t="s">
        <v>184</v>
      </c>
      <c r="D35" s="157"/>
      <c r="E35" s="79" t="s">
        <v>147</v>
      </c>
      <c r="F35" s="61">
        <v>29.41</v>
      </c>
      <c r="G35" s="61">
        <v>7.21</v>
      </c>
      <c r="H35" s="65" t="s">
        <v>51</v>
      </c>
      <c r="I35" s="22">
        <v>99</v>
      </c>
      <c r="J35" s="69">
        <f>AVERAGE(F95:F97)</f>
        <v>18.746666666666666</v>
      </c>
      <c r="K35" s="69">
        <f>AVERAGE(G95:G97)</f>
        <v>4.4800000000000004</v>
      </c>
      <c r="L35" s="69">
        <f>_xlfn.STDEV.S(F95:F97)</f>
        <v>4.7041506495151166</v>
      </c>
      <c r="M35" s="69">
        <f>_xlfn.STDEV.S(G95:G97)</f>
        <v>1.6890233864573925</v>
      </c>
      <c r="N35" s="123">
        <v>20</v>
      </c>
    </row>
    <row r="36" spans="1:14">
      <c r="A36" s="156" t="s">
        <v>102</v>
      </c>
      <c r="B36" s="157"/>
      <c r="C36" s="156" t="s">
        <v>185</v>
      </c>
      <c r="D36" s="157"/>
      <c r="E36" s="79" t="s">
        <v>147</v>
      </c>
      <c r="F36" s="61">
        <v>28.99</v>
      </c>
      <c r="G36" s="61">
        <v>7.23</v>
      </c>
      <c r="H36" s="65" t="s">
        <v>52</v>
      </c>
      <c r="I36" s="22">
        <v>99</v>
      </c>
      <c r="J36" s="69">
        <f>AVERAGE(F98:F100)</f>
        <v>24.643333333333334</v>
      </c>
      <c r="K36" s="69">
        <f>AVERAGE(G98:G100)</f>
        <v>6.4466666666666663</v>
      </c>
      <c r="L36" s="69">
        <f>_xlfn.STDEV.S(F98:F100)</f>
        <v>0.80556398463023027</v>
      </c>
      <c r="M36" s="69">
        <f>_xlfn.STDEV.S(G98:G100)</f>
        <v>0.40066611203511288</v>
      </c>
      <c r="N36" s="123">
        <v>20</v>
      </c>
    </row>
    <row r="37" spans="1:14">
      <c r="A37" s="156" t="s">
        <v>103</v>
      </c>
      <c r="B37" s="157"/>
      <c r="C37" s="156" t="s">
        <v>186</v>
      </c>
      <c r="D37" s="157"/>
      <c r="E37" s="79" t="s">
        <v>147</v>
      </c>
      <c r="F37" s="61">
        <v>73.45</v>
      </c>
      <c r="G37" s="61">
        <v>22.83</v>
      </c>
      <c r="H37" s="65" t="s">
        <v>148</v>
      </c>
      <c r="I37" s="22">
        <v>168</v>
      </c>
      <c r="J37" s="69">
        <f>AVERAGE(F101:F103)</f>
        <v>138.16</v>
      </c>
      <c r="K37" s="69">
        <f>AVERAGE(G101:G103)</f>
        <v>164.53333333333333</v>
      </c>
      <c r="L37" s="69">
        <f>_xlfn.STDEV.S(F101:F103)</f>
        <v>5.0876713730350165</v>
      </c>
      <c r="M37" s="69">
        <f>_xlfn.STDEV.S(G101:G103)</f>
        <v>9.5569154717059916</v>
      </c>
      <c r="N37" s="123">
        <v>20</v>
      </c>
    </row>
    <row r="38" spans="1:14">
      <c r="A38" s="156" t="s">
        <v>104</v>
      </c>
      <c r="B38" s="157"/>
      <c r="C38" s="156" t="s">
        <v>187</v>
      </c>
      <c r="D38" s="157"/>
      <c r="E38" s="79" t="s">
        <v>147</v>
      </c>
      <c r="F38" s="61">
        <v>72.849999999999994</v>
      </c>
      <c r="G38" s="61">
        <v>20.48</v>
      </c>
      <c r="H38" s="65" t="s">
        <v>51</v>
      </c>
      <c r="I38" s="22">
        <v>168</v>
      </c>
      <c r="J38" s="69">
        <f>AVERAGE(F104:F106)</f>
        <v>9.7233333333333345</v>
      </c>
      <c r="K38" s="69">
        <f>AVERAGE(G104:G106)</f>
        <v>3.0566666666666666</v>
      </c>
      <c r="L38" s="69">
        <f>_xlfn.STDEV.S(F104:F106)</f>
        <v>0.41137979208188319</v>
      </c>
      <c r="M38" s="69">
        <f>_xlfn.STDEV.S(G104:G106)</f>
        <v>8.9628864398325153E-2</v>
      </c>
      <c r="N38" s="123">
        <v>20</v>
      </c>
    </row>
    <row r="39" spans="1:14">
      <c r="A39" s="156" t="s">
        <v>105</v>
      </c>
      <c r="B39" s="157"/>
      <c r="C39" s="156" t="s">
        <v>188</v>
      </c>
      <c r="D39" s="157"/>
      <c r="E39" s="79" t="s">
        <v>147</v>
      </c>
      <c r="F39" s="61">
        <v>72.13</v>
      </c>
      <c r="G39" s="61">
        <v>21.83</v>
      </c>
      <c r="H39" s="65" t="s">
        <v>52</v>
      </c>
      <c r="I39" s="22">
        <v>168</v>
      </c>
      <c r="J39" s="69">
        <f>AVERAGE(F107:F109)</f>
        <v>12.176666666666668</v>
      </c>
      <c r="K39" s="69">
        <f>AVERAGE(G107:G109)</f>
        <v>3.7666666666666671</v>
      </c>
      <c r="L39" s="69">
        <f>_xlfn.STDEV.S(F107:F109)</f>
        <v>0.10214368964029694</v>
      </c>
      <c r="M39" s="69">
        <f>_xlfn.STDEV.S(G107:G109)</f>
        <v>0.14977761292440647</v>
      </c>
      <c r="N39" s="123">
        <v>20</v>
      </c>
    </row>
    <row r="40" spans="1:14">
      <c r="A40" s="156" t="s">
        <v>106</v>
      </c>
      <c r="B40" s="157"/>
      <c r="C40" s="156" t="s">
        <v>189</v>
      </c>
      <c r="D40" s="157"/>
      <c r="E40" s="79" t="s">
        <v>147</v>
      </c>
      <c r="F40" s="61">
        <v>83.84</v>
      </c>
      <c r="G40" s="61">
        <v>94.63</v>
      </c>
      <c r="H40" s="65"/>
      <c r="N40" s="123">
        <v>20</v>
      </c>
    </row>
    <row r="41" spans="1:14">
      <c r="A41" s="156" t="s">
        <v>107</v>
      </c>
      <c r="B41" s="157"/>
      <c r="C41" s="156" t="s">
        <v>190</v>
      </c>
      <c r="D41" s="157"/>
      <c r="E41" s="79" t="s">
        <v>147</v>
      </c>
      <c r="F41" s="61">
        <v>89.27</v>
      </c>
      <c r="G41" s="61">
        <v>96.72</v>
      </c>
      <c r="H41" s="65"/>
      <c r="N41" s="123">
        <v>20</v>
      </c>
    </row>
    <row r="42" spans="1:14">
      <c r="A42" s="156" t="s">
        <v>108</v>
      </c>
      <c r="B42" s="157"/>
      <c r="C42" s="156" t="s">
        <v>191</v>
      </c>
      <c r="D42" s="157"/>
      <c r="E42" s="79" t="s">
        <v>147</v>
      </c>
      <c r="F42" s="61">
        <v>84.15</v>
      </c>
      <c r="G42" s="61">
        <v>94.22</v>
      </c>
      <c r="H42" s="65"/>
      <c r="N42" s="123">
        <v>20</v>
      </c>
    </row>
    <row r="43" spans="1:14">
      <c r="A43" s="156" t="s">
        <v>109</v>
      </c>
      <c r="B43" s="157"/>
      <c r="C43" s="156" t="s">
        <v>192</v>
      </c>
      <c r="D43" s="157"/>
      <c r="E43" s="79" t="s">
        <v>147</v>
      </c>
      <c r="F43" s="61">
        <v>23.13</v>
      </c>
      <c r="G43" s="61">
        <v>5.98</v>
      </c>
      <c r="H43" s="65"/>
      <c r="N43" s="123">
        <v>20</v>
      </c>
    </row>
    <row r="44" spans="1:14">
      <c r="A44" s="156" t="s">
        <v>110</v>
      </c>
      <c r="B44" s="157"/>
      <c r="C44" s="156" t="s">
        <v>193</v>
      </c>
      <c r="D44" s="157"/>
      <c r="E44" s="79" t="s">
        <v>147</v>
      </c>
      <c r="F44" s="61">
        <v>22.9</v>
      </c>
      <c r="G44" s="61">
        <v>5.97</v>
      </c>
      <c r="H44" s="65"/>
      <c r="N44" s="123">
        <v>20</v>
      </c>
    </row>
    <row r="45" spans="1:14">
      <c r="A45" s="156" t="s">
        <v>111</v>
      </c>
      <c r="B45" s="157"/>
      <c r="C45" s="156" t="s">
        <v>194</v>
      </c>
      <c r="D45" s="157"/>
      <c r="E45" s="79" t="s">
        <v>147</v>
      </c>
      <c r="F45" s="61">
        <v>23.88</v>
      </c>
      <c r="G45" s="61">
        <v>6.05</v>
      </c>
      <c r="H45" s="65" t="s">
        <v>52</v>
      </c>
      <c r="N45" s="123">
        <v>20</v>
      </c>
    </row>
    <row r="46" spans="1:14">
      <c r="A46" s="156" t="s">
        <v>112</v>
      </c>
      <c r="B46" s="157"/>
      <c r="C46" s="156" t="s">
        <v>195</v>
      </c>
      <c r="D46" s="157"/>
      <c r="E46" s="79" t="s">
        <v>147</v>
      </c>
      <c r="F46" s="61">
        <v>50.5</v>
      </c>
      <c r="G46" s="61">
        <v>6.96</v>
      </c>
      <c r="N46" s="123">
        <v>20</v>
      </c>
    </row>
    <row r="47" spans="1:14">
      <c r="A47" s="156" t="s">
        <v>113</v>
      </c>
      <c r="B47" s="157"/>
      <c r="C47" s="156" t="s">
        <v>196</v>
      </c>
      <c r="D47" s="157"/>
      <c r="E47" s="79" t="s">
        <v>147</v>
      </c>
      <c r="F47" s="61">
        <v>36.79</v>
      </c>
      <c r="G47" s="61">
        <v>6.78</v>
      </c>
      <c r="N47" s="123">
        <v>20</v>
      </c>
    </row>
    <row r="48" spans="1:14">
      <c r="A48" s="156" t="s">
        <v>114</v>
      </c>
      <c r="B48" s="157"/>
      <c r="C48" s="156" t="s">
        <v>197</v>
      </c>
      <c r="D48" s="157"/>
      <c r="E48" s="79" t="s">
        <v>147</v>
      </c>
      <c r="F48" s="61">
        <v>39.85</v>
      </c>
      <c r="G48" s="61">
        <v>7.26</v>
      </c>
      <c r="N48" s="123">
        <v>20</v>
      </c>
    </row>
    <row r="49" spans="1:14">
      <c r="A49" s="156" t="s">
        <v>116</v>
      </c>
      <c r="B49" s="157"/>
      <c r="C49" s="156" t="s">
        <v>198</v>
      </c>
      <c r="D49" s="157"/>
      <c r="E49" s="79" t="s">
        <v>147</v>
      </c>
      <c r="F49" s="61">
        <v>136.1</v>
      </c>
      <c r="G49" s="61">
        <v>156.65</v>
      </c>
      <c r="N49" s="123">
        <v>20</v>
      </c>
    </row>
    <row r="50" spans="1:14">
      <c r="A50" s="156" t="s">
        <v>117</v>
      </c>
      <c r="B50" s="157"/>
      <c r="C50" s="156" t="s">
        <v>199</v>
      </c>
      <c r="D50" s="157"/>
      <c r="E50" s="79" t="s">
        <v>147</v>
      </c>
      <c r="F50" s="61">
        <v>143.99</v>
      </c>
      <c r="G50" s="61">
        <v>161.86000000000001</v>
      </c>
      <c r="N50" s="123">
        <v>20</v>
      </c>
    </row>
    <row r="51" spans="1:14">
      <c r="A51" s="156" t="s">
        <v>118</v>
      </c>
      <c r="B51" s="157"/>
      <c r="C51" s="156" t="s">
        <v>200</v>
      </c>
      <c r="D51" s="157"/>
      <c r="E51" s="79" t="s">
        <v>147</v>
      </c>
      <c r="F51" s="61">
        <v>135.38999999999999</v>
      </c>
      <c r="G51" s="61">
        <v>150.87</v>
      </c>
      <c r="N51" s="123">
        <v>20</v>
      </c>
    </row>
    <row r="52" spans="1:14">
      <c r="A52" s="156" t="s">
        <v>119</v>
      </c>
      <c r="B52" s="157"/>
      <c r="C52" s="156" t="s">
        <v>201</v>
      </c>
      <c r="D52" s="157"/>
      <c r="E52" s="79" t="s">
        <v>147</v>
      </c>
      <c r="F52" s="61">
        <v>22.38</v>
      </c>
      <c r="G52" s="61">
        <v>5.98</v>
      </c>
      <c r="N52" s="123">
        <v>20</v>
      </c>
    </row>
    <row r="53" spans="1:14">
      <c r="A53" s="156" t="s">
        <v>120</v>
      </c>
      <c r="B53" s="157"/>
      <c r="C53" s="156" t="s">
        <v>202</v>
      </c>
      <c r="D53" s="157"/>
      <c r="E53" s="79" t="s">
        <v>147</v>
      </c>
      <c r="F53" s="61">
        <v>22.43</v>
      </c>
      <c r="G53" s="61">
        <v>5.7</v>
      </c>
      <c r="N53" s="123">
        <v>20</v>
      </c>
    </row>
    <row r="54" spans="1:14">
      <c r="A54" s="156" t="s">
        <v>121</v>
      </c>
      <c r="B54" s="157"/>
      <c r="C54" s="156" t="s">
        <v>203</v>
      </c>
      <c r="D54" s="157"/>
      <c r="E54" s="79" t="s">
        <v>147</v>
      </c>
      <c r="F54" s="61">
        <v>21.34</v>
      </c>
      <c r="G54" s="61">
        <v>5.53</v>
      </c>
      <c r="N54" s="123">
        <v>20</v>
      </c>
    </row>
    <row r="55" spans="1:14">
      <c r="A55" s="156" t="s">
        <v>122</v>
      </c>
      <c r="B55" s="157"/>
      <c r="C55" s="156" t="s">
        <v>204</v>
      </c>
      <c r="D55" s="157"/>
      <c r="E55" s="79" t="s">
        <v>147</v>
      </c>
      <c r="F55" s="61">
        <v>32.58</v>
      </c>
      <c r="G55" s="61">
        <v>6.59</v>
      </c>
      <c r="N55" s="123">
        <v>20</v>
      </c>
    </row>
    <row r="56" spans="1:14">
      <c r="A56" s="156" t="s">
        <v>123</v>
      </c>
      <c r="B56" s="157"/>
      <c r="C56" s="156" t="s">
        <v>205</v>
      </c>
      <c r="D56" s="157"/>
      <c r="E56" s="79" t="s">
        <v>147</v>
      </c>
      <c r="F56" s="61">
        <v>29.92</v>
      </c>
      <c r="G56" s="61">
        <v>5.94</v>
      </c>
      <c r="N56" s="123">
        <v>20</v>
      </c>
    </row>
    <row r="57" spans="1:14">
      <c r="A57" s="156" t="s">
        <v>124</v>
      </c>
      <c r="B57" s="157"/>
      <c r="C57" s="156" t="s">
        <v>206</v>
      </c>
      <c r="D57" s="157"/>
      <c r="E57" s="79" t="s">
        <v>147</v>
      </c>
      <c r="F57" s="61">
        <v>28.5</v>
      </c>
      <c r="G57" s="61">
        <v>5.78</v>
      </c>
      <c r="N57" s="123">
        <v>20</v>
      </c>
    </row>
    <row r="58" spans="1:14">
      <c r="A58" s="156" t="s">
        <v>115</v>
      </c>
      <c r="B58" s="157"/>
      <c r="C58" s="156" t="s">
        <v>207</v>
      </c>
      <c r="D58" s="157"/>
      <c r="E58" s="79" t="s">
        <v>147</v>
      </c>
      <c r="F58" s="61">
        <v>418.74</v>
      </c>
      <c r="G58" s="61">
        <v>434.77</v>
      </c>
      <c r="N58" s="123">
        <v>20</v>
      </c>
    </row>
    <row r="59" spans="1:14">
      <c r="A59" s="156" t="s">
        <v>125</v>
      </c>
      <c r="B59" s="157"/>
      <c r="C59" s="156" t="s">
        <v>208</v>
      </c>
      <c r="D59" s="157"/>
      <c r="E59" s="79" t="s">
        <v>147</v>
      </c>
      <c r="F59" s="61">
        <v>431.84</v>
      </c>
      <c r="G59" s="61">
        <v>435.3</v>
      </c>
      <c r="N59" s="123">
        <v>20</v>
      </c>
    </row>
    <row r="60" spans="1:14">
      <c r="A60" s="156" t="s">
        <v>126</v>
      </c>
      <c r="B60" s="157"/>
      <c r="C60" s="156" t="s">
        <v>209</v>
      </c>
      <c r="D60" s="157"/>
      <c r="E60" s="79" t="s">
        <v>147</v>
      </c>
      <c r="F60" s="61">
        <v>446.43</v>
      </c>
      <c r="G60" s="61">
        <v>449.84</v>
      </c>
      <c r="N60" s="123">
        <v>20</v>
      </c>
    </row>
    <row r="61" spans="1:14">
      <c r="A61" s="156" t="s">
        <v>127</v>
      </c>
      <c r="B61" s="157"/>
      <c r="C61" s="156" t="s">
        <v>210</v>
      </c>
      <c r="D61" s="157"/>
      <c r="E61" s="79" t="s">
        <v>147</v>
      </c>
      <c r="F61" s="61">
        <v>18.13</v>
      </c>
      <c r="G61" s="61">
        <v>4.43</v>
      </c>
      <c r="N61" s="123">
        <v>20</v>
      </c>
    </row>
    <row r="62" spans="1:14">
      <c r="A62" s="156" t="s">
        <v>128</v>
      </c>
      <c r="B62" s="157"/>
      <c r="C62" s="156" t="s">
        <v>211</v>
      </c>
      <c r="D62" s="157"/>
      <c r="E62" s="79" t="s">
        <v>147</v>
      </c>
      <c r="F62" s="61">
        <v>17.39</v>
      </c>
      <c r="G62" s="61">
        <v>4.45</v>
      </c>
      <c r="N62" s="123">
        <v>20</v>
      </c>
    </row>
    <row r="63" spans="1:14">
      <c r="A63" s="156" t="s">
        <v>129</v>
      </c>
      <c r="B63" s="157"/>
      <c r="C63" s="156" t="s">
        <v>212</v>
      </c>
      <c r="D63" s="157"/>
      <c r="E63" s="79" t="s">
        <v>147</v>
      </c>
      <c r="F63" s="61">
        <v>18.34</v>
      </c>
      <c r="G63" s="61">
        <v>4.9800000000000004</v>
      </c>
      <c r="N63" s="123">
        <v>20</v>
      </c>
    </row>
    <row r="64" spans="1:14">
      <c r="A64" s="156" t="s">
        <v>130</v>
      </c>
      <c r="B64" s="157"/>
      <c r="C64" s="156" t="s">
        <v>213</v>
      </c>
      <c r="D64" s="157"/>
      <c r="E64" s="79" t="s">
        <v>147</v>
      </c>
      <c r="F64" s="61">
        <v>26.29</v>
      </c>
      <c r="G64" s="61">
        <v>5.9</v>
      </c>
      <c r="N64" s="123">
        <v>20</v>
      </c>
    </row>
    <row r="65" spans="1:14">
      <c r="A65" s="156" t="s">
        <v>131</v>
      </c>
      <c r="B65" s="157"/>
      <c r="C65" s="156" t="s">
        <v>214</v>
      </c>
      <c r="D65" s="157"/>
      <c r="E65" s="79" t="s">
        <v>147</v>
      </c>
      <c r="F65" s="61">
        <v>24.62</v>
      </c>
      <c r="G65" s="61">
        <v>6.3</v>
      </c>
      <c r="N65" s="123">
        <v>20</v>
      </c>
    </row>
    <row r="66" spans="1:14">
      <c r="A66" s="156" t="s">
        <v>132</v>
      </c>
      <c r="B66" s="157"/>
      <c r="C66" s="156" t="s">
        <v>217</v>
      </c>
      <c r="D66" s="157"/>
      <c r="E66" s="79" t="s">
        <v>147</v>
      </c>
      <c r="F66" s="61">
        <v>23.79</v>
      </c>
      <c r="G66" s="61">
        <v>6.24</v>
      </c>
      <c r="N66" s="123">
        <v>20</v>
      </c>
    </row>
    <row r="67" spans="1:14">
      <c r="A67" s="156" t="s">
        <v>295</v>
      </c>
      <c r="B67" s="157"/>
      <c r="C67" s="156" t="s">
        <v>218</v>
      </c>
      <c r="D67" s="157"/>
      <c r="E67" s="79" t="s">
        <v>147</v>
      </c>
      <c r="F67" s="61">
        <v>395.25</v>
      </c>
      <c r="G67" s="61">
        <v>414.17</v>
      </c>
      <c r="N67" s="123">
        <v>20</v>
      </c>
    </row>
    <row r="68" spans="1:14">
      <c r="A68" s="156" t="s">
        <v>296</v>
      </c>
      <c r="B68" s="157"/>
      <c r="C68" s="156" t="s">
        <v>219</v>
      </c>
      <c r="D68" s="157"/>
      <c r="E68" s="79" t="s">
        <v>147</v>
      </c>
      <c r="F68" s="61">
        <v>419.93</v>
      </c>
      <c r="G68" s="61">
        <v>421.22</v>
      </c>
      <c r="N68" s="123">
        <v>20</v>
      </c>
    </row>
    <row r="69" spans="1:14">
      <c r="A69" s="156" t="s">
        <v>297</v>
      </c>
      <c r="B69" s="157"/>
      <c r="C69" s="156" t="s">
        <v>220</v>
      </c>
      <c r="D69" s="157"/>
      <c r="E69" s="79" t="s">
        <v>147</v>
      </c>
      <c r="F69" s="61">
        <v>409</v>
      </c>
      <c r="G69" s="61">
        <v>426.78</v>
      </c>
      <c r="N69" s="123">
        <v>20</v>
      </c>
    </row>
    <row r="70" spans="1:14">
      <c r="A70" s="156" t="s">
        <v>298</v>
      </c>
      <c r="B70" s="157"/>
      <c r="C70" s="156" t="s">
        <v>221</v>
      </c>
      <c r="D70" s="157"/>
      <c r="E70" s="79" t="s">
        <v>147</v>
      </c>
      <c r="F70" s="61">
        <v>18.39</v>
      </c>
      <c r="G70" s="61">
        <v>5.58</v>
      </c>
      <c r="N70" s="123">
        <v>20</v>
      </c>
    </row>
    <row r="71" spans="1:14">
      <c r="A71" s="156" t="s">
        <v>299</v>
      </c>
      <c r="B71" s="157"/>
      <c r="C71" s="156" t="s">
        <v>222</v>
      </c>
      <c r="D71" s="157"/>
      <c r="E71" s="79" t="s">
        <v>147</v>
      </c>
      <c r="F71" s="61">
        <v>16.3</v>
      </c>
      <c r="G71" s="61">
        <v>4.88</v>
      </c>
      <c r="N71" s="123">
        <v>20</v>
      </c>
    </row>
    <row r="72" spans="1:14">
      <c r="A72" s="156" t="s">
        <v>300</v>
      </c>
      <c r="B72" s="157"/>
      <c r="C72" s="156" t="s">
        <v>223</v>
      </c>
      <c r="D72" s="157"/>
      <c r="E72" s="79" t="s">
        <v>147</v>
      </c>
      <c r="F72" s="61">
        <v>16.93</v>
      </c>
      <c r="G72" s="61">
        <v>5.15</v>
      </c>
      <c r="N72" s="123">
        <v>20</v>
      </c>
    </row>
    <row r="73" spans="1:14">
      <c r="A73" s="156" t="s">
        <v>301</v>
      </c>
      <c r="B73" s="157"/>
      <c r="C73" s="156" t="s">
        <v>224</v>
      </c>
      <c r="D73" s="157"/>
      <c r="E73" s="79" t="s">
        <v>147</v>
      </c>
      <c r="F73" s="61">
        <v>25.34</v>
      </c>
      <c r="G73" s="61">
        <v>6.33</v>
      </c>
      <c r="N73" s="123">
        <v>20</v>
      </c>
    </row>
    <row r="74" spans="1:14">
      <c r="A74" s="156" t="s">
        <v>448</v>
      </c>
      <c r="B74" s="156"/>
      <c r="C74" s="156" t="s">
        <v>153</v>
      </c>
      <c r="D74" s="156"/>
      <c r="E74" s="114" t="s">
        <v>147</v>
      </c>
      <c r="F74" s="61">
        <v>437.96</v>
      </c>
      <c r="G74" s="61">
        <v>440.18</v>
      </c>
      <c r="N74" s="123">
        <v>20</v>
      </c>
    </row>
    <row r="75" spans="1:14">
      <c r="A75" s="156" t="s">
        <v>449</v>
      </c>
      <c r="B75" s="156"/>
      <c r="C75" s="156" t="s">
        <v>154</v>
      </c>
      <c r="D75" s="156"/>
      <c r="E75" s="114" t="s">
        <v>147</v>
      </c>
      <c r="F75" s="61">
        <v>506.29</v>
      </c>
      <c r="G75" s="61">
        <v>426.84</v>
      </c>
      <c r="N75" s="123">
        <v>20</v>
      </c>
    </row>
    <row r="76" spans="1:14">
      <c r="A76" s="156" t="s">
        <v>450</v>
      </c>
      <c r="B76" s="156"/>
      <c r="C76" s="156" t="s">
        <v>155</v>
      </c>
      <c r="D76" s="156"/>
      <c r="E76" s="114" t="s">
        <v>147</v>
      </c>
      <c r="F76" s="61">
        <v>417.63</v>
      </c>
      <c r="G76" s="61">
        <v>424</v>
      </c>
      <c r="N76" s="123">
        <v>20</v>
      </c>
    </row>
    <row r="77" spans="1:14">
      <c r="A77" s="156" t="s">
        <v>451</v>
      </c>
      <c r="B77" s="156"/>
      <c r="C77" s="156" t="s">
        <v>156</v>
      </c>
      <c r="D77" s="156"/>
      <c r="E77" s="114" t="s">
        <v>147</v>
      </c>
      <c r="F77" s="61">
        <v>19.95</v>
      </c>
      <c r="G77" s="61">
        <v>4.96</v>
      </c>
      <c r="N77" s="123">
        <v>20</v>
      </c>
    </row>
    <row r="78" spans="1:14">
      <c r="A78" s="156" t="s">
        <v>452</v>
      </c>
      <c r="B78" s="156"/>
      <c r="C78" s="156" t="s">
        <v>157</v>
      </c>
      <c r="D78" s="156"/>
      <c r="E78" s="114" t="s">
        <v>147</v>
      </c>
      <c r="F78" s="61">
        <v>18.36</v>
      </c>
      <c r="G78" s="61">
        <v>3.91</v>
      </c>
      <c r="N78" s="123">
        <v>20</v>
      </c>
    </row>
    <row r="79" spans="1:14">
      <c r="A79" s="156" t="s">
        <v>453</v>
      </c>
      <c r="B79" s="156"/>
      <c r="C79" s="156" t="s">
        <v>158</v>
      </c>
      <c r="D79" s="156"/>
      <c r="E79" s="114" t="s">
        <v>147</v>
      </c>
      <c r="F79" s="61">
        <v>17.87</v>
      </c>
      <c r="G79" s="61">
        <v>3.82</v>
      </c>
      <c r="N79" s="123">
        <v>20</v>
      </c>
    </row>
    <row r="80" spans="1:14">
      <c r="A80" s="156" t="s">
        <v>454</v>
      </c>
      <c r="B80" s="156"/>
      <c r="C80" s="156" t="s">
        <v>159</v>
      </c>
      <c r="D80" s="156"/>
      <c r="E80" s="114" t="s">
        <v>147</v>
      </c>
      <c r="F80" s="61">
        <v>27.33</v>
      </c>
      <c r="G80" s="61">
        <v>6.34</v>
      </c>
      <c r="N80" s="123">
        <v>20</v>
      </c>
    </row>
    <row r="81" spans="1:14">
      <c r="A81" s="156" t="s">
        <v>455</v>
      </c>
      <c r="B81" s="156"/>
      <c r="C81" s="156" t="s">
        <v>160</v>
      </c>
      <c r="D81" s="156"/>
      <c r="E81" s="114" t="s">
        <v>147</v>
      </c>
      <c r="F81" s="61">
        <v>26.37</v>
      </c>
      <c r="G81" s="61">
        <v>6.25</v>
      </c>
      <c r="N81" s="123">
        <v>20</v>
      </c>
    </row>
    <row r="82" spans="1:14">
      <c r="A82" s="156" t="s">
        <v>456</v>
      </c>
      <c r="B82" s="156"/>
      <c r="C82" s="156" t="s">
        <v>161</v>
      </c>
      <c r="D82" s="156"/>
      <c r="E82" s="114" t="s">
        <v>147</v>
      </c>
      <c r="F82" s="61">
        <v>25.38</v>
      </c>
      <c r="G82" s="61">
        <v>6.31</v>
      </c>
      <c r="N82" s="123">
        <v>20</v>
      </c>
    </row>
    <row r="83" spans="1:14">
      <c r="A83" s="156" t="s">
        <v>457</v>
      </c>
      <c r="B83" s="156"/>
      <c r="C83" s="156" t="s">
        <v>162</v>
      </c>
      <c r="D83" s="156"/>
      <c r="E83" s="114" t="s">
        <v>147</v>
      </c>
      <c r="F83" s="61">
        <v>805.35</v>
      </c>
      <c r="G83" s="61">
        <v>1115.56</v>
      </c>
      <c r="N83" s="123">
        <v>20</v>
      </c>
    </row>
    <row r="84" spans="1:14">
      <c r="A84" s="156" t="s">
        <v>458</v>
      </c>
      <c r="B84" s="156"/>
      <c r="C84" s="156" t="s">
        <v>163</v>
      </c>
      <c r="D84" s="156"/>
      <c r="E84" s="114" t="s">
        <v>147</v>
      </c>
      <c r="F84" s="61">
        <v>814.75</v>
      </c>
      <c r="G84" s="61">
        <v>1098.53</v>
      </c>
      <c r="N84" s="123">
        <v>20</v>
      </c>
    </row>
    <row r="85" spans="1:14">
      <c r="A85" s="156" t="s">
        <v>459</v>
      </c>
      <c r="B85" s="156"/>
      <c r="C85" s="156" t="s">
        <v>164</v>
      </c>
      <c r="D85" s="156"/>
      <c r="E85" s="114" t="s">
        <v>147</v>
      </c>
      <c r="F85" s="61">
        <v>857.34</v>
      </c>
      <c r="G85" s="61">
        <v>1114.56</v>
      </c>
      <c r="N85" s="123">
        <v>20</v>
      </c>
    </row>
    <row r="86" spans="1:14">
      <c r="A86" s="156" t="s">
        <v>460</v>
      </c>
      <c r="B86" s="156"/>
      <c r="C86" s="156" t="s">
        <v>165</v>
      </c>
      <c r="D86" s="156"/>
      <c r="E86" s="114" t="s">
        <v>147</v>
      </c>
      <c r="F86" s="61">
        <v>14.56</v>
      </c>
      <c r="G86" s="61">
        <v>3.91</v>
      </c>
      <c r="N86" s="123">
        <v>20</v>
      </c>
    </row>
    <row r="87" spans="1:14">
      <c r="A87" s="156" t="s">
        <v>461</v>
      </c>
      <c r="B87" s="156"/>
      <c r="C87" s="156" t="s">
        <v>166</v>
      </c>
      <c r="D87" s="156"/>
      <c r="E87" s="114" t="s">
        <v>147</v>
      </c>
      <c r="F87" s="61">
        <v>12.67</v>
      </c>
      <c r="G87" s="61">
        <v>3.23</v>
      </c>
      <c r="N87" s="123">
        <v>20</v>
      </c>
    </row>
    <row r="88" spans="1:14">
      <c r="A88" s="156" t="s">
        <v>462</v>
      </c>
      <c r="B88" s="156"/>
      <c r="C88" s="156" t="s">
        <v>167</v>
      </c>
      <c r="D88" s="156"/>
      <c r="E88" s="114" t="s">
        <v>147</v>
      </c>
      <c r="F88" s="61">
        <v>12.97</v>
      </c>
      <c r="G88" s="61">
        <v>3.31</v>
      </c>
      <c r="N88" s="123">
        <v>20</v>
      </c>
    </row>
    <row r="89" spans="1:14">
      <c r="A89" s="156" t="s">
        <v>463</v>
      </c>
      <c r="B89" s="156"/>
      <c r="C89" s="156" t="s">
        <v>168</v>
      </c>
      <c r="D89" s="156"/>
      <c r="E89" s="114" t="s">
        <v>147</v>
      </c>
      <c r="F89" s="61">
        <v>24.72</v>
      </c>
      <c r="G89" s="61">
        <v>6.87</v>
      </c>
      <c r="N89" s="123">
        <v>20</v>
      </c>
    </row>
    <row r="90" spans="1:14">
      <c r="A90" s="156" t="s">
        <v>464</v>
      </c>
      <c r="B90" s="156"/>
      <c r="C90" s="156" t="s">
        <v>169</v>
      </c>
      <c r="D90" s="156"/>
      <c r="E90" s="114" t="s">
        <v>147</v>
      </c>
      <c r="F90" s="61">
        <v>27.67</v>
      </c>
      <c r="G90" s="61">
        <v>7.2</v>
      </c>
      <c r="N90" s="123">
        <v>20</v>
      </c>
    </row>
    <row r="91" spans="1:14">
      <c r="A91" s="156" t="s">
        <v>465</v>
      </c>
      <c r="B91" s="156"/>
      <c r="C91" s="156" t="s">
        <v>170</v>
      </c>
      <c r="D91" s="156"/>
      <c r="E91" s="114" t="s">
        <v>147</v>
      </c>
      <c r="F91" s="61">
        <v>36.71</v>
      </c>
      <c r="G91" s="61">
        <v>8.2899999999999991</v>
      </c>
      <c r="N91" s="123">
        <v>20</v>
      </c>
    </row>
    <row r="92" spans="1:14">
      <c r="A92" s="156" t="s">
        <v>466</v>
      </c>
      <c r="B92" s="156"/>
      <c r="C92" s="156" t="s">
        <v>171</v>
      </c>
      <c r="D92" s="156"/>
      <c r="E92" s="114" t="s">
        <v>147</v>
      </c>
      <c r="F92" s="61">
        <v>1462.25</v>
      </c>
      <c r="G92" s="61">
        <v>1580.81</v>
      </c>
      <c r="N92" s="123">
        <v>20</v>
      </c>
    </row>
    <row r="93" spans="1:14">
      <c r="A93" s="156" t="s">
        <v>467</v>
      </c>
      <c r="B93" s="156"/>
      <c r="C93" s="156" t="s">
        <v>172</v>
      </c>
      <c r="D93" s="156"/>
      <c r="E93" s="114" t="s">
        <v>147</v>
      </c>
      <c r="F93" s="61">
        <v>1478.01</v>
      </c>
      <c r="G93" s="61">
        <v>1615.41</v>
      </c>
      <c r="N93" s="123">
        <v>20</v>
      </c>
    </row>
    <row r="94" spans="1:14">
      <c r="A94" s="156" t="s">
        <v>468</v>
      </c>
      <c r="B94" s="156"/>
      <c r="C94" s="156" t="s">
        <v>173</v>
      </c>
      <c r="D94" s="156"/>
      <c r="E94" s="114" t="s">
        <v>147</v>
      </c>
      <c r="F94" s="61">
        <v>1448.23</v>
      </c>
      <c r="G94" s="61">
        <v>1487.06</v>
      </c>
      <c r="N94" s="123">
        <v>20</v>
      </c>
    </row>
    <row r="95" spans="1:14">
      <c r="A95" s="156" t="s">
        <v>469</v>
      </c>
      <c r="B95" s="156"/>
      <c r="C95" s="156" t="s">
        <v>174</v>
      </c>
      <c r="D95" s="156"/>
      <c r="E95" s="114" t="s">
        <v>147</v>
      </c>
      <c r="F95" s="61">
        <v>23.09</v>
      </c>
      <c r="G95" s="61">
        <v>6.32</v>
      </c>
      <c r="N95" s="123">
        <v>20</v>
      </c>
    </row>
    <row r="96" spans="1:14">
      <c r="A96" s="156" t="s">
        <v>470</v>
      </c>
      <c r="B96" s="156"/>
      <c r="C96" s="156" t="s">
        <v>175</v>
      </c>
      <c r="D96" s="156"/>
      <c r="E96" s="114" t="s">
        <v>147</v>
      </c>
      <c r="F96" s="61">
        <v>19.399999999999999</v>
      </c>
      <c r="G96" s="61">
        <v>4.12</v>
      </c>
      <c r="N96" s="123">
        <v>20</v>
      </c>
    </row>
    <row r="97" spans="1:14">
      <c r="A97" s="156" t="s">
        <v>471</v>
      </c>
      <c r="B97" s="156"/>
      <c r="C97" s="156" t="s">
        <v>176</v>
      </c>
      <c r="D97" s="156"/>
      <c r="E97" s="114" t="s">
        <v>147</v>
      </c>
      <c r="F97" s="61">
        <v>13.75</v>
      </c>
      <c r="G97" s="61">
        <v>3</v>
      </c>
      <c r="N97" s="123">
        <v>20</v>
      </c>
    </row>
    <row r="98" spans="1:14">
      <c r="A98" s="156" t="s">
        <v>472</v>
      </c>
      <c r="B98" s="156"/>
      <c r="C98" s="156" t="s">
        <v>177</v>
      </c>
      <c r="D98" s="156"/>
      <c r="E98" s="114" t="s">
        <v>147</v>
      </c>
      <c r="F98" s="61">
        <v>24.11</v>
      </c>
      <c r="G98" s="61">
        <v>6.14</v>
      </c>
      <c r="N98" s="123">
        <v>20</v>
      </c>
    </row>
    <row r="99" spans="1:14">
      <c r="A99" s="156" t="s">
        <v>473</v>
      </c>
      <c r="B99" s="156"/>
      <c r="C99" s="156" t="s">
        <v>178</v>
      </c>
      <c r="D99" s="156"/>
      <c r="E99" s="114" t="s">
        <v>147</v>
      </c>
      <c r="F99" s="61">
        <v>25.57</v>
      </c>
      <c r="G99" s="61">
        <v>6.9</v>
      </c>
      <c r="N99" s="123">
        <v>20</v>
      </c>
    </row>
    <row r="100" spans="1:14">
      <c r="A100" s="156" t="s">
        <v>474</v>
      </c>
      <c r="B100" s="156"/>
      <c r="C100" s="156" t="s">
        <v>179</v>
      </c>
      <c r="D100" s="156"/>
      <c r="E100" s="114" t="s">
        <v>147</v>
      </c>
      <c r="F100" s="61">
        <v>24.25</v>
      </c>
      <c r="G100" s="61">
        <v>6.3</v>
      </c>
      <c r="N100" s="123">
        <v>20</v>
      </c>
    </row>
    <row r="101" spans="1:14">
      <c r="A101" s="156" t="s">
        <v>475</v>
      </c>
      <c r="B101" s="156"/>
      <c r="C101" s="156" t="s">
        <v>180</v>
      </c>
      <c r="D101" s="156"/>
      <c r="E101" s="114" t="s">
        <v>147</v>
      </c>
      <c r="F101" s="61">
        <v>143.88</v>
      </c>
      <c r="G101" s="61">
        <v>175.41</v>
      </c>
      <c r="N101" s="123">
        <v>20</v>
      </c>
    </row>
    <row r="102" spans="1:14">
      <c r="A102" s="156" t="s">
        <v>476</v>
      </c>
      <c r="B102" s="156"/>
      <c r="C102" s="156" t="s">
        <v>181</v>
      </c>
      <c r="D102" s="156"/>
      <c r="E102" s="114" t="s">
        <v>147</v>
      </c>
      <c r="F102" s="61">
        <v>136.46</v>
      </c>
      <c r="G102" s="61">
        <v>157.47999999999999</v>
      </c>
      <c r="N102" s="123">
        <v>20</v>
      </c>
    </row>
    <row r="103" spans="1:14">
      <c r="A103" s="156" t="s">
        <v>477</v>
      </c>
      <c r="B103" s="156"/>
      <c r="C103" s="156" t="s">
        <v>182</v>
      </c>
      <c r="D103" s="156"/>
      <c r="E103" s="114" t="s">
        <v>147</v>
      </c>
      <c r="F103" s="61">
        <v>134.13999999999999</v>
      </c>
      <c r="G103" s="61">
        <v>160.71</v>
      </c>
      <c r="N103" s="123">
        <v>20</v>
      </c>
    </row>
    <row r="104" spans="1:14">
      <c r="A104" s="156" t="s">
        <v>478</v>
      </c>
      <c r="B104" s="156"/>
      <c r="C104" s="156" t="s">
        <v>183</v>
      </c>
      <c r="D104" s="156"/>
      <c r="E104" s="114" t="s">
        <v>147</v>
      </c>
      <c r="F104" s="61">
        <v>10.17</v>
      </c>
      <c r="G104" s="61">
        <v>3.16</v>
      </c>
      <c r="N104" s="123">
        <v>20</v>
      </c>
    </row>
    <row r="105" spans="1:14">
      <c r="A105" s="156" t="s">
        <v>479</v>
      </c>
      <c r="B105" s="156"/>
      <c r="C105" s="156" t="s">
        <v>184</v>
      </c>
      <c r="D105" s="156"/>
      <c r="E105" s="114" t="s">
        <v>147</v>
      </c>
      <c r="F105" s="61">
        <v>9.64</v>
      </c>
      <c r="G105" s="61">
        <v>3</v>
      </c>
      <c r="N105" s="123">
        <v>20</v>
      </c>
    </row>
    <row r="106" spans="1:14">
      <c r="A106" s="156" t="s">
        <v>480</v>
      </c>
      <c r="B106" s="156"/>
      <c r="C106" s="156" t="s">
        <v>185</v>
      </c>
      <c r="D106" s="156"/>
      <c r="E106" s="114" t="s">
        <v>147</v>
      </c>
      <c r="F106" s="61">
        <v>9.36</v>
      </c>
      <c r="G106" s="61">
        <v>3.01</v>
      </c>
      <c r="N106" s="123">
        <v>20</v>
      </c>
    </row>
    <row r="107" spans="1:14">
      <c r="A107" s="156" t="s">
        <v>481</v>
      </c>
      <c r="B107" s="156"/>
      <c r="C107" s="156" t="s">
        <v>186</v>
      </c>
      <c r="D107" s="156"/>
      <c r="E107" s="114" t="s">
        <v>147</v>
      </c>
      <c r="F107" s="61">
        <v>12.25</v>
      </c>
      <c r="G107" s="61">
        <v>3.6</v>
      </c>
      <c r="N107" s="123">
        <v>20</v>
      </c>
    </row>
    <row r="108" spans="1:14">
      <c r="A108" s="156" t="s">
        <v>482</v>
      </c>
      <c r="B108" s="156"/>
      <c r="C108" s="156" t="s">
        <v>187</v>
      </c>
      <c r="D108" s="156"/>
      <c r="E108" s="114" t="s">
        <v>147</v>
      </c>
      <c r="F108" s="61">
        <v>12.06</v>
      </c>
      <c r="G108" s="61">
        <v>3.89</v>
      </c>
      <c r="N108" s="123">
        <v>20</v>
      </c>
    </row>
    <row r="109" spans="1:14">
      <c r="A109" s="156" t="s">
        <v>483</v>
      </c>
      <c r="B109" s="156"/>
      <c r="C109" s="156" t="s">
        <v>188</v>
      </c>
      <c r="D109" s="156"/>
      <c r="E109" s="114" t="s">
        <v>147</v>
      </c>
      <c r="F109" s="61">
        <v>12.22</v>
      </c>
      <c r="G109" s="61">
        <v>3.81</v>
      </c>
      <c r="N109" s="123">
        <v>20</v>
      </c>
    </row>
    <row r="115" spans="2:12">
      <c r="B115" s="128" t="s">
        <v>500</v>
      </c>
      <c r="C115" s="128" t="s">
        <v>498</v>
      </c>
      <c r="D115" s="128" t="s">
        <v>499</v>
      </c>
      <c r="E115" s="126" t="s">
        <v>504</v>
      </c>
      <c r="F115" s="128" t="s">
        <v>502</v>
      </c>
      <c r="G115" s="128" t="s">
        <v>503</v>
      </c>
      <c r="H115" s="128" t="s">
        <v>501</v>
      </c>
      <c r="I115" s="128" t="s">
        <v>506</v>
      </c>
      <c r="J115" s="128" t="s">
        <v>505</v>
      </c>
      <c r="K115" s="128" t="s">
        <v>507</v>
      </c>
      <c r="L115" s="128" t="s">
        <v>508</v>
      </c>
    </row>
    <row r="116" spans="2:12">
      <c r="B116" s="80">
        <v>0</v>
      </c>
      <c r="C116" s="128" t="s">
        <v>148</v>
      </c>
      <c r="D116" s="47">
        <v>0.218</v>
      </c>
      <c r="E116" s="61">
        <v>23.56</v>
      </c>
      <c r="F116" s="61">
        <v>73.59</v>
      </c>
      <c r="G116" s="61">
        <v>20.27</v>
      </c>
      <c r="H116" s="61">
        <v>8.35</v>
      </c>
      <c r="I116" s="61">
        <v>0</v>
      </c>
      <c r="J116" s="61">
        <v>0.13</v>
      </c>
      <c r="K116" s="61">
        <v>100.95</v>
      </c>
      <c r="L116" s="61">
        <v>45.52</v>
      </c>
    </row>
    <row r="117" spans="2:12">
      <c r="B117" s="80">
        <v>0</v>
      </c>
      <c r="C117" s="128" t="s">
        <v>148</v>
      </c>
      <c r="D117" s="37">
        <v>0.23699999999999999</v>
      </c>
      <c r="E117" s="61">
        <v>23.53</v>
      </c>
      <c r="F117" s="61">
        <v>73.33</v>
      </c>
      <c r="G117" s="61">
        <v>20.2</v>
      </c>
      <c r="H117" s="61">
        <v>8.31</v>
      </c>
      <c r="I117" s="61">
        <v>0</v>
      </c>
      <c r="J117" s="61">
        <v>0.13</v>
      </c>
      <c r="K117" s="61">
        <v>117.73</v>
      </c>
      <c r="L117" s="61">
        <v>43.72</v>
      </c>
    </row>
    <row r="118" spans="2:12">
      <c r="B118" s="80">
        <v>0</v>
      </c>
      <c r="C118" s="128" t="s">
        <v>148</v>
      </c>
      <c r="D118" s="37">
        <v>0.2</v>
      </c>
      <c r="E118" s="61">
        <v>23.32</v>
      </c>
      <c r="F118" s="61">
        <v>72.739999999999995</v>
      </c>
      <c r="G118" s="61">
        <v>19.79</v>
      </c>
      <c r="H118" s="61">
        <v>8.16</v>
      </c>
      <c r="I118" s="61">
        <v>0</v>
      </c>
      <c r="J118" s="61">
        <v>0.13</v>
      </c>
      <c r="K118" s="61">
        <v>92.39</v>
      </c>
      <c r="L118" s="61">
        <v>41.75</v>
      </c>
    </row>
    <row r="119" spans="2:12">
      <c r="B119" s="80">
        <v>0</v>
      </c>
      <c r="C119" s="128" t="s">
        <v>51</v>
      </c>
      <c r="D119" s="47">
        <v>0.32500000000000001</v>
      </c>
      <c r="E119" s="61">
        <v>23.46</v>
      </c>
      <c r="F119" s="61">
        <v>73.22</v>
      </c>
      <c r="G119" s="61">
        <v>19.93</v>
      </c>
      <c r="H119" s="61">
        <v>8.25</v>
      </c>
      <c r="I119" s="61">
        <v>0</v>
      </c>
      <c r="J119" s="61">
        <v>0.16</v>
      </c>
      <c r="K119" s="61">
        <v>81.2</v>
      </c>
      <c r="L119" s="61">
        <v>31.78</v>
      </c>
    </row>
    <row r="120" spans="2:12">
      <c r="B120" s="80">
        <v>0</v>
      </c>
      <c r="C120" s="128" t="s">
        <v>51</v>
      </c>
      <c r="D120" s="130">
        <v>0.26500000000000001</v>
      </c>
      <c r="E120" s="61">
        <v>23.61</v>
      </c>
      <c r="F120" s="61">
        <v>73.39</v>
      </c>
      <c r="G120" s="61">
        <v>20.05</v>
      </c>
      <c r="H120" s="61">
        <v>8.23</v>
      </c>
      <c r="I120" s="61">
        <v>0</v>
      </c>
      <c r="J120" s="61">
        <v>0.17</v>
      </c>
      <c r="K120" s="61">
        <v>85.79</v>
      </c>
      <c r="L120" s="61">
        <v>32.549999999999997</v>
      </c>
    </row>
    <row r="121" spans="2:12">
      <c r="B121" s="80">
        <v>0</v>
      </c>
      <c r="C121" s="128" t="s">
        <v>51</v>
      </c>
      <c r="D121" s="130">
        <v>0.22900000000000001</v>
      </c>
      <c r="E121" s="61">
        <v>23.5</v>
      </c>
      <c r="F121" s="61">
        <v>73.27</v>
      </c>
      <c r="G121" s="61">
        <v>20.07</v>
      </c>
      <c r="H121" s="61">
        <v>8.24</v>
      </c>
      <c r="I121" s="61">
        <v>0</v>
      </c>
      <c r="J121" s="61">
        <v>0.16</v>
      </c>
      <c r="K121" s="61">
        <v>83.42</v>
      </c>
      <c r="L121" s="61">
        <v>31.7</v>
      </c>
    </row>
    <row r="122" spans="2:12">
      <c r="B122" s="80">
        <v>0</v>
      </c>
      <c r="C122" s="128" t="s">
        <v>52</v>
      </c>
      <c r="D122" s="47">
        <v>0.20699999999999999</v>
      </c>
      <c r="E122" s="61">
        <v>23.56</v>
      </c>
      <c r="F122" s="61">
        <v>73.489999999999995</v>
      </c>
      <c r="G122" s="61">
        <v>20.239999999999998</v>
      </c>
      <c r="H122" s="61">
        <v>8.32</v>
      </c>
      <c r="I122" s="61">
        <v>0</v>
      </c>
      <c r="J122" s="61">
        <v>0.03</v>
      </c>
      <c r="K122" s="61">
        <v>97.51</v>
      </c>
      <c r="L122" s="61">
        <v>46.34</v>
      </c>
    </row>
    <row r="123" spans="2:12">
      <c r="B123" s="80">
        <v>0</v>
      </c>
      <c r="C123" s="128" t="s">
        <v>52</v>
      </c>
      <c r="D123" s="37">
        <v>0.23400000000000001</v>
      </c>
      <c r="E123" s="61">
        <v>23.44</v>
      </c>
      <c r="F123" s="61">
        <v>73.12</v>
      </c>
      <c r="G123" s="61">
        <v>20.170000000000002</v>
      </c>
      <c r="H123" s="61">
        <v>8.27</v>
      </c>
      <c r="I123" s="61">
        <v>0</v>
      </c>
      <c r="J123" s="61">
        <v>0</v>
      </c>
      <c r="K123" s="61">
        <v>110.96</v>
      </c>
      <c r="L123" s="61">
        <v>47.15</v>
      </c>
    </row>
    <row r="124" spans="2:12">
      <c r="B124" s="80">
        <v>0</v>
      </c>
      <c r="C124" s="128" t="s">
        <v>52</v>
      </c>
      <c r="D124" s="37">
        <v>0.20599999999999999</v>
      </c>
      <c r="E124" s="61">
        <v>23.45</v>
      </c>
      <c r="F124" s="61">
        <v>73.13</v>
      </c>
      <c r="G124" s="61">
        <v>20.04</v>
      </c>
      <c r="H124" s="61">
        <v>8.25</v>
      </c>
      <c r="I124" s="61">
        <v>0</v>
      </c>
      <c r="J124" s="61">
        <v>0.02</v>
      </c>
      <c r="K124" s="61">
        <v>96.03</v>
      </c>
      <c r="L124" s="61">
        <v>47.16</v>
      </c>
    </row>
    <row r="125" spans="2:12">
      <c r="B125" s="80">
        <v>5</v>
      </c>
      <c r="C125" s="128" t="s">
        <v>148</v>
      </c>
      <c r="D125" s="47">
        <v>0.22600000000000001</v>
      </c>
      <c r="E125" s="61">
        <v>23.29</v>
      </c>
      <c r="F125" s="61">
        <v>72.62</v>
      </c>
      <c r="G125" s="61">
        <v>19.97</v>
      </c>
      <c r="H125" s="61">
        <v>8.2200000000000006</v>
      </c>
      <c r="I125" s="61">
        <v>0</v>
      </c>
      <c r="J125" s="61">
        <v>0.12</v>
      </c>
      <c r="K125" s="61">
        <v>89.04</v>
      </c>
      <c r="L125" s="61">
        <v>36.979999999999997</v>
      </c>
    </row>
    <row r="126" spans="2:12">
      <c r="B126" s="80">
        <v>5</v>
      </c>
      <c r="C126" s="128" t="s">
        <v>148</v>
      </c>
      <c r="D126" s="131">
        <v>0.23599999999999999</v>
      </c>
      <c r="E126" s="61">
        <v>23.47</v>
      </c>
      <c r="F126" s="61">
        <v>73.06</v>
      </c>
      <c r="G126" s="61">
        <v>20.010000000000002</v>
      </c>
      <c r="H126" s="61">
        <v>8.2799999999999994</v>
      </c>
      <c r="I126" s="61">
        <v>0</v>
      </c>
      <c r="J126" s="61">
        <v>0.13</v>
      </c>
      <c r="K126" s="61">
        <v>82.59</v>
      </c>
      <c r="L126" s="61">
        <v>33.71</v>
      </c>
    </row>
    <row r="127" spans="2:12">
      <c r="B127" s="80">
        <v>5</v>
      </c>
      <c r="C127" s="128" t="s">
        <v>148</v>
      </c>
      <c r="D127" s="131">
        <v>0.26400000000000001</v>
      </c>
      <c r="E127" s="61">
        <v>23.55</v>
      </c>
      <c r="F127" s="61">
        <v>73.13</v>
      </c>
      <c r="G127" s="61">
        <v>20.100000000000001</v>
      </c>
      <c r="H127" s="61">
        <v>8.2200000000000006</v>
      </c>
      <c r="I127" s="61">
        <v>0</v>
      </c>
      <c r="J127" s="61">
        <v>0.12</v>
      </c>
      <c r="K127" s="61">
        <v>92.84</v>
      </c>
      <c r="L127" s="61">
        <v>35.729999999999997</v>
      </c>
    </row>
    <row r="128" spans="2:12">
      <c r="B128" s="80">
        <v>5</v>
      </c>
      <c r="C128" s="128" t="s">
        <v>51</v>
      </c>
      <c r="D128" s="129">
        <v>0.27600000000000002</v>
      </c>
      <c r="E128" s="61">
        <v>23.37</v>
      </c>
      <c r="F128" s="61">
        <v>72.900000000000006</v>
      </c>
      <c r="G128" s="61">
        <v>19.899999999999999</v>
      </c>
      <c r="H128" s="61">
        <v>8.26</v>
      </c>
      <c r="I128" s="61">
        <v>0</v>
      </c>
      <c r="J128" s="61">
        <v>0.16</v>
      </c>
      <c r="K128" s="61">
        <v>70.12</v>
      </c>
      <c r="L128" s="61">
        <v>21.01</v>
      </c>
    </row>
    <row r="129" spans="2:12">
      <c r="B129" s="80">
        <v>5</v>
      </c>
      <c r="C129" s="128" t="s">
        <v>51</v>
      </c>
      <c r="D129" s="131">
        <v>0.34399999999999997</v>
      </c>
      <c r="E129" s="61">
        <v>23.44</v>
      </c>
      <c r="F129" s="61">
        <v>73.099999999999994</v>
      </c>
      <c r="G129" s="61">
        <v>19.71</v>
      </c>
      <c r="H129" s="61">
        <v>8.1999999999999993</v>
      </c>
      <c r="I129" s="61">
        <v>0</v>
      </c>
      <c r="J129" s="61">
        <v>0.16</v>
      </c>
      <c r="K129" s="61">
        <v>72.84</v>
      </c>
      <c r="L129" s="61">
        <v>21.71</v>
      </c>
    </row>
    <row r="130" spans="2:12">
      <c r="B130" s="80">
        <v>5</v>
      </c>
      <c r="C130" s="128" t="s">
        <v>51</v>
      </c>
      <c r="D130" s="131">
        <v>0.38400000000000001</v>
      </c>
      <c r="E130" s="61">
        <v>23.69</v>
      </c>
      <c r="F130" s="61">
        <v>74.05</v>
      </c>
      <c r="G130" s="61">
        <v>20.03</v>
      </c>
      <c r="H130" s="61">
        <v>8.36</v>
      </c>
      <c r="I130" s="61">
        <v>0</v>
      </c>
      <c r="J130" s="61">
        <v>0.16</v>
      </c>
      <c r="K130" s="61">
        <v>71.849999999999994</v>
      </c>
      <c r="L130" s="61">
        <v>23.01</v>
      </c>
    </row>
    <row r="131" spans="2:12">
      <c r="B131" s="80">
        <v>5</v>
      </c>
      <c r="C131" s="128" t="s">
        <v>52</v>
      </c>
      <c r="D131" s="129">
        <v>0.20799999999999999</v>
      </c>
      <c r="E131" s="61">
        <v>23.55</v>
      </c>
      <c r="F131" s="61">
        <v>73.47</v>
      </c>
      <c r="G131" s="61">
        <v>20.2</v>
      </c>
      <c r="H131" s="61">
        <v>8.31</v>
      </c>
      <c r="I131" s="61">
        <v>0</v>
      </c>
      <c r="J131" s="61">
        <v>0.04</v>
      </c>
      <c r="K131" s="61">
        <v>93.68</v>
      </c>
      <c r="L131" s="61">
        <v>45.56</v>
      </c>
    </row>
    <row r="132" spans="2:12">
      <c r="B132" s="80">
        <v>5</v>
      </c>
      <c r="C132" s="128" t="s">
        <v>52</v>
      </c>
      <c r="D132" s="131">
        <v>0.18</v>
      </c>
      <c r="E132" s="61">
        <v>23.82</v>
      </c>
      <c r="F132" s="61">
        <v>73.53</v>
      </c>
      <c r="G132" s="61">
        <v>20.12</v>
      </c>
      <c r="H132" s="61">
        <v>8.09</v>
      </c>
      <c r="I132" s="61">
        <v>0</v>
      </c>
      <c r="J132" s="61">
        <v>0.03</v>
      </c>
      <c r="K132" s="61">
        <v>101.17</v>
      </c>
      <c r="L132" s="61">
        <v>47.34</v>
      </c>
    </row>
    <row r="133" spans="2:12">
      <c r="B133" s="80">
        <v>5</v>
      </c>
      <c r="C133" s="128" t="s">
        <v>52</v>
      </c>
      <c r="D133" s="131">
        <v>0.11600000000000001</v>
      </c>
      <c r="E133" s="61">
        <v>23.72</v>
      </c>
      <c r="F133" s="61">
        <v>73.58</v>
      </c>
      <c r="G133" s="61">
        <v>20.079999999999998</v>
      </c>
      <c r="H133" s="61">
        <v>8.08</v>
      </c>
      <c r="I133" s="61">
        <v>0</v>
      </c>
      <c r="J133" s="61">
        <v>0.03</v>
      </c>
      <c r="K133" s="61">
        <v>105.62</v>
      </c>
      <c r="L133" s="61">
        <v>45.15</v>
      </c>
    </row>
    <row r="134" spans="2:12">
      <c r="B134" s="80">
        <v>23</v>
      </c>
      <c r="C134" s="128" t="s">
        <v>148</v>
      </c>
      <c r="D134" s="47">
        <v>0.8</v>
      </c>
      <c r="E134" s="61">
        <v>23.89</v>
      </c>
      <c r="F134" s="61">
        <v>73.099999999999994</v>
      </c>
      <c r="G134" s="61">
        <v>19.7</v>
      </c>
      <c r="H134" s="61">
        <v>7.79</v>
      </c>
      <c r="I134" s="61">
        <v>0</v>
      </c>
      <c r="J134" s="61">
        <v>0.34</v>
      </c>
      <c r="K134" s="61">
        <v>39.58</v>
      </c>
      <c r="L134" s="61">
        <v>14.2</v>
      </c>
    </row>
    <row r="135" spans="2:12">
      <c r="B135" s="80">
        <v>23</v>
      </c>
      <c r="C135" s="128" t="s">
        <v>148</v>
      </c>
      <c r="D135" s="37">
        <v>0.85</v>
      </c>
      <c r="E135" s="61">
        <v>23.84</v>
      </c>
      <c r="F135" s="61">
        <v>73.38</v>
      </c>
      <c r="G135" s="61">
        <v>19.68</v>
      </c>
      <c r="H135" s="61">
        <v>8.06</v>
      </c>
      <c r="I135" s="61">
        <v>0</v>
      </c>
      <c r="J135" s="61">
        <v>0.33</v>
      </c>
      <c r="K135" s="61">
        <v>39.53</v>
      </c>
      <c r="L135" s="61">
        <v>13.48</v>
      </c>
    </row>
    <row r="136" spans="2:12">
      <c r="B136" s="80">
        <v>23</v>
      </c>
      <c r="C136" s="128" t="s">
        <v>148</v>
      </c>
      <c r="D136" s="37">
        <v>0.75</v>
      </c>
      <c r="E136" s="61">
        <v>23.99</v>
      </c>
      <c r="F136" s="61">
        <v>73.209999999999994</v>
      </c>
      <c r="G136" s="61">
        <v>19.850000000000001</v>
      </c>
      <c r="H136" s="61">
        <v>7.75</v>
      </c>
      <c r="I136" s="61">
        <v>0</v>
      </c>
      <c r="J136" s="61">
        <v>0.33</v>
      </c>
      <c r="K136" s="61">
        <v>40.29</v>
      </c>
      <c r="L136" s="61">
        <v>13.19</v>
      </c>
    </row>
    <row r="137" spans="2:12">
      <c r="B137" s="80">
        <v>23</v>
      </c>
      <c r="C137" s="128" t="s">
        <v>51</v>
      </c>
      <c r="D137" s="47">
        <v>1.51</v>
      </c>
      <c r="E137" s="61">
        <v>23.92</v>
      </c>
      <c r="F137" s="61">
        <v>73.319999999999993</v>
      </c>
      <c r="G137" s="61">
        <v>19.23</v>
      </c>
      <c r="H137" s="61">
        <v>7.74</v>
      </c>
      <c r="I137" s="61">
        <v>0</v>
      </c>
      <c r="J137" s="61">
        <v>0.56999999999999995</v>
      </c>
      <c r="K137" s="61">
        <v>29.19</v>
      </c>
      <c r="L137" s="61">
        <v>7.2</v>
      </c>
    </row>
    <row r="138" spans="2:12">
      <c r="B138" s="80">
        <v>23</v>
      </c>
      <c r="C138" s="128" t="s">
        <v>51</v>
      </c>
      <c r="D138" s="37">
        <v>1.42</v>
      </c>
      <c r="E138" s="61">
        <v>23.68</v>
      </c>
      <c r="F138" s="61">
        <v>73.59</v>
      </c>
      <c r="G138" s="61">
        <v>18.940000000000001</v>
      </c>
      <c r="H138" s="61">
        <v>8.1</v>
      </c>
      <c r="I138" s="61">
        <v>0</v>
      </c>
      <c r="J138" s="61">
        <v>0.61</v>
      </c>
      <c r="K138" s="61">
        <v>38.47</v>
      </c>
      <c r="L138" s="61">
        <v>6.77</v>
      </c>
    </row>
    <row r="139" spans="2:12">
      <c r="B139" s="80">
        <v>23</v>
      </c>
      <c r="C139" s="128" t="s">
        <v>51</v>
      </c>
      <c r="D139" s="37">
        <v>1.51</v>
      </c>
      <c r="E139" s="61">
        <v>24.02</v>
      </c>
      <c r="F139" s="61">
        <v>73.22</v>
      </c>
      <c r="G139" s="61">
        <v>19.29</v>
      </c>
      <c r="H139" s="61">
        <v>7.7</v>
      </c>
      <c r="I139" s="61">
        <v>0</v>
      </c>
      <c r="J139" s="61">
        <v>0.57999999999999996</v>
      </c>
      <c r="K139" s="61">
        <v>28.25</v>
      </c>
      <c r="L139" s="61">
        <v>6.76</v>
      </c>
    </row>
    <row r="140" spans="2:12">
      <c r="B140" s="80">
        <v>23</v>
      </c>
      <c r="C140" s="128" t="s">
        <v>52</v>
      </c>
      <c r="D140" s="47">
        <v>0.37</v>
      </c>
      <c r="E140" s="61">
        <v>23.96</v>
      </c>
      <c r="F140" s="61">
        <v>73.510000000000005</v>
      </c>
      <c r="G140" s="61">
        <v>20.25</v>
      </c>
      <c r="H140" s="61">
        <v>7.79</v>
      </c>
      <c r="I140" s="61">
        <v>0</v>
      </c>
      <c r="J140" s="61">
        <v>0.14000000000000001</v>
      </c>
      <c r="K140" s="61">
        <v>86.45</v>
      </c>
      <c r="L140" s="61">
        <v>31.85</v>
      </c>
    </row>
    <row r="141" spans="2:12">
      <c r="B141" s="80">
        <v>23</v>
      </c>
      <c r="C141" s="128" t="s">
        <v>52</v>
      </c>
      <c r="D141" s="37">
        <v>0.41</v>
      </c>
      <c r="E141" s="61">
        <v>23.95</v>
      </c>
      <c r="F141" s="61">
        <v>73.08</v>
      </c>
      <c r="G141" s="61">
        <v>20.21</v>
      </c>
      <c r="H141" s="61">
        <v>7.74</v>
      </c>
      <c r="I141" s="61">
        <v>0</v>
      </c>
      <c r="J141" s="61">
        <v>0.15</v>
      </c>
      <c r="K141" s="61">
        <v>80.709999999999994</v>
      </c>
      <c r="L141" s="61">
        <v>28.7</v>
      </c>
    </row>
    <row r="142" spans="2:12">
      <c r="B142" s="80">
        <v>23</v>
      </c>
      <c r="C142" s="128" t="s">
        <v>52</v>
      </c>
      <c r="D142" s="37">
        <v>0.36</v>
      </c>
      <c r="E142" s="61">
        <v>23.89</v>
      </c>
      <c r="F142" s="61">
        <v>72.959999999999994</v>
      </c>
      <c r="G142" s="61">
        <v>20.170000000000002</v>
      </c>
      <c r="H142" s="61">
        <v>7.74</v>
      </c>
      <c r="I142" s="61">
        <v>0</v>
      </c>
      <c r="J142" s="61">
        <v>0.14000000000000001</v>
      </c>
      <c r="K142" s="61">
        <v>81.06</v>
      </c>
      <c r="L142" s="61">
        <v>30.66</v>
      </c>
    </row>
    <row r="143" spans="2:12">
      <c r="B143" s="80">
        <v>29.5</v>
      </c>
      <c r="C143" s="128" t="s">
        <v>148</v>
      </c>
      <c r="D143" s="47">
        <v>1.47</v>
      </c>
      <c r="E143" s="61">
        <v>23.79</v>
      </c>
      <c r="F143" s="61">
        <v>73.37</v>
      </c>
      <c r="G143" s="61">
        <v>19.23</v>
      </c>
      <c r="H143" s="61">
        <v>8.07</v>
      </c>
      <c r="I143" s="61">
        <v>0</v>
      </c>
      <c r="J143" s="61">
        <v>0.6</v>
      </c>
      <c r="K143" s="61">
        <v>33.85</v>
      </c>
      <c r="L143" s="61">
        <v>18.329999999999998</v>
      </c>
    </row>
    <row r="144" spans="2:12">
      <c r="B144" s="80">
        <v>29.5</v>
      </c>
      <c r="C144" s="128" t="s">
        <v>148</v>
      </c>
      <c r="D144" s="37">
        <v>1.52</v>
      </c>
      <c r="E144" s="61">
        <v>23.94</v>
      </c>
      <c r="F144" s="61">
        <v>73.06</v>
      </c>
      <c r="G144" s="61">
        <v>19.399999999999999</v>
      </c>
      <c r="H144" s="61">
        <v>7.74</v>
      </c>
      <c r="I144" s="61">
        <v>0</v>
      </c>
      <c r="J144" s="61">
        <v>0.59</v>
      </c>
      <c r="K144" s="61">
        <v>34.840000000000003</v>
      </c>
      <c r="L144" s="61">
        <v>19.25</v>
      </c>
    </row>
    <row r="145" spans="2:12">
      <c r="B145" s="80">
        <v>29.5</v>
      </c>
      <c r="C145" s="128" t="s">
        <v>148</v>
      </c>
      <c r="D145" s="37">
        <v>1.5</v>
      </c>
      <c r="E145" s="61">
        <v>23.79</v>
      </c>
      <c r="F145" s="61">
        <v>73.53</v>
      </c>
      <c r="G145" s="61">
        <v>19.3</v>
      </c>
      <c r="H145" s="61">
        <v>8.08</v>
      </c>
      <c r="I145" s="61">
        <v>0</v>
      </c>
      <c r="J145" s="61">
        <v>0.57999999999999996</v>
      </c>
      <c r="K145" s="61">
        <v>35.159999999999997</v>
      </c>
      <c r="L145" s="61">
        <v>18.59</v>
      </c>
    </row>
    <row r="146" spans="2:12">
      <c r="B146" s="80">
        <v>29.5</v>
      </c>
      <c r="C146" s="128" t="s">
        <v>51</v>
      </c>
      <c r="D146" s="47">
        <v>2.2200000000000002</v>
      </c>
      <c r="E146" s="61">
        <v>23.88</v>
      </c>
      <c r="F146" s="61">
        <v>73.3</v>
      </c>
      <c r="G146" s="61">
        <v>18.48</v>
      </c>
      <c r="H146" s="61">
        <v>7.71</v>
      </c>
      <c r="I146" s="61">
        <v>0</v>
      </c>
      <c r="J146" s="61">
        <v>1.04</v>
      </c>
      <c r="K146" s="61">
        <v>26.35</v>
      </c>
      <c r="L146" s="61">
        <v>7.2</v>
      </c>
    </row>
    <row r="147" spans="2:12">
      <c r="B147" s="80">
        <v>29.5</v>
      </c>
      <c r="C147" s="128" t="s">
        <v>51</v>
      </c>
      <c r="D147" s="37">
        <v>2.58</v>
      </c>
      <c r="E147" s="61">
        <v>24</v>
      </c>
      <c r="F147" s="61">
        <v>73.209999999999994</v>
      </c>
      <c r="G147" s="61">
        <v>18.43</v>
      </c>
      <c r="H147" s="61">
        <v>7.66</v>
      </c>
      <c r="I147" s="61">
        <v>0</v>
      </c>
      <c r="J147" s="61">
        <v>1.25</v>
      </c>
      <c r="K147" s="61">
        <v>29.41</v>
      </c>
      <c r="L147" s="61">
        <v>7.21</v>
      </c>
    </row>
    <row r="148" spans="2:12">
      <c r="B148" s="80">
        <v>29.5</v>
      </c>
      <c r="C148" s="128" t="s">
        <v>51</v>
      </c>
      <c r="D148" s="37">
        <v>2.35</v>
      </c>
      <c r="E148" s="61">
        <v>23.64</v>
      </c>
      <c r="F148" s="61">
        <v>73.64</v>
      </c>
      <c r="G148" s="61">
        <v>18.190000000000001</v>
      </c>
      <c r="H148" s="61">
        <v>8.11</v>
      </c>
      <c r="I148" s="61">
        <v>0</v>
      </c>
      <c r="J148" s="61">
        <v>1.03</v>
      </c>
      <c r="K148" s="61">
        <v>28.99</v>
      </c>
      <c r="L148" s="61">
        <v>7.23</v>
      </c>
    </row>
    <row r="149" spans="2:12">
      <c r="B149" s="80">
        <v>29.5</v>
      </c>
      <c r="C149" s="128" t="s">
        <v>52</v>
      </c>
      <c r="D149" s="47">
        <v>0.48</v>
      </c>
      <c r="E149" s="61">
        <v>23.8</v>
      </c>
      <c r="F149" s="61">
        <v>73.56</v>
      </c>
      <c r="G149" s="61">
        <v>20.07</v>
      </c>
      <c r="H149" s="61">
        <v>8.1</v>
      </c>
      <c r="I149" s="61">
        <v>0</v>
      </c>
      <c r="J149" s="61">
        <v>0.22</v>
      </c>
      <c r="K149" s="61">
        <v>73.45</v>
      </c>
      <c r="L149" s="61">
        <v>22.83</v>
      </c>
    </row>
    <row r="150" spans="2:12">
      <c r="B150" s="80">
        <v>29.5</v>
      </c>
      <c r="C150" s="128" t="s">
        <v>52</v>
      </c>
      <c r="D150" s="37">
        <v>0.68</v>
      </c>
      <c r="E150" s="61">
        <v>23.78</v>
      </c>
      <c r="F150" s="61">
        <v>73.459999999999994</v>
      </c>
      <c r="G150" s="61">
        <v>20.04</v>
      </c>
      <c r="H150" s="61">
        <v>8.09</v>
      </c>
      <c r="I150" s="61">
        <v>0</v>
      </c>
      <c r="J150" s="61">
        <v>0.25</v>
      </c>
      <c r="K150" s="61">
        <v>72.849999999999994</v>
      </c>
      <c r="L150" s="61">
        <v>20.48</v>
      </c>
    </row>
    <row r="151" spans="2:12">
      <c r="B151" s="80">
        <v>29.5</v>
      </c>
      <c r="C151" s="128" t="s">
        <v>52</v>
      </c>
      <c r="D151" s="37">
        <v>0.48</v>
      </c>
      <c r="E151" s="61">
        <v>23.92</v>
      </c>
      <c r="F151" s="61">
        <v>73.22</v>
      </c>
      <c r="G151" s="61">
        <v>20.149999999999999</v>
      </c>
      <c r="H151" s="61">
        <v>7.98</v>
      </c>
      <c r="I151" s="61">
        <v>0</v>
      </c>
      <c r="J151" s="61">
        <v>0.17</v>
      </c>
      <c r="K151" s="61">
        <v>72.13</v>
      </c>
      <c r="L151" s="61">
        <v>21.83</v>
      </c>
    </row>
    <row r="152" spans="2:12">
      <c r="B152" s="80">
        <v>45.5</v>
      </c>
      <c r="C152" s="128" t="s">
        <v>148</v>
      </c>
      <c r="D152" s="37">
        <v>4.32</v>
      </c>
      <c r="E152" s="61">
        <v>23.93</v>
      </c>
      <c r="F152" s="61">
        <v>73.459999999999994</v>
      </c>
      <c r="G152" s="61">
        <v>16.079999999999998</v>
      </c>
      <c r="H152" s="61">
        <v>7.46</v>
      </c>
      <c r="I152" s="61">
        <v>0.36</v>
      </c>
      <c r="J152" s="61">
        <v>2.29</v>
      </c>
      <c r="K152" s="61">
        <v>83.84</v>
      </c>
      <c r="L152" s="61">
        <v>94.63</v>
      </c>
    </row>
    <row r="153" spans="2:12">
      <c r="B153" s="80">
        <v>45.5</v>
      </c>
      <c r="C153" s="128" t="s">
        <v>148</v>
      </c>
      <c r="D153" s="37">
        <v>4.74</v>
      </c>
      <c r="E153" s="61">
        <v>23.86</v>
      </c>
      <c r="F153" s="61">
        <v>73.510000000000005</v>
      </c>
      <c r="G153" s="61">
        <v>16</v>
      </c>
      <c r="H153" s="61">
        <v>7.53</v>
      </c>
      <c r="I153" s="61">
        <v>0</v>
      </c>
      <c r="J153" s="61">
        <v>2.4300000000000002</v>
      </c>
      <c r="K153" s="61">
        <v>89.27</v>
      </c>
      <c r="L153" s="61">
        <v>96.72</v>
      </c>
    </row>
    <row r="154" spans="2:12">
      <c r="B154" s="80">
        <v>45.5</v>
      </c>
      <c r="C154" s="128" t="s">
        <v>148</v>
      </c>
      <c r="D154" s="37">
        <v>4.46</v>
      </c>
      <c r="E154" s="61">
        <v>23.69</v>
      </c>
      <c r="F154" s="61">
        <v>73.52</v>
      </c>
      <c r="G154" s="61">
        <v>16.07</v>
      </c>
      <c r="H154" s="61">
        <v>7.61</v>
      </c>
      <c r="I154" s="61">
        <v>0</v>
      </c>
      <c r="J154" s="61">
        <v>2.37</v>
      </c>
      <c r="K154" s="61">
        <v>84.15</v>
      </c>
      <c r="L154" s="61">
        <v>94.22</v>
      </c>
    </row>
    <row r="155" spans="2:12">
      <c r="B155" s="80">
        <v>45.5</v>
      </c>
      <c r="C155" s="128" t="s">
        <v>51</v>
      </c>
      <c r="D155" s="130">
        <v>6.68</v>
      </c>
      <c r="E155" s="61">
        <v>23.73</v>
      </c>
      <c r="F155" s="61">
        <v>73.67</v>
      </c>
      <c r="G155" s="61">
        <v>13.19</v>
      </c>
      <c r="H155" s="61">
        <v>7.23</v>
      </c>
      <c r="I155" s="61">
        <v>0.43</v>
      </c>
      <c r="J155" s="61">
        <v>3.87</v>
      </c>
      <c r="K155" s="61">
        <v>23.13</v>
      </c>
      <c r="L155" s="61">
        <v>5.98</v>
      </c>
    </row>
    <row r="156" spans="2:12">
      <c r="B156" s="80">
        <v>45.5</v>
      </c>
      <c r="C156" s="128" t="s">
        <v>51</v>
      </c>
      <c r="D156" s="130">
        <v>8.6999999999999993</v>
      </c>
      <c r="E156" s="61">
        <v>23.95</v>
      </c>
      <c r="F156" s="61">
        <v>73.41</v>
      </c>
      <c r="G156" s="61">
        <v>12.76</v>
      </c>
      <c r="H156" s="61">
        <v>7.03</v>
      </c>
      <c r="I156" s="61">
        <v>0.48</v>
      </c>
      <c r="J156" s="61">
        <v>4.08</v>
      </c>
      <c r="K156" s="61">
        <v>22.9</v>
      </c>
      <c r="L156" s="61">
        <v>5.97</v>
      </c>
    </row>
    <row r="157" spans="2:12">
      <c r="B157" s="80">
        <v>45.5</v>
      </c>
      <c r="C157" s="128" t="s">
        <v>51</v>
      </c>
      <c r="D157" s="130">
        <v>7.52</v>
      </c>
      <c r="E157" s="61">
        <v>23.87</v>
      </c>
      <c r="F157" s="61">
        <v>73.22</v>
      </c>
      <c r="G157" s="61">
        <v>13.02</v>
      </c>
      <c r="H157" s="61">
        <v>7.06</v>
      </c>
      <c r="I157" s="61">
        <v>0.47</v>
      </c>
      <c r="J157" s="61">
        <v>3.97</v>
      </c>
      <c r="K157" s="61">
        <v>23.88</v>
      </c>
      <c r="L157" s="61">
        <v>6.05</v>
      </c>
    </row>
    <row r="158" spans="2:12">
      <c r="B158" s="80">
        <v>45.5</v>
      </c>
      <c r="C158" s="128" t="s">
        <v>52</v>
      </c>
      <c r="D158" s="37">
        <v>0.74</v>
      </c>
      <c r="E158" s="61">
        <v>23.82</v>
      </c>
      <c r="F158" s="61">
        <v>73.09</v>
      </c>
      <c r="G158" s="61">
        <v>19.760000000000002</v>
      </c>
      <c r="H158" s="61">
        <v>8</v>
      </c>
      <c r="I158" s="61">
        <v>0</v>
      </c>
      <c r="J158" s="61">
        <v>0.44</v>
      </c>
      <c r="K158" s="61">
        <v>50.5</v>
      </c>
      <c r="L158" s="61">
        <v>6.96</v>
      </c>
    </row>
    <row r="159" spans="2:12">
      <c r="B159" s="80">
        <v>45.5</v>
      </c>
      <c r="C159" s="128" t="s">
        <v>52</v>
      </c>
      <c r="D159" s="37">
        <v>0.88</v>
      </c>
      <c r="E159" s="61">
        <v>23.65</v>
      </c>
      <c r="F159" s="61">
        <v>73.33</v>
      </c>
      <c r="G159" s="61">
        <v>19.53</v>
      </c>
      <c r="H159" s="61">
        <v>8.1</v>
      </c>
      <c r="I159" s="61">
        <v>0</v>
      </c>
      <c r="J159" s="61">
        <v>0.49</v>
      </c>
      <c r="K159" s="61">
        <v>36.79</v>
      </c>
      <c r="L159" s="61">
        <v>6.78</v>
      </c>
    </row>
    <row r="160" spans="2:12">
      <c r="B160" s="80">
        <v>45.5</v>
      </c>
      <c r="C160" s="128" t="s">
        <v>52</v>
      </c>
      <c r="D160" s="37">
        <v>0.84</v>
      </c>
      <c r="E160" s="61">
        <v>23.54</v>
      </c>
      <c r="F160" s="61">
        <v>73.319999999999993</v>
      </c>
      <c r="G160" s="61">
        <v>19.489999999999998</v>
      </c>
      <c r="H160" s="61">
        <v>8.15</v>
      </c>
      <c r="I160" s="61">
        <v>0</v>
      </c>
      <c r="J160" s="61">
        <v>0.5</v>
      </c>
      <c r="K160" s="61">
        <v>39.85</v>
      </c>
      <c r="L160" s="61">
        <v>7.26</v>
      </c>
    </row>
    <row r="161" spans="2:12">
      <c r="B161" s="80">
        <v>52</v>
      </c>
      <c r="C161" s="128" t="s">
        <v>148</v>
      </c>
      <c r="D161" s="37">
        <v>6.65</v>
      </c>
      <c r="E161" s="61">
        <v>23.75</v>
      </c>
      <c r="F161" s="61">
        <v>73.680000000000007</v>
      </c>
      <c r="G161" s="61">
        <v>13.75</v>
      </c>
      <c r="H161" s="61">
        <v>7.27</v>
      </c>
      <c r="I161" s="61">
        <v>0.4</v>
      </c>
      <c r="J161" s="61">
        <v>3.47</v>
      </c>
      <c r="K161" s="61">
        <v>136.1</v>
      </c>
      <c r="L161" s="61">
        <v>156.65</v>
      </c>
    </row>
    <row r="162" spans="2:12">
      <c r="B162" s="80">
        <v>52</v>
      </c>
      <c r="C162" s="128" t="s">
        <v>148</v>
      </c>
      <c r="D162" s="37">
        <v>6.9500000000000011</v>
      </c>
      <c r="E162" s="61">
        <v>23.83</v>
      </c>
      <c r="F162" s="61">
        <v>73.900000000000006</v>
      </c>
      <c r="G162" s="61">
        <v>13.71</v>
      </c>
      <c r="H162" s="61">
        <v>7.3</v>
      </c>
      <c r="I162" s="61">
        <v>0.42</v>
      </c>
      <c r="J162" s="61">
        <v>3.55</v>
      </c>
      <c r="K162" s="61">
        <v>143.99</v>
      </c>
      <c r="L162" s="61">
        <v>161.86000000000001</v>
      </c>
    </row>
    <row r="163" spans="2:12">
      <c r="B163" s="80">
        <v>52</v>
      </c>
      <c r="C163" s="128" t="s">
        <v>148</v>
      </c>
      <c r="D163" s="37">
        <v>6.8000000000000007</v>
      </c>
      <c r="E163" s="61">
        <v>23.69</v>
      </c>
      <c r="F163" s="61">
        <v>73.75</v>
      </c>
      <c r="G163" s="61">
        <v>13.9</v>
      </c>
      <c r="H163" s="61">
        <v>7.38</v>
      </c>
      <c r="I163" s="61">
        <v>0.38</v>
      </c>
      <c r="J163" s="61">
        <v>3.35</v>
      </c>
      <c r="K163" s="61">
        <v>135.38999999999999</v>
      </c>
      <c r="L163" s="61">
        <v>150.87</v>
      </c>
    </row>
    <row r="164" spans="2:12">
      <c r="B164" s="80">
        <v>52</v>
      </c>
      <c r="C164" s="128" t="s">
        <v>51</v>
      </c>
      <c r="D164" s="37">
        <v>8.9</v>
      </c>
      <c r="E164" s="61">
        <v>23.63</v>
      </c>
      <c r="F164" s="61">
        <v>73.88</v>
      </c>
      <c r="G164" s="61">
        <v>10.42</v>
      </c>
      <c r="H164" s="61">
        <v>6.88</v>
      </c>
      <c r="I164" s="61">
        <v>0.56000000000000005</v>
      </c>
      <c r="J164" s="61">
        <v>5.16</v>
      </c>
      <c r="K164" s="61">
        <v>22.38</v>
      </c>
      <c r="L164" s="61">
        <v>5.98</v>
      </c>
    </row>
    <row r="165" spans="2:12">
      <c r="B165" s="80">
        <v>52</v>
      </c>
      <c r="C165" s="128" t="s">
        <v>51</v>
      </c>
      <c r="D165" s="37">
        <v>9.75</v>
      </c>
      <c r="E165" s="61">
        <v>24.01</v>
      </c>
      <c r="F165" s="61">
        <v>73.64</v>
      </c>
      <c r="G165" s="61">
        <v>9.86</v>
      </c>
      <c r="H165" s="61">
        <v>6.64</v>
      </c>
      <c r="I165" s="61">
        <v>0.57999999999999996</v>
      </c>
      <c r="J165" s="61">
        <v>5.52</v>
      </c>
      <c r="K165" s="61">
        <v>22.43</v>
      </c>
      <c r="L165" s="61">
        <v>5.7</v>
      </c>
    </row>
    <row r="166" spans="2:12">
      <c r="B166" s="80">
        <v>52</v>
      </c>
      <c r="C166" s="128" t="s">
        <v>51</v>
      </c>
      <c r="D166" s="37">
        <v>9.15</v>
      </c>
      <c r="E166" s="61">
        <v>23.93</v>
      </c>
      <c r="F166" s="61">
        <v>73.34</v>
      </c>
      <c r="G166" s="61">
        <v>10.119999999999999</v>
      </c>
      <c r="H166" s="61">
        <v>6.69</v>
      </c>
      <c r="I166" s="61">
        <v>0.56000000000000005</v>
      </c>
      <c r="J166" s="61">
        <v>5.35</v>
      </c>
      <c r="K166" s="61">
        <v>21.34</v>
      </c>
      <c r="L166" s="61">
        <v>5.53</v>
      </c>
    </row>
    <row r="167" spans="2:12">
      <c r="B167" s="80">
        <v>52</v>
      </c>
      <c r="C167" s="128" t="s">
        <v>52</v>
      </c>
      <c r="D167" s="37">
        <v>1</v>
      </c>
      <c r="E167" s="61">
        <v>23.79</v>
      </c>
      <c r="F167" s="61">
        <v>73.98</v>
      </c>
      <c r="G167" s="61">
        <v>19.489999999999998</v>
      </c>
      <c r="H167" s="61">
        <v>8.23</v>
      </c>
      <c r="I167" s="61">
        <v>0</v>
      </c>
      <c r="J167" s="61">
        <v>0.59</v>
      </c>
      <c r="K167" s="61">
        <v>32.58</v>
      </c>
      <c r="L167" s="61">
        <v>6.59</v>
      </c>
    </row>
    <row r="168" spans="2:12">
      <c r="B168" s="80">
        <v>52</v>
      </c>
      <c r="C168" s="128" t="s">
        <v>52</v>
      </c>
      <c r="D168" s="37">
        <v>1.1000000000000001</v>
      </c>
      <c r="E168" s="61">
        <v>23.98</v>
      </c>
      <c r="F168" s="61">
        <v>73.790000000000006</v>
      </c>
      <c r="G168" s="61">
        <v>19.54</v>
      </c>
      <c r="H168" s="61">
        <v>7.88</v>
      </c>
      <c r="I168" s="61">
        <v>0</v>
      </c>
      <c r="J168" s="61">
        <v>0.6</v>
      </c>
      <c r="K168" s="61">
        <v>29.92</v>
      </c>
      <c r="L168" s="61">
        <v>5.94</v>
      </c>
    </row>
    <row r="169" spans="2:12">
      <c r="B169" s="80">
        <v>52</v>
      </c>
      <c r="C169" s="128" t="s">
        <v>52</v>
      </c>
      <c r="D169" s="37">
        <v>1.0900000000000001</v>
      </c>
      <c r="E169" s="61">
        <v>23.53</v>
      </c>
      <c r="F169" s="61">
        <v>73.599999999999994</v>
      </c>
      <c r="G169" s="61">
        <v>19.440000000000001</v>
      </c>
      <c r="H169" s="61">
        <v>8.34</v>
      </c>
      <c r="I169" s="61">
        <v>0</v>
      </c>
      <c r="J169" s="61">
        <v>0.61</v>
      </c>
      <c r="K169" s="61">
        <v>28.5</v>
      </c>
      <c r="L169" s="61">
        <v>5.78</v>
      </c>
    </row>
    <row r="170" spans="2:12">
      <c r="B170" s="80">
        <v>70</v>
      </c>
      <c r="C170" s="128" t="s">
        <v>148</v>
      </c>
      <c r="D170" s="37">
        <v>21.7</v>
      </c>
      <c r="E170" s="61">
        <v>23.77</v>
      </c>
      <c r="F170" s="61">
        <v>74.47</v>
      </c>
      <c r="G170" s="61">
        <v>0</v>
      </c>
      <c r="H170" s="61">
        <v>3.14</v>
      </c>
      <c r="I170" s="61">
        <v>0.98</v>
      </c>
      <c r="J170" s="61">
        <v>11.37</v>
      </c>
      <c r="K170" s="61">
        <v>418.74</v>
      </c>
      <c r="L170" s="61">
        <v>434.77</v>
      </c>
    </row>
    <row r="171" spans="2:12">
      <c r="B171" s="80">
        <v>70</v>
      </c>
      <c r="C171" s="128" t="s">
        <v>148</v>
      </c>
      <c r="D171" s="37">
        <v>21.1</v>
      </c>
      <c r="E171" s="61">
        <v>23.76</v>
      </c>
      <c r="F171" s="61">
        <v>74.459999999999994</v>
      </c>
      <c r="G171" s="61">
        <v>0</v>
      </c>
      <c r="H171" s="61">
        <v>3.11</v>
      </c>
      <c r="I171" s="61">
        <v>1</v>
      </c>
      <c r="J171" s="61">
        <v>11.58</v>
      </c>
      <c r="K171" s="61">
        <v>431.84</v>
      </c>
      <c r="L171" s="61">
        <v>435.3</v>
      </c>
    </row>
    <row r="172" spans="2:12">
      <c r="B172" s="80">
        <v>70</v>
      </c>
      <c r="C172" s="128" t="s">
        <v>148</v>
      </c>
      <c r="D172" s="37">
        <v>20.399999999999999</v>
      </c>
      <c r="E172" s="61">
        <v>23.9</v>
      </c>
      <c r="F172" s="61">
        <v>74.489999999999995</v>
      </c>
      <c r="G172" s="61">
        <v>0</v>
      </c>
      <c r="H172" s="61">
        <v>3.16</v>
      </c>
      <c r="I172" s="61">
        <v>0.96</v>
      </c>
      <c r="J172" s="61">
        <v>11.07</v>
      </c>
      <c r="K172" s="61">
        <v>446.43</v>
      </c>
      <c r="L172" s="61">
        <v>449.84</v>
      </c>
    </row>
    <row r="173" spans="2:12">
      <c r="B173" s="80">
        <v>70</v>
      </c>
      <c r="C173" s="128" t="s">
        <v>51</v>
      </c>
      <c r="D173" s="37">
        <v>21.5</v>
      </c>
      <c r="E173" s="61">
        <v>23.41</v>
      </c>
      <c r="F173" s="61">
        <v>68.64</v>
      </c>
      <c r="G173" s="61">
        <v>0</v>
      </c>
      <c r="H173" s="61">
        <v>2.72</v>
      </c>
      <c r="I173" s="61">
        <v>1.18</v>
      </c>
      <c r="J173" s="61">
        <v>14.79</v>
      </c>
      <c r="K173" s="61">
        <v>18.13</v>
      </c>
      <c r="L173" s="61">
        <v>4.43</v>
      </c>
    </row>
    <row r="174" spans="2:12">
      <c r="B174" s="80">
        <v>70</v>
      </c>
      <c r="C174" s="128" t="s">
        <v>51</v>
      </c>
      <c r="D174" s="37">
        <v>22.3</v>
      </c>
      <c r="E174" s="61">
        <v>23.39</v>
      </c>
      <c r="F174" s="61">
        <v>68.45</v>
      </c>
      <c r="G174" s="61">
        <v>0</v>
      </c>
      <c r="H174" s="61">
        <v>2.7</v>
      </c>
      <c r="I174" s="61">
        <v>1.19</v>
      </c>
      <c r="J174" s="61">
        <v>14.96</v>
      </c>
      <c r="K174" s="61">
        <v>17.39</v>
      </c>
      <c r="L174" s="61">
        <v>4.45</v>
      </c>
    </row>
    <row r="175" spans="2:12">
      <c r="B175" s="80">
        <v>70</v>
      </c>
      <c r="C175" s="128" t="s">
        <v>51</v>
      </c>
      <c r="D175" s="37">
        <v>17.899999999999999</v>
      </c>
      <c r="E175" s="61">
        <v>23.55</v>
      </c>
      <c r="F175" s="61">
        <v>71.34</v>
      </c>
      <c r="G175" s="61">
        <v>1.47</v>
      </c>
      <c r="H175" s="61">
        <v>3.83</v>
      </c>
      <c r="I175" s="61">
        <v>1.08</v>
      </c>
      <c r="J175" s="61">
        <v>12.05</v>
      </c>
      <c r="K175" s="61">
        <v>18.34</v>
      </c>
      <c r="L175" s="61">
        <v>4.9800000000000004</v>
      </c>
    </row>
    <row r="176" spans="2:12">
      <c r="B176" s="80">
        <v>70</v>
      </c>
      <c r="C176" s="128" t="s">
        <v>52</v>
      </c>
      <c r="D176" s="37">
        <v>3.31</v>
      </c>
      <c r="E176" s="61">
        <v>23.61</v>
      </c>
      <c r="F176" s="61">
        <v>74.22</v>
      </c>
      <c r="G176" s="61">
        <v>17.55</v>
      </c>
      <c r="H176" s="61">
        <v>8.32</v>
      </c>
      <c r="I176" s="61">
        <v>0</v>
      </c>
      <c r="J176" s="61">
        <v>1.78</v>
      </c>
      <c r="K176" s="61">
        <v>26.29</v>
      </c>
      <c r="L176" s="61">
        <v>5.9</v>
      </c>
    </row>
    <row r="177" spans="2:12">
      <c r="B177" s="80">
        <v>70</v>
      </c>
      <c r="C177" s="128" t="s">
        <v>52</v>
      </c>
      <c r="D177" s="37">
        <v>3.96</v>
      </c>
      <c r="E177" s="61">
        <v>23.63</v>
      </c>
      <c r="F177" s="61">
        <v>74.319999999999993</v>
      </c>
      <c r="G177" s="61">
        <v>16.920000000000002</v>
      </c>
      <c r="H177" s="61">
        <v>7.93</v>
      </c>
      <c r="I177" s="61">
        <v>0.43</v>
      </c>
      <c r="J177" s="61">
        <v>1.99</v>
      </c>
      <c r="K177" s="61">
        <v>24.62</v>
      </c>
      <c r="L177" s="61">
        <v>6.3</v>
      </c>
    </row>
    <row r="178" spans="2:12">
      <c r="B178" s="80">
        <v>70</v>
      </c>
      <c r="C178" s="128" t="s">
        <v>52</v>
      </c>
      <c r="D178" s="37">
        <v>3.45</v>
      </c>
      <c r="E178" s="61">
        <v>23.55</v>
      </c>
      <c r="F178" s="61">
        <v>74.069999999999993</v>
      </c>
      <c r="G178" s="61">
        <v>17.14</v>
      </c>
      <c r="H178" s="61">
        <v>7.94</v>
      </c>
      <c r="I178" s="61">
        <v>0.39</v>
      </c>
      <c r="J178" s="61">
        <v>1.83</v>
      </c>
      <c r="K178" s="61">
        <v>23.79</v>
      </c>
      <c r="L178" s="61">
        <v>6.24</v>
      </c>
    </row>
    <row r="179" spans="2:12">
      <c r="B179" s="22">
        <v>74.5</v>
      </c>
      <c r="C179" s="128" t="s">
        <v>148</v>
      </c>
      <c r="D179" s="37">
        <v>24.4</v>
      </c>
      <c r="E179" s="61">
        <v>23.46</v>
      </c>
      <c r="F179" s="61">
        <v>70.540000000000006</v>
      </c>
      <c r="G179" s="61">
        <v>0</v>
      </c>
      <c r="H179" s="61">
        <v>2.1800000000000002</v>
      </c>
      <c r="I179" s="61">
        <v>1.06</v>
      </c>
      <c r="J179" s="61">
        <v>14.2</v>
      </c>
      <c r="K179" s="61">
        <v>395.25</v>
      </c>
      <c r="L179" s="61">
        <v>414.17</v>
      </c>
    </row>
    <row r="180" spans="2:12">
      <c r="B180" s="22">
        <v>74.5</v>
      </c>
      <c r="C180" s="128" t="s">
        <v>148</v>
      </c>
      <c r="D180" s="37">
        <v>25.3</v>
      </c>
      <c r="E180" s="61">
        <v>23.41</v>
      </c>
      <c r="F180" s="61">
        <v>69.98</v>
      </c>
      <c r="G180" s="61">
        <v>0</v>
      </c>
      <c r="H180" s="61">
        <v>2.14</v>
      </c>
      <c r="I180" s="61">
        <v>1.08</v>
      </c>
      <c r="J180" s="61">
        <v>14.49</v>
      </c>
      <c r="K180" s="61">
        <v>419.93</v>
      </c>
      <c r="L180" s="61">
        <v>421.22</v>
      </c>
    </row>
    <row r="181" spans="2:12">
      <c r="B181" s="22">
        <v>74.5</v>
      </c>
      <c r="C181" s="128" t="s">
        <v>148</v>
      </c>
      <c r="D181" s="37">
        <v>25.5</v>
      </c>
      <c r="E181" s="61">
        <v>23.47</v>
      </c>
      <c r="F181" s="61">
        <v>70.66</v>
      </c>
      <c r="G181" s="61">
        <v>0</v>
      </c>
      <c r="H181" s="61">
        <v>2.21</v>
      </c>
      <c r="I181" s="61">
        <v>1.06</v>
      </c>
      <c r="J181" s="61">
        <v>14.3</v>
      </c>
      <c r="K181" s="61">
        <v>409</v>
      </c>
      <c r="L181" s="61">
        <v>426.78</v>
      </c>
    </row>
    <row r="182" spans="2:12">
      <c r="B182" s="22">
        <v>74.5</v>
      </c>
      <c r="C182" s="128" t="s">
        <v>51</v>
      </c>
      <c r="D182" s="37">
        <v>18.600000000000001</v>
      </c>
      <c r="E182" s="61">
        <v>23.31</v>
      </c>
      <c r="F182" s="61">
        <v>68.42</v>
      </c>
      <c r="G182" s="61">
        <v>0.87</v>
      </c>
      <c r="H182" s="61">
        <v>3.15</v>
      </c>
      <c r="I182" s="61">
        <v>1.1299999999999999</v>
      </c>
      <c r="J182" s="61">
        <v>14.42</v>
      </c>
      <c r="K182" s="61">
        <v>18.39</v>
      </c>
      <c r="L182" s="61">
        <v>5.58</v>
      </c>
    </row>
    <row r="183" spans="2:12">
      <c r="B183" s="22">
        <v>74.5</v>
      </c>
      <c r="C183" s="128" t="s">
        <v>51</v>
      </c>
      <c r="D183" s="37">
        <v>23.8</v>
      </c>
      <c r="E183" s="61">
        <v>22.76</v>
      </c>
      <c r="F183" s="61">
        <v>62.84</v>
      </c>
      <c r="G183" s="61">
        <v>0</v>
      </c>
      <c r="H183" s="61">
        <v>2.15</v>
      </c>
      <c r="I183" s="61">
        <v>1.27</v>
      </c>
      <c r="J183" s="61">
        <v>18.29</v>
      </c>
      <c r="K183" s="61">
        <v>16.3</v>
      </c>
      <c r="L183" s="61">
        <v>4.88</v>
      </c>
    </row>
    <row r="184" spans="2:12">
      <c r="B184" s="22">
        <v>74.5</v>
      </c>
      <c r="C184" s="128" t="s">
        <v>51</v>
      </c>
      <c r="D184" s="37">
        <v>23.5</v>
      </c>
      <c r="E184" s="61">
        <v>22.84</v>
      </c>
      <c r="F184" s="61">
        <v>63.3</v>
      </c>
      <c r="G184" s="61">
        <v>0</v>
      </c>
      <c r="H184" s="61">
        <v>2.2000000000000002</v>
      </c>
      <c r="I184" s="61">
        <v>1.27</v>
      </c>
      <c r="J184" s="61">
        <v>17.23</v>
      </c>
      <c r="K184" s="61">
        <v>16.93</v>
      </c>
      <c r="L184" s="61">
        <v>5.15</v>
      </c>
    </row>
    <row r="185" spans="2:12">
      <c r="B185" s="22">
        <v>74.5</v>
      </c>
      <c r="C185" s="128" t="s">
        <v>52</v>
      </c>
      <c r="D185" s="37">
        <v>4.75</v>
      </c>
      <c r="E185" s="61">
        <v>23.4</v>
      </c>
      <c r="F185" s="61">
        <v>73.73</v>
      </c>
      <c r="G185" s="61">
        <v>16.54</v>
      </c>
      <c r="H185" s="61">
        <v>7.87</v>
      </c>
      <c r="I185" s="61">
        <v>0.39</v>
      </c>
      <c r="J185" s="61">
        <v>2.0499999999999998</v>
      </c>
      <c r="K185" s="61">
        <v>25.34</v>
      </c>
      <c r="L185" s="61">
        <v>6.43</v>
      </c>
    </row>
    <row r="186" spans="2:12">
      <c r="B186" s="22">
        <v>74.5</v>
      </c>
      <c r="C186" s="128" t="s">
        <v>52</v>
      </c>
      <c r="D186" s="37">
        <v>5.25</v>
      </c>
      <c r="E186" s="61">
        <v>23.41</v>
      </c>
      <c r="F186" s="61">
        <v>73.66</v>
      </c>
      <c r="G186" s="61">
        <v>15.74</v>
      </c>
      <c r="H186" s="61">
        <v>7.77</v>
      </c>
      <c r="I186" s="61">
        <v>0</v>
      </c>
      <c r="J186" s="61">
        <v>2.4900000000000002</v>
      </c>
      <c r="K186" s="61">
        <v>27.15</v>
      </c>
      <c r="L186" s="61">
        <v>6.33</v>
      </c>
    </row>
    <row r="187" spans="2:12">
      <c r="B187" s="22">
        <v>74.5</v>
      </c>
      <c r="C187" s="128" t="s">
        <v>52</v>
      </c>
      <c r="D187" s="37">
        <v>4.9800000000000004</v>
      </c>
      <c r="E187" s="61">
        <v>23.44</v>
      </c>
      <c r="F187" s="61">
        <v>73.56</v>
      </c>
      <c r="G187" s="61">
        <v>16.059999999999999</v>
      </c>
      <c r="H187" s="61">
        <v>7.83</v>
      </c>
      <c r="I187" s="61">
        <v>0</v>
      </c>
      <c r="J187" s="61">
        <v>2.2999999999999998</v>
      </c>
      <c r="K187" s="61">
        <v>26.06</v>
      </c>
      <c r="L187" s="61">
        <v>6.2</v>
      </c>
    </row>
    <row r="188" spans="2:12">
      <c r="B188" s="22">
        <v>76</v>
      </c>
      <c r="C188" s="128" t="s">
        <v>148</v>
      </c>
      <c r="D188" s="37">
        <v>27.7</v>
      </c>
      <c r="E188" s="120">
        <v>23.19</v>
      </c>
      <c r="F188" s="120">
        <v>65.84</v>
      </c>
      <c r="G188" s="120">
        <v>0</v>
      </c>
      <c r="H188" s="120">
        <v>0.85</v>
      </c>
      <c r="I188" s="120">
        <v>1.28</v>
      </c>
      <c r="J188" s="120">
        <v>17.190000000000001</v>
      </c>
      <c r="K188" s="61">
        <v>437.96</v>
      </c>
      <c r="L188" s="61">
        <v>440.18</v>
      </c>
    </row>
    <row r="189" spans="2:12">
      <c r="B189" s="22">
        <v>76</v>
      </c>
      <c r="C189" s="128" t="s">
        <v>148</v>
      </c>
      <c r="D189" s="37">
        <v>30.7</v>
      </c>
      <c r="E189" s="120">
        <v>23.09</v>
      </c>
      <c r="F189" s="120">
        <v>65</v>
      </c>
      <c r="G189" s="120">
        <v>0</v>
      </c>
      <c r="H189" s="120">
        <v>0.81</v>
      </c>
      <c r="I189" s="120">
        <v>1.24</v>
      </c>
      <c r="J189" s="120">
        <v>17.66</v>
      </c>
      <c r="K189" s="61">
        <v>506.29</v>
      </c>
      <c r="L189" s="61">
        <v>426.84</v>
      </c>
    </row>
    <row r="190" spans="2:12">
      <c r="B190" s="22">
        <v>76</v>
      </c>
      <c r="C190" s="128" t="s">
        <v>148</v>
      </c>
      <c r="D190" s="37">
        <v>29.2</v>
      </c>
      <c r="E190" s="120">
        <v>23.14</v>
      </c>
      <c r="F190" s="120">
        <v>65.69</v>
      </c>
      <c r="G190" s="120">
        <v>0</v>
      </c>
      <c r="H190" s="120">
        <v>0.87</v>
      </c>
      <c r="I190" s="120">
        <v>1.24</v>
      </c>
      <c r="J190" s="120">
        <v>17.2</v>
      </c>
      <c r="K190" s="61">
        <v>417.63</v>
      </c>
      <c r="L190" s="61">
        <v>424</v>
      </c>
    </row>
    <row r="191" spans="2:12">
      <c r="B191" s="22">
        <v>76</v>
      </c>
      <c r="C191" s="128" t="s">
        <v>51</v>
      </c>
      <c r="D191" s="130">
        <v>20.9</v>
      </c>
      <c r="E191" s="120">
        <v>23.07</v>
      </c>
      <c r="F191" s="120">
        <v>65.599999999999994</v>
      </c>
      <c r="G191" s="120">
        <v>0</v>
      </c>
      <c r="H191" s="120">
        <v>2.68</v>
      </c>
      <c r="I191" s="120">
        <v>1.25</v>
      </c>
      <c r="J191" s="120">
        <v>17.02</v>
      </c>
      <c r="K191" s="61">
        <v>19.95</v>
      </c>
      <c r="L191" s="61">
        <v>4.96</v>
      </c>
    </row>
    <row r="192" spans="2:12">
      <c r="B192" s="22">
        <v>76</v>
      </c>
      <c r="C192" s="128" t="s">
        <v>51</v>
      </c>
      <c r="D192" s="130">
        <v>27.8</v>
      </c>
      <c r="E192" s="120">
        <v>22.65</v>
      </c>
      <c r="F192" s="120">
        <v>59.6</v>
      </c>
      <c r="G192" s="120">
        <v>0</v>
      </c>
      <c r="H192" s="120">
        <v>1.85</v>
      </c>
      <c r="I192" s="120">
        <v>1.39</v>
      </c>
      <c r="J192" s="120">
        <v>20.82</v>
      </c>
      <c r="K192" s="61">
        <v>18.36</v>
      </c>
      <c r="L192" s="61">
        <v>3.91</v>
      </c>
    </row>
    <row r="193" spans="2:12">
      <c r="B193" s="22">
        <v>76</v>
      </c>
      <c r="C193" s="128" t="s">
        <v>51</v>
      </c>
      <c r="D193" s="130">
        <v>27.4</v>
      </c>
      <c r="E193" s="120">
        <v>22.67</v>
      </c>
      <c r="F193" s="120">
        <v>59.93</v>
      </c>
      <c r="G193" s="120">
        <v>0</v>
      </c>
      <c r="H193" s="120">
        <v>1.89</v>
      </c>
      <c r="I193" s="120">
        <v>1.38</v>
      </c>
      <c r="J193" s="120">
        <v>20.55</v>
      </c>
      <c r="K193" s="61">
        <v>17.87</v>
      </c>
      <c r="L193" s="61">
        <v>3.82</v>
      </c>
    </row>
    <row r="194" spans="2:12">
      <c r="B194" s="22">
        <v>76</v>
      </c>
      <c r="C194" s="128" t="s">
        <v>52</v>
      </c>
      <c r="D194" s="37">
        <v>6.4</v>
      </c>
      <c r="E194" s="120">
        <v>23.13</v>
      </c>
      <c r="F194" s="120">
        <v>72.75</v>
      </c>
      <c r="G194" s="120">
        <v>15.4</v>
      </c>
      <c r="H194" s="120">
        <v>7.71</v>
      </c>
      <c r="I194" s="120">
        <v>0</v>
      </c>
      <c r="J194" s="120">
        <v>2.5</v>
      </c>
      <c r="K194" s="61">
        <v>27.33</v>
      </c>
      <c r="L194" s="61">
        <v>6.34</v>
      </c>
    </row>
    <row r="195" spans="2:12">
      <c r="B195" s="22">
        <v>76</v>
      </c>
      <c r="C195" s="128" t="s">
        <v>52</v>
      </c>
      <c r="D195" s="37">
        <v>7</v>
      </c>
      <c r="E195" s="120">
        <v>23.35</v>
      </c>
      <c r="F195" s="120">
        <v>73.55</v>
      </c>
      <c r="G195" s="120">
        <v>14.52</v>
      </c>
      <c r="H195" s="120">
        <v>7.66</v>
      </c>
      <c r="I195" s="120">
        <v>0</v>
      </c>
      <c r="J195" s="120">
        <v>3.05</v>
      </c>
      <c r="K195" s="61">
        <v>26.37</v>
      </c>
      <c r="L195" s="61">
        <v>6.25</v>
      </c>
    </row>
    <row r="196" spans="2:12">
      <c r="B196" s="22">
        <v>76</v>
      </c>
      <c r="C196" s="128" t="s">
        <v>52</v>
      </c>
      <c r="D196" s="37">
        <v>7.1</v>
      </c>
      <c r="E196" s="120">
        <v>22.8</v>
      </c>
      <c r="F196" s="120">
        <v>71.739999999999995</v>
      </c>
      <c r="G196" s="120">
        <v>14.57</v>
      </c>
      <c r="H196" s="120">
        <v>7.53</v>
      </c>
      <c r="I196" s="120">
        <v>0</v>
      </c>
      <c r="J196" s="120">
        <v>2.66</v>
      </c>
      <c r="K196" s="61">
        <v>25.38</v>
      </c>
      <c r="L196" s="61">
        <v>6.31</v>
      </c>
    </row>
    <row r="197" spans="2:12">
      <c r="B197" s="22">
        <v>93</v>
      </c>
      <c r="C197" s="128" t="s">
        <v>148</v>
      </c>
      <c r="D197" s="37">
        <v>54.2</v>
      </c>
      <c r="E197" s="120">
        <v>20.45</v>
      </c>
      <c r="F197" s="120">
        <v>32.020000000000003</v>
      </c>
      <c r="G197" s="120">
        <v>0</v>
      </c>
      <c r="H197" s="120">
        <v>0</v>
      </c>
      <c r="I197" s="120">
        <v>2.2400000000000002</v>
      </c>
      <c r="J197" s="120">
        <v>35.659999999999997</v>
      </c>
      <c r="K197" s="61">
        <v>805.35</v>
      </c>
      <c r="L197" s="61">
        <v>1115.56</v>
      </c>
    </row>
    <row r="198" spans="2:12">
      <c r="B198" s="22">
        <v>93</v>
      </c>
      <c r="C198" s="128" t="s">
        <v>148</v>
      </c>
      <c r="D198" s="37">
        <v>49.6</v>
      </c>
      <c r="E198" s="120">
        <v>20.260000000000002</v>
      </c>
      <c r="F198" s="120">
        <v>31.05</v>
      </c>
      <c r="G198" s="120">
        <v>0</v>
      </c>
      <c r="H198" s="120">
        <v>0</v>
      </c>
      <c r="I198" s="120">
        <v>2.25</v>
      </c>
      <c r="J198" s="120">
        <v>36.22</v>
      </c>
      <c r="K198" s="61">
        <v>814.75</v>
      </c>
      <c r="L198" s="61">
        <v>1098.53</v>
      </c>
    </row>
    <row r="199" spans="2:12">
      <c r="B199" s="22">
        <v>93</v>
      </c>
      <c r="C199" s="128" t="s">
        <v>148</v>
      </c>
      <c r="D199" s="37">
        <v>46.800000000000004</v>
      </c>
      <c r="E199" s="120">
        <v>20.399999999999999</v>
      </c>
      <c r="F199" s="120">
        <v>31.78</v>
      </c>
      <c r="G199" s="120">
        <v>0</v>
      </c>
      <c r="H199" s="120">
        <v>0</v>
      </c>
      <c r="I199" s="120">
        <v>2.25</v>
      </c>
      <c r="J199" s="120">
        <v>35.869999999999997</v>
      </c>
      <c r="K199" s="61">
        <v>857.34</v>
      </c>
      <c r="L199" s="61">
        <v>1114.56</v>
      </c>
    </row>
    <row r="200" spans="2:12">
      <c r="B200" s="22">
        <v>93</v>
      </c>
      <c r="C200" s="128" t="s">
        <v>51</v>
      </c>
      <c r="D200" s="55">
        <v>34</v>
      </c>
      <c r="E200" s="120">
        <v>20.96</v>
      </c>
      <c r="F200" s="120">
        <v>40.57</v>
      </c>
      <c r="G200" s="120">
        <v>0</v>
      </c>
      <c r="H200" s="120">
        <v>0</v>
      </c>
      <c r="I200" s="120">
        <v>1.69</v>
      </c>
      <c r="J200" s="120">
        <v>30.89</v>
      </c>
      <c r="K200" s="61">
        <v>14.56</v>
      </c>
      <c r="L200" s="61">
        <v>3.91</v>
      </c>
    </row>
    <row r="201" spans="2:12">
      <c r="B201" s="22">
        <v>93</v>
      </c>
      <c r="C201" s="128" t="s">
        <v>51</v>
      </c>
      <c r="D201" s="37">
        <v>39</v>
      </c>
      <c r="E201" s="120">
        <v>20.329999999999998</v>
      </c>
      <c r="F201" s="120">
        <v>33.340000000000003</v>
      </c>
      <c r="G201" s="120">
        <v>0</v>
      </c>
      <c r="H201" s="120">
        <v>0</v>
      </c>
      <c r="I201" s="120">
        <v>1.89</v>
      </c>
      <c r="J201" s="120">
        <v>35.74</v>
      </c>
      <c r="K201" s="61">
        <v>12.67</v>
      </c>
      <c r="L201" s="61">
        <v>3.23</v>
      </c>
    </row>
    <row r="202" spans="2:12">
      <c r="B202" s="22">
        <v>93</v>
      </c>
      <c r="C202" s="128" t="s">
        <v>51</v>
      </c>
      <c r="D202" s="37">
        <v>39.800000000000004</v>
      </c>
      <c r="E202" s="120">
        <v>20.23</v>
      </c>
      <c r="F202" s="120">
        <v>33.880000000000003</v>
      </c>
      <c r="G202" s="120">
        <v>0</v>
      </c>
      <c r="H202" s="120">
        <v>0</v>
      </c>
      <c r="I202" s="120">
        <v>1.86</v>
      </c>
      <c r="J202" s="120">
        <v>35.1</v>
      </c>
      <c r="K202" s="61">
        <v>12.97</v>
      </c>
      <c r="L202" s="61">
        <v>3.31</v>
      </c>
    </row>
    <row r="203" spans="2:12">
      <c r="B203" s="22">
        <v>93</v>
      </c>
      <c r="C203" s="128" t="s">
        <v>52</v>
      </c>
      <c r="D203" s="55">
        <v>16.5</v>
      </c>
      <c r="E203" s="120">
        <v>23.38</v>
      </c>
      <c r="F203" s="120">
        <v>73.8</v>
      </c>
      <c r="G203" s="120">
        <v>4.33</v>
      </c>
      <c r="H203" s="120">
        <v>5.47</v>
      </c>
      <c r="I203" s="120">
        <v>0.73</v>
      </c>
      <c r="J203" s="120">
        <v>8.69</v>
      </c>
      <c r="K203" s="61">
        <v>24.72</v>
      </c>
      <c r="L203" s="61">
        <v>6.87</v>
      </c>
    </row>
    <row r="204" spans="2:12">
      <c r="B204" s="22">
        <v>93</v>
      </c>
      <c r="C204" s="128" t="s">
        <v>52</v>
      </c>
      <c r="D204" s="37">
        <v>18.399999999999999</v>
      </c>
      <c r="E204" s="120">
        <v>23.39</v>
      </c>
      <c r="F204" s="120">
        <v>73.95</v>
      </c>
      <c r="G204" s="120">
        <v>2.06</v>
      </c>
      <c r="H204" s="120">
        <v>4.3600000000000003</v>
      </c>
      <c r="I204" s="120">
        <v>0.74</v>
      </c>
      <c r="J204" s="120">
        <v>10.24</v>
      </c>
      <c r="K204" s="61">
        <v>27.67</v>
      </c>
      <c r="L204" s="61">
        <v>7.2</v>
      </c>
    </row>
    <row r="205" spans="2:12">
      <c r="B205" s="22">
        <v>93</v>
      </c>
      <c r="C205" s="128" t="s">
        <v>52</v>
      </c>
      <c r="D205" s="37">
        <v>19.8</v>
      </c>
      <c r="E205" s="120">
        <v>23.36</v>
      </c>
      <c r="F205" s="120">
        <v>73.73</v>
      </c>
      <c r="G205" s="120">
        <v>3.33</v>
      </c>
      <c r="H205" s="120">
        <v>5.0599999999999996</v>
      </c>
      <c r="I205" s="120">
        <v>0.76</v>
      </c>
      <c r="J205" s="120">
        <v>9.4</v>
      </c>
      <c r="K205" s="61">
        <v>36.71</v>
      </c>
      <c r="L205" s="61">
        <v>8.2899999999999991</v>
      </c>
    </row>
    <row r="206" spans="2:12">
      <c r="B206" s="22">
        <v>99</v>
      </c>
      <c r="C206" s="128" t="s">
        <v>148</v>
      </c>
      <c r="D206" s="55">
        <v>59.8</v>
      </c>
      <c r="E206" s="120">
        <v>19.5</v>
      </c>
      <c r="F206" s="120">
        <v>22.45</v>
      </c>
      <c r="G206" s="120">
        <v>0.31</v>
      </c>
      <c r="H206" s="120">
        <v>0</v>
      </c>
      <c r="I206" s="120">
        <v>2.5</v>
      </c>
      <c r="J206" s="120">
        <v>41.16</v>
      </c>
      <c r="K206" s="61">
        <v>1462.25</v>
      </c>
      <c r="L206" s="61">
        <v>1580.81</v>
      </c>
    </row>
    <row r="207" spans="2:12">
      <c r="B207" s="22">
        <v>99</v>
      </c>
      <c r="C207" s="128" t="s">
        <v>148</v>
      </c>
      <c r="D207" s="37">
        <v>56.599999999999994</v>
      </c>
      <c r="E207" s="120">
        <v>19.329999999999998</v>
      </c>
      <c r="F207" s="120">
        <v>21.57</v>
      </c>
      <c r="G207" s="120">
        <v>0.38</v>
      </c>
      <c r="H207" s="120">
        <v>0</v>
      </c>
      <c r="I207" s="120">
        <v>2.52</v>
      </c>
      <c r="J207" s="120">
        <v>41.9</v>
      </c>
      <c r="K207" s="61">
        <v>1478.01</v>
      </c>
      <c r="L207" s="61">
        <v>1615.41</v>
      </c>
    </row>
    <row r="208" spans="2:12">
      <c r="B208" s="22">
        <v>99</v>
      </c>
      <c r="C208" s="128" t="s">
        <v>148</v>
      </c>
      <c r="D208" s="37">
        <v>61.199999999999996</v>
      </c>
      <c r="E208" s="120">
        <v>19.41</v>
      </c>
      <c r="F208" s="120">
        <v>22.1</v>
      </c>
      <c r="G208" s="120">
        <v>0.36</v>
      </c>
      <c r="H208" s="120">
        <v>0</v>
      </c>
      <c r="I208" s="120">
        <v>2.5299999999999998</v>
      </c>
      <c r="J208" s="120">
        <v>41.58</v>
      </c>
      <c r="K208" s="61">
        <v>1448.23</v>
      </c>
      <c r="L208" s="61">
        <v>1487.06</v>
      </c>
    </row>
    <row r="209" spans="2:12">
      <c r="B209" s="22">
        <v>99</v>
      </c>
      <c r="C209" s="128" t="s">
        <v>51</v>
      </c>
      <c r="D209" s="55">
        <v>35.6</v>
      </c>
      <c r="E209" s="120">
        <v>20.309999999999999</v>
      </c>
      <c r="F209" s="120">
        <v>32.81</v>
      </c>
      <c r="G209" s="120">
        <v>0</v>
      </c>
      <c r="H209" s="120">
        <v>0</v>
      </c>
      <c r="I209" s="120">
        <v>1.86</v>
      </c>
      <c r="J209" s="120">
        <v>36.25</v>
      </c>
      <c r="K209" s="61">
        <v>23.09</v>
      </c>
      <c r="L209" s="61">
        <v>6.32</v>
      </c>
    </row>
    <row r="210" spans="2:12">
      <c r="B210" s="22">
        <v>99</v>
      </c>
      <c r="C210" s="128" t="s">
        <v>51</v>
      </c>
      <c r="D210" s="37">
        <v>47.4</v>
      </c>
      <c r="E210" s="120">
        <v>19.350000000000001</v>
      </c>
      <c r="F210" s="120">
        <v>24.69</v>
      </c>
      <c r="G210" s="120">
        <v>0</v>
      </c>
      <c r="H210" s="120">
        <v>0</v>
      </c>
      <c r="I210" s="120">
        <v>2.0499999999999998</v>
      </c>
      <c r="J210" s="120">
        <v>41.14</v>
      </c>
      <c r="K210" s="61">
        <v>19.399999999999999</v>
      </c>
      <c r="L210" s="61">
        <v>4.12</v>
      </c>
    </row>
    <row r="211" spans="2:12">
      <c r="B211" s="22">
        <v>99</v>
      </c>
      <c r="C211" s="128" t="s">
        <v>51</v>
      </c>
      <c r="D211" s="37">
        <v>47.599999999999994</v>
      </c>
      <c r="E211" s="120">
        <v>19.489999999999998</v>
      </c>
      <c r="F211" s="120">
        <v>25.48</v>
      </c>
      <c r="G211" s="120">
        <v>0</v>
      </c>
      <c r="H211" s="120">
        <v>0</v>
      </c>
      <c r="I211" s="120">
        <v>2.06</v>
      </c>
      <c r="J211" s="120">
        <v>40.58</v>
      </c>
      <c r="K211" s="61">
        <v>13.75</v>
      </c>
      <c r="L211" s="61">
        <v>3</v>
      </c>
    </row>
    <row r="212" spans="2:12">
      <c r="B212" s="22">
        <v>99</v>
      </c>
      <c r="C212" s="128" t="s">
        <v>52</v>
      </c>
      <c r="D212" s="55">
        <v>23.799999999999997</v>
      </c>
      <c r="E212" s="120">
        <v>23.38</v>
      </c>
      <c r="F212" s="120">
        <v>73.25</v>
      </c>
      <c r="G212" s="120">
        <v>0.75</v>
      </c>
      <c r="H212" s="120">
        <v>3.35</v>
      </c>
      <c r="I212" s="120">
        <v>0.86</v>
      </c>
      <c r="J212" s="120">
        <v>11.86</v>
      </c>
      <c r="K212" s="61">
        <v>24.11</v>
      </c>
      <c r="L212" s="61">
        <v>6.14</v>
      </c>
    </row>
    <row r="213" spans="2:12">
      <c r="B213" s="22">
        <v>99</v>
      </c>
      <c r="C213" s="128" t="s">
        <v>52</v>
      </c>
      <c r="D213" s="37">
        <v>27.800000000000004</v>
      </c>
      <c r="E213" s="120">
        <v>23.44</v>
      </c>
      <c r="F213" s="120">
        <v>70.73</v>
      </c>
      <c r="G213" s="120">
        <v>0</v>
      </c>
      <c r="H213" s="120">
        <v>2.13</v>
      </c>
      <c r="I213" s="120">
        <v>0.92</v>
      </c>
      <c r="J213" s="120">
        <v>14.02</v>
      </c>
      <c r="K213" s="61">
        <v>25.57</v>
      </c>
      <c r="L213" s="61">
        <v>6.9</v>
      </c>
    </row>
    <row r="214" spans="2:12">
      <c r="B214" s="22">
        <v>99</v>
      </c>
      <c r="C214" s="128" t="s">
        <v>52</v>
      </c>
      <c r="D214" s="37">
        <v>23.400000000000002</v>
      </c>
      <c r="E214" s="120">
        <v>23.43</v>
      </c>
      <c r="F214" s="120">
        <v>72.739999999999995</v>
      </c>
      <c r="G214" s="120">
        <v>0</v>
      </c>
      <c r="H214" s="120">
        <v>2.84</v>
      </c>
      <c r="I214" s="120">
        <v>0.91</v>
      </c>
      <c r="J214" s="120">
        <v>12.75</v>
      </c>
      <c r="K214" s="61">
        <v>24.25</v>
      </c>
      <c r="L214" s="61">
        <v>6.3</v>
      </c>
    </row>
    <row r="215" spans="2:12">
      <c r="B215" s="22">
        <v>168</v>
      </c>
      <c r="C215" s="128" t="s">
        <v>148</v>
      </c>
      <c r="D215" s="55">
        <v>73.8</v>
      </c>
      <c r="E215" s="120">
        <v>4.6900000000000004</v>
      </c>
      <c r="F215" s="120">
        <v>1.85</v>
      </c>
      <c r="G215" s="120">
        <v>0</v>
      </c>
      <c r="H215" s="120">
        <v>0</v>
      </c>
      <c r="I215" s="120">
        <v>3.18</v>
      </c>
      <c r="J215" s="120">
        <v>58.64</v>
      </c>
      <c r="K215" s="61">
        <v>143.88</v>
      </c>
      <c r="L215" s="61">
        <v>175.41</v>
      </c>
    </row>
    <row r="216" spans="2:12">
      <c r="B216" s="22">
        <v>168</v>
      </c>
      <c r="C216" s="128" t="s">
        <v>148</v>
      </c>
      <c r="D216" s="37">
        <v>72.399999999999991</v>
      </c>
      <c r="E216" s="120">
        <v>4.76</v>
      </c>
      <c r="F216" s="120">
        <v>1.84</v>
      </c>
      <c r="G216" s="120">
        <v>0</v>
      </c>
      <c r="H216" s="120">
        <v>0</v>
      </c>
      <c r="I216" s="120">
        <v>3.19</v>
      </c>
      <c r="J216" s="120">
        <v>58.64</v>
      </c>
      <c r="K216" s="61">
        <v>136.46</v>
      </c>
      <c r="L216" s="61">
        <v>157.47999999999999</v>
      </c>
    </row>
    <row r="217" spans="2:12">
      <c r="B217" s="22">
        <v>168</v>
      </c>
      <c r="C217" s="128" t="s">
        <v>148</v>
      </c>
      <c r="D217" s="37">
        <v>73.400000000000006</v>
      </c>
      <c r="E217" s="120">
        <v>4.63</v>
      </c>
      <c r="F217" s="120">
        <v>1.83</v>
      </c>
      <c r="G217" s="120">
        <v>0</v>
      </c>
      <c r="H217" s="120">
        <v>0</v>
      </c>
      <c r="I217" s="120">
        <v>3.17</v>
      </c>
      <c r="J217" s="120">
        <v>58.94</v>
      </c>
      <c r="K217" s="61">
        <v>134.13999999999999</v>
      </c>
      <c r="L217" s="61">
        <v>160.71</v>
      </c>
    </row>
    <row r="218" spans="2:12">
      <c r="B218" s="22">
        <v>168</v>
      </c>
      <c r="C218" s="128" t="s">
        <v>51</v>
      </c>
      <c r="D218" s="55">
        <v>54.800000000000004</v>
      </c>
      <c r="E218" s="120">
        <v>4.63</v>
      </c>
      <c r="F218" s="120">
        <v>1.88</v>
      </c>
      <c r="G218" s="120">
        <v>0</v>
      </c>
      <c r="H218" s="120">
        <v>0</v>
      </c>
      <c r="I218" s="120">
        <v>2.56</v>
      </c>
      <c r="J218" s="120">
        <v>60.08</v>
      </c>
      <c r="K218" s="61">
        <v>10.17</v>
      </c>
      <c r="L218" s="61">
        <v>3.16</v>
      </c>
    </row>
    <row r="219" spans="2:12">
      <c r="B219" s="22">
        <v>168</v>
      </c>
      <c r="C219" s="128" t="s">
        <v>51</v>
      </c>
      <c r="D219" s="37">
        <v>59</v>
      </c>
      <c r="E219" s="120">
        <v>4.79</v>
      </c>
      <c r="F219" s="120">
        <v>1.91</v>
      </c>
      <c r="G219" s="120">
        <v>0</v>
      </c>
      <c r="H219" s="120">
        <v>0</v>
      </c>
      <c r="I219" s="120">
        <v>2.69</v>
      </c>
      <c r="J219" s="120">
        <v>59.99</v>
      </c>
      <c r="K219" s="61">
        <v>9.64</v>
      </c>
      <c r="L219" s="61">
        <v>3</v>
      </c>
    </row>
    <row r="220" spans="2:12">
      <c r="B220" s="22">
        <v>168</v>
      </c>
      <c r="C220" s="128" t="s">
        <v>51</v>
      </c>
      <c r="D220" s="37">
        <v>60.6</v>
      </c>
      <c r="E220" s="120">
        <v>4.57</v>
      </c>
      <c r="F220" s="120">
        <v>1.87</v>
      </c>
      <c r="G220" s="120">
        <v>0</v>
      </c>
      <c r="H220" s="120">
        <v>0</v>
      </c>
      <c r="I220" s="120">
        <v>2.68</v>
      </c>
      <c r="J220" s="120">
        <v>59.97</v>
      </c>
      <c r="K220" s="61">
        <v>9.36</v>
      </c>
      <c r="L220" s="61">
        <v>3.01</v>
      </c>
    </row>
    <row r="221" spans="2:12">
      <c r="B221" s="22">
        <v>168</v>
      </c>
      <c r="C221" s="128" t="s">
        <v>52</v>
      </c>
      <c r="D221" s="55">
        <v>64.2</v>
      </c>
      <c r="E221" s="120">
        <v>24.21</v>
      </c>
      <c r="F221" s="120">
        <v>2.5499999999999998</v>
      </c>
      <c r="G221" s="120">
        <v>0</v>
      </c>
      <c r="H221" s="120">
        <v>0</v>
      </c>
      <c r="I221" s="120">
        <v>2.8</v>
      </c>
      <c r="J221" s="120">
        <v>50.09</v>
      </c>
      <c r="K221" s="61">
        <v>12.25</v>
      </c>
      <c r="L221" s="61">
        <v>3.6</v>
      </c>
    </row>
    <row r="222" spans="2:12">
      <c r="B222" s="22">
        <v>168</v>
      </c>
      <c r="C222" s="128" t="s">
        <v>52</v>
      </c>
      <c r="D222" s="37">
        <v>63.2</v>
      </c>
      <c r="E222" s="120">
        <v>24.18</v>
      </c>
      <c r="F222" s="120">
        <v>3.32</v>
      </c>
      <c r="G222" s="120">
        <v>0</v>
      </c>
      <c r="H222" s="120">
        <v>0</v>
      </c>
      <c r="I222" s="120">
        <v>2.74</v>
      </c>
      <c r="J222" s="120">
        <v>50.3</v>
      </c>
      <c r="K222" s="61">
        <v>12.06</v>
      </c>
      <c r="L222" s="61">
        <v>3.89</v>
      </c>
    </row>
    <row r="223" spans="2:12">
      <c r="B223" s="22">
        <v>168</v>
      </c>
      <c r="C223" s="128" t="s">
        <v>52</v>
      </c>
      <c r="D223" s="37">
        <v>64</v>
      </c>
      <c r="E223" s="120">
        <v>24.12</v>
      </c>
      <c r="F223" s="120">
        <v>2.52</v>
      </c>
      <c r="G223" s="120">
        <v>0</v>
      </c>
      <c r="H223" s="120">
        <v>0</v>
      </c>
      <c r="I223" s="120">
        <v>2.76</v>
      </c>
      <c r="J223" s="120">
        <v>50.01</v>
      </c>
      <c r="K223" s="61">
        <v>12.22</v>
      </c>
      <c r="L223" s="61">
        <v>3.81</v>
      </c>
    </row>
  </sheetData>
  <mergeCells count="216">
    <mergeCell ref="A109:B109"/>
    <mergeCell ref="C109:D109"/>
    <mergeCell ref="A104:B104"/>
    <mergeCell ref="C104:D104"/>
    <mergeCell ref="A105:B105"/>
    <mergeCell ref="C105:D105"/>
    <mergeCell ref="A106:B106"/>
    <mergeCell ref="C106:D106"/>
    <mergeCell ref="A107:B107"/>
    <mergeCell ref="C107:D107"/>
    <mergeCell ref="A108:B108"/>
    <mergeCell ref="C108:D108"/>
    <mergeCell ref="A99:B99"/>
    <mergeCell ref="C99:D99"/>
    <mergeCell ref="A100:B100"/>
    <mergeCell ref="C100:D100"/>
    <mergeCell ref="A101:B101"/>
    <mergeCell ref="C101:D101"/>
    <mergeCell ref="A102:B102"/>
    <mergeCell ref="C102:D102"/>
    <mergeCell ref="A103:B103"/>
    <mergeCell ref="C103:D103"/>
    <mergeCell ref="A94:B94"/>
    <mergeCell ref="C94:D94"/>
    <mergeCell ref="A95:B95"/>
    <mergeCell ref="C95:D95"/>
    <mergeCell ref="A96:B96"/>
    <mergeCell ref="C96:D96"/>
    <mergeCell ref="A97:B97"/>
    <mergeCell ref="C97:D97"/>
    <mergeCell ref="A98:B98"/>
    <mergeCell ref="C98:D98"/>
    <mergeCell ref="A89:B89"/>
    <mergeCell ref="C89:D89"/>
    <mergeCell ref="A90:B90"/>
    <mergeCell ref="C90:D90"/>
    <mergeCell ref="A91:B91"/>
    <mergeCell ref="C91:D91"/>
    <mergeCell ref="A92:B92"/>
    <mergeCell ref="C92:D92"/>
    <mergeCell ref="A93:B93"/>
    <mergeCell ref="C93:D93"/>
    <mergeCell ref="A84:B84"/>
    <mergeCell ref="C84:D84"/>
    <mergeCell ref="A85:B85"/>
    <mergeCell ref="C85:D85"/>
    <mergeCell ref="A86:B86"/>
    <mergeCell ref="C86:D86"/>
    <mergeCell ref="A87:B87"/>
    <mergeCell ref="C87:D87"/>
    <mergeCell ref="A88:B88"/>
    <mergeCell ref="C88:D88"/>
    <mergeCell ref="A79:B79"/>
    <mergeCell ref="C79:D79"/>
    <mergeCell ref="A80:B80"/>
    <mergeCell ref="C80:D80"/>
    <mergeCell ref="A81:B81"/>
    <mergeCell ref="C81:D81"/>
    <mergeCell ref="A82:B82"/>
    <mergeCell ref="C82:D82"/>
    <mergeCell ref="A83:B83"/>
    <mergeCell ref="C83:D83"/>
    <mergeCell ref="A74:B74"/>
    <mergeCell ref="C74:D74"/>
    <mergeCell ref="A75:B75"/>
    <mergeCell ref="C75:D75"/>
    <mergeCell ref="A76:B76"/>
    <mergeCell ref="C76:D76"/>
    <mergeCell ref="A77:B77"/>
    <mergeCell ref="C77:D77"/>
    <mergeCell ref="A78:B78"/>
    <mergeCell ref="C78:D78"/>
    <mergeCell ref="A66:B66"/>
    <mergeCell ref="C66:D66"/>
    <mergeCell ref="A67:B67"/>
    <mergeCell ref="C67:D67"/>
    <mergeCell ref="J2:K2"/>
    <mergeCell ref="L2:M2"/>
    <mergeCell ref="A63:B63"/>
    <mergeCell ref="C63:D63"/>
    <mergeCell ref="A64:B64"/>
    <mergeCell ref="C64:D64"/>
    <mergeCell ref="A65:B65"/>
    <mergeCell ref="C65:D65"/>
    <mergeCell ref="A60:B60"/>
    <mergeCell ref="C60:D60"/>
    <mergeCell ref="A61:B61"/>
    <mergeCell ref="C61:D61"/>
    <mergeCell ref="A62:B62"/>
    <mergeCell ref="C62:D62"/>
    <mergeCell ref="A57:B57"/>
    <mergeCell ref="C57:D57"/>
    <mergeCell ref="A58:B58"/>
    <mergeCell ref="C58:D58"/>
    <mergeCell ref="A59:B59"/>
    <mergeCell ref="C59:D59"/>
    <mergeCell ref="A54:B54"/>
    <mergeCell ref="C54:D54"/>
    <mergeCell ref="A55:B55"/>
    <mergeCell ref="C55:D55"/>
    <mergeCell ref="A56:B56"/>
    <mergeCell ref="C56:D56"/>
    <mergeCell ref="A51:B51"/>
    <mergeCell ref="C51:D51"/>
    <mergeCell ref="A52:B52"/>
    <mergeCell ref="C52:D52"/>
    <mergeCell ref="A53:B53"/>
    <mergeCell ref="C53:D53"/>
    <mergeCell ref="A48:B48"/>
    <mergeCell ref="C48:D48"/>
    <mergeCell ref="A49:B49"/>
    <mergeCell ref="C49:D49"/>
    <mergeCell ref="A50:B50"/>
    <mergeCell ref="C50:D50"/>
    <mergeCell ref="A45:B45"/>
    <mergeCell ref="C45:D45"/>
    <mergeCell ref="A46:B46"/>
    <mergeCell ref="C46:D46"/>
    <mergeCell ref="A47:B47"/>
    <mergeCell ref="C47:D47"/>
    <mergeCell ref="A42:B42"/>
    <mergeCell ref="C42:D42"/>
    <mergeCell ref="A43:B43"/>
    <mergeCell ref="C43:D43"/>
    <mergeCell ref="A44:B44"/>
    <mergeCell ref="C44:D44"/>
    <mergeCell ref="A39:B39"/>
    <mergeCell ref="C39:D39"/>
    <mergeCell ref="A40:B40"/>
    <mergeCell ref="C40:D40"/>
    <mergeCell ref="A41:B41"/>
    <mergeCell ref="C41:D41"/>
    <mergeCell ref="A36:B36"/>
    <mergeCell ref="C36:D36"/>
    <mergeCell ref="A37:B37"/>
    <mergeCell ref="C37:D37"/>
    <mergeCell ref="A38:B38"/>
    <mergeCell ref="C38:D38"/>
    <mergeCell ref="A33:B33"/>
    <mergeCell ref="C33:D33"/>
    <mergeCell ref="A34:B34"/>
    <mergeCell ref="C34:D34"/>
    <mergeCell ref="A35:B35"/>
    <mergeCell ref="C35:D35"/>
    <mergeCell ref="A30:B30"/>
    <mergeCell ref="C30:D30"/>
    <mergeCell ref="A31:B31"/>
    <mergeCell ref="C31:D31"/>
    <mergeCell ref="A32:B32"/>
    <mergeCell ref="C32:D32"/>
    <mergeCell ref="A27:B27"/>
    <mergeCell ref="C27:D27"/>
    <mergeCell ref="A28:B28"/>
    <mergeCell ref="C28:D28"/>
    <mergeCell ref="A29:B29"/>
    <mergeCell ref="C29:D29"/>
    <mergeCell ref="A24:B24"/>
    <mergeCell ref="C24:D24"/>
    <mergeCell ref="A25:B25"/>
    <mergeCell ref="C25:D25"/>
    <mergeCell ref="A26:B26"/>
    <mergeCell ref="C26:D26"/>
    <mergeCell ref="A21:B21"/>
    <mergeCell ref="C21:D21"/>
    <mergeCell ref="A22:B22"/>
    <mergeCell ref="C22:D22"/>
    <mergeCell ref="A23:B23"/>
    <mergeCell ref="C23:D23"/>
    <mergeCell ref="A18:B18"/>
    <mergeCell ref="C18:D18"/>
    <mergeCell ref="A19:B19"/>
    <mergeCell ref="C19:D19"/>
    <mergeCell ref="A20:B20"/>
    <mergeCell ref="C20:D20"/>
    <mergeCell ref="A15:B15"/>
    <mergeCell ref="C15:D15"/>
    <mergeCell ref="A16:B16"/>
    <mergeCell ref="C16:D16"/>
    <mergeCell ref="A17:B17"/>
    <mergeCell ref="C17:D17"/>
    <mergeCell ref="A12:B12"/>
    <mergeCell ref="C12:D12"/>
    <mergeCell ref="A13:B13"/>
    <mergeCell ref="C13:D13"/>
    <mergeCell ref="A14:B14"/>
    <mergeCell ref="C14:D14"/>
    <mergeCell ref="A9:B9"/>
    <mergeCell ref="C9:D9"/>
    <mergeCell ref="A10:B10"/>
    <mergeCell ref="C10:D10"/>
    <mergeCell ref="A11:B11"/>
    <mergeCell ref="C11:D11"/>
    <mergeCell ref="A6:B6"/>
    <mergeCell ref="C6:D6"/>
    <mergeCell ref="A7:B7"/>
    <mergeCell ref="C7:D7"/>
    <mergeCell ref="A8:B8"/>
    <mergeCell ref="C8:D8"/>
    <mergeCell ref="B1:C1"/>
    <mergeCell ref="A2:E3"/>
    <mergeCell ref="A4:B4"/>
    <mergeCell ref="C4:D4"/>
    <mergeCell ref="A5:B5"/>
    <mergeCell ref="C5:D5"/>
    <mergeCell ref="A73:B73"/>
    <mergeCell ref="C73:D73"/>
    <mergeCell ref="A68:B68"/>
    <mergeCell ref="C68:D68"/>
    <mergeCell ref="A69:B69"/>
    <mergeCell ref="C69:D69"/>
    <mergeCell ref="A70:B70"/>
    <mergeCell ref="C70:D70"/>
    <mergeCell ref="A71:B71"/>
    <mergeCell ref="C71:D71"/>
    <mergeCell ref="A72:B72"/>
    <mergeCell ref="C72:D72"/>
  </mergeCells>
  <phoneticPr fontId="34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Strains for MB plates</vt:lpstr>
      <vt:lpstr>Exp data</vt:lpstr>
      <vt:lpstr>Inocul. list Erlenmeyer fl.</vt:lpstr>
      <vt:lpstr>OD</vt:lpstr>
      <vt:lpstr>HPLC_sugars_raw</vt:lpstr>
      <vt:lpstr>Plots</vt:lpstr>
      <vt:lpstr>GC_ketones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Tina</dc:creator>
  <cp:keywords/>
  <dc:description/>
  <cp:lastModifiedBy>Nicole Bennis</cp:lastModifiedBy>
  <cp:revision/>
  <dcterms:created xsi:type="dcterms:W3CDTF">2018-03-14T08:49:00Z</dcterms:created>
  <dcterms:modified xsi:type="dcterms:W3CDTF">2022-09-29T14:59:11Z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1033-10.2.0.7635</vt:lpwstr>
  </property>
</Properties>
</file>