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 activeTab="4"/>
  </bookViews>
  <sheets>
    <sheet name="Figure 3B" sheetId="1" r:id="rId1"/>
    <sheet name="Figure 3C" sheetId="2" r:id="rId2"/>
    <sheet name="Figure 3E" sheetId="4" r:id="rId3"/>
    <sheet name="Figure 3F" sheetId="3" r:id="rId4"/>
    <sheet name="Figure 3H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<sst xmlns="http://schemas.openxmlformats.org/spreadsheetml/2006/main" count="189" uniqueCount="94">
  <si>
    <t>Conidial number:</t>
  </si>
  <si>
    <t>yes:</t>
  </si>
  <si>
    <t>10^7</t>
  </si>
  <si>
    <t>WT</t>
  </si>
  <si>
    <t>ΔsucB</t>
  </si>
  <si>
    <t>ΔsucB-com</t>
  </si>
  <si>
    <t>GMM:</t>
  </si>
  <si>
    <t>YGT:</t>
  </si>
  <si>
    <t>AbaA</t>
  </si>
  <si>
    <t>Tublin</t>
  </si>
  <si>
    <t>ΔCt</t>
  </si>
  <si>
    <t>2^-ΔCt</t>
  </si>
  <si>
    <t>average</t>
  </si>
  <si>
    <t>2^-ΔΔCt</t>
  </si>
  <si>
    <t>BrlA</t>
  </si>
  <si>
    <t>25.87</t>
  </si>
  <si>
    <t>27.91</t>
  </si>
  <si>
    <t>27.01</t>
  </si>
  <si>
    <t>28.79</t>
  </si>
  <si>
    <t>25.6</t>
  </si>
  <si>
    <t>28.17</t>
  </si>
  <si>
    <t>28.56</t>
  </si>
  <si>
    <t>30.48</t>
  </si>
  <si>
    <t>25.73</t>
  </si>
  <si>
    <t>28.28</t>
  </si>
  <si>
    <t>29.84</t>
  </si>
  <si>
    <t>31.23</t>
  </si>
  <si>
    <t>KOSUC</t>
  </si>
  <si>
    <t>31.68</t>
  </si>
  <si>
    <t>29.36</t>
  </si>
  <si>
    <t>30.08</t>
  </si>
  <si>
    <t>27.96</t>
  </si>
  <si>
    <t>30.28</t>
  </si>
  <si>
    <t>35.04</t>
  </si>
  <si>
    <t>30.98</t>
  </si>
  <si>
    <t>28.55</t>
  </si>
  <si>
    <t>37.81</t>
  </si>
  <si>
    <t>S-C</t>
  </si>
  <si>
    <t>27.92</t>
  </si>
  <si>
    <t>29.68</t>
  </si>
  <si>
    <t>29.76</t>
  </si>
  <si>
    <t>30.51</t>
  </si>
  <si>
    <t>27.02</t>
  </si>
  <si>
    <t>29.22</t>
  </si>
  <si>
    <t>32.48</t>
  </si>
  <si>
    <t>32.9</t>
  </si>
  <si>
    <t>27.05</t>
  </si>
  <si>
    <t>29.64</t>
  </si>
  <si>
    <t>31.13</t>
  </si>
  <si>
    <t>Sclerotia number:</t>
  </si>
  <si>
    <r>
      <t>Δ</t>
    </r>
    <r>
      <rPr>
        <i/>
        <sz val="11"/>
        <rFont val="Times New Roman"/>
        <charset val="0"/>
      </rPr>
      <t>sucB</t>
    </r>
  </si>
  <si>
    <r>
      <t>Δ</t>
    </r>
    <r>
      <rPr>
        <i/>
        <sz val="11"/>
        <rFont val="Times New Roman"/>
        <charset val="0"/>
      </rPr>
      <t>sucB-com</t>
    </r>
  </si>
  <si>
    <t>SclR</t>
  </si>
  <si>
    <t>nsdC</t>
  </si>
  <si>
    <t>21.96</t>
  </si>
  <si>
    <t>23.15</t>
  </si>
  <si>
    <t>23.7</t>
  </si>
  <si>
    <t>21.54</t>
  </si>
  <si>
    <t>24.07</t>
  </si>
  <si>
    <t>23.3</t>
  </si>
  <si>
    <t>21.71</t>
  </si>
  <si>
    <t>24.09</t>
  </si>
  <si>
    <t>23.99</t>
  </si>
  <si>
    <t>24.74</t>
  </si>
  <si>
    <t>24.53</t>
  </si>
  <si>
    <t>35.27</t>
  </si>
  <si>
    <t>24.65</t>
  </si>
  <si>
    <t>24.95</t>
  </si>
  <si>
    <t>34.76</t>
  </si>
  <si>
    <t>24.35</t>
  </si>
  <si>
    <t>24.43</t>
  </si>
  <si>
    <t>33.26</t>
  </si>
  <si>
    <t>23.59</t>
  </si>
  <si>
    <t>24.97</t>
  </si>
  <si>
    <t>24.38</t>
  </si>
  <si>
    <t>23.32</t>
  </si>
  <si>
    <t>24.78</t>
  </si>
  <si>
    <t>24.4</t>
  </si>
  <si>
    <t>23.06</t>
  </si>
  <si>
    <t>24.69</t>
  </si>
  <si>
    <t>24.34</t>
  </si>
  <si>
    <t>nsdD</t>
  </si>
  <si>
    <t>25.19</t>
  </si>
  <si>
    <t>25.03</t>
  </si>
  <si>
    <t>24.85</t>
  </si>
  <si>
    <t>28.15</t>
  </si>
  <si>
    <t>27.62</t>
  </si>
  <si>
    <t>27.94</t>
  </si>
  <si>
    <t>26.02</t>
  </si>
  <si>
    <t>25.3</t>
  </si>
  <si>
    <t>25.27</t>
  </si>
  <si>
    <t>AFB1 Production</t>
  </si>
  <si>
    <r>
      <t>Δ</t>
    </r>
    <r>
      <rPr>
        <i/>
        <sz val="12"/>
        <rFont val="Times New Roman"/>
        <charset val="0"/>
      </rPr>
      <t>sucB</t>
    </r>
  </si>
  <si>
    <r>
      <t>Δ</t>
    </r>
    <r>
      <rPr>
        <i/>
        <sz val="12"/>
        <rFont val="Times New Roman"/>
        <charset val="0"/>
      </rPr>
      <t>sucB-com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</si>
</sst>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2"/>
      <name val="Times New Roman"/>
      <charset val="0"/>
    </font>
    <font>
      <sz val="11"/>
      <color theme="1"/>
      <name val="Times New Roman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b/>
      <sz val="16"/>
      <color theme="1"/>
      <name val="Times New Roman"/>
      <charset val="134"/>
    </font>
    <font>
      <sz val="11"/>
      <name val="Times New Roman"/>
      <charset val="0"/>
    </font>
    <font>
      <sz val="11"/>
      <name val="Arial"/>
      <charset val="0"/>
    </font>
    <font>
      <b/>
      <sz val="11"/>
      <color rgb="FF0070C0"/>
      <name val="宋体"/>
      <charset val="134"/>
      <scheme val="minor"/>
    </font>
    <font>
      <b/>
      <sz val="11"/>
      <color rgb="FFC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2"/>
      <name val="Times New Roman"/>
      <charset val="0"/>
    </font>
    <font>
      <i/>
      <sz val="11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4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24" fillId="6" borderId="6" applyNumberFormat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4" fillId="2" borderId="0" xfId="0" applyFont="1" applyFill="1" applyAlignment="1"/>
    <xf numFmtId="0" fontId="5" fillId="2" borderId="0" xfId="0" applyFont="1" applyFill="1" applyAlignment="1"/>
    <xf numFmtId="0" fontId="5" fillId="2" borderId="0" xfId="0" applyFont="1" applyFill="1" applyAlignment="1">
      <alignment vertical="center"/>
    </xf>
    <xf numFmtId="0" fontId="0" fillId="0" borderId="0" xfId="0" applyFill="1" applyAlignment="1"/>
    <xf numFmtId="0" fontId="3" fillId="2" borderId="0" xfId="0" applyFont="1" applyFill="1" applyAlignme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0" fillId="2" borderId="0" xfId="0" applyFont="1" applyFill="1" applyAlignment="1">
      <alignment vertical="center"/>
    </xf>
    <xf numFmtId="0" fontId="9" fillId="2" borderId="0" xfId="0" applyFont="1" applyFill="1" applyAlignment="1"/>
    <xf numFmtId="0" fontId="0" fillId="2" borderId="0" xfId="0" applyFont="1" applyFill="1" applyAlignment="1"/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/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F20"/>
  <sheetViews>
    <sheetView workbookViewId="0">
      <selection activeCell="F5" sqref="F5"/>
    </sheetView>
  </sheetViews>
  <sheetFormatPr defaultColWidth="8.72727272727273" defaultRowHeight="14" outlineLevelCol="5"/>
  <sheetData>
    <row r="2" spans="2:4">
      <c r="B2" s="11" t="s">
        <v>0</v>
      </c>
      <c r="C2" s="2"/>
      <c r="D2" s="2"/>
    </row>
    <row r="3" spans="2:4">
      <c r="B3" s="2"/>
      <c r="C3" s="2"/>
      <c r="D3" s="2"/>
    </row>
    <row r="4" spans="3:6">
      <c r="C4" s="20" t="s">
        <v>1</v>
      </c>
      <c r="D4" s="20"/>
      <c r="E4" s="20"/>
      <c r="F4" s="20"/>
    </row>
    <row r="5" ht="17.5" spans="3:6">
      <c r="C5" s="20" t="s">
        <v>2</v>
      </c>
      <c r="D5" s="20" t="s">
        <v>3</v>
      </c>
      <c r="E5" s="21" t="s">
        <v>4</v>
      </c>
      <c r="F5" s="21" t="s">
        <v>5</v>
      </c>
    </row>
    <row r="6" spans="3:6">
      <c r="C6" s="20"/>
      <c r="D6" s="20">
        <v>3.6</v>
      </c>
      <c r="E6" s="20">
        <v>1.2</v>
      </c>
      <c r="F6" s="20">
        <v>3.6</v>
      </c>
    </row>
    <row r="7" spans="3:6">
      <c r="C7" s="20"/>
      <c r="D7" s="20">
        <v>2.7</v>
      </c>
      <c r="E7" s="20">
        <v>4.95</v>
      </c>
      <c r="F7" s="20">
        <v>4.3</v>
      </c>
    </row>
    <row r="8" spans="3:6">
      <c r="C8" s="20"/>
      <c r="D8" s="20">
        <v>5.4</v>
      </c>
      <c r="E8" s="20">
        <v>0.55</v>
      </c>
      <c r="F8" s="20">
        <v>3.5</v>
      </c>
    </row>
    <row r="9" spans="3:6">
      <c r="C9" s="20"/>
      <c r="D9" s="20"/>
      <c r="E9" s="20"/>
      <c r="F9" s="20"/>
    </row>
    <row r="10" spans="3:6">
      <c r="C10" s="20" t="s">
        <v>6</v>
      </c>
      <c r="D10" s="20"/>
      <c r="E10" s="20"/>
      <c r="F10" s="20"/>
    </row>
    <row r="11" ht="17.5" spans="3:6">
      <c r="C11" s="20" t="s">
        <v>2</v>
      </c>
      <c r="D11" s="20" t="s">
        <v>3</v>
      </c>
      <c r="E11" s="21" t="s">
        <v>4</v>
      </c>
      <c r="F11" s="21" t="s">
        <v>5</v>
      </c>
    </row>
    <row r="12" spans="3:6">
      <c r="C12" s="20"/>
      <c r="D12" s="20">
        <v>17.3</v>
      </c>
      <c r="E12" s="20">
        <v>5.05</v>
      </c>
      <c r="F12" s="20">
        <v>18.15</v>
      </c>
    </row>
    <row r="13" spans="3:6">
      <c r="C13" s="20"/>
      <c r="D13" s="20">
        <v>17.55</v>
      </c>
      <c r="E13" s="20">
        <v>3</v>
      </c>
      <c r="F13" s="20">
        <v>6.55</v>
      </c>
    </row>
    <row r="14" spans="3:6">
      <c r="C14" s="20"/>
      <c r="D14" s="20">
        <v>17.85</v>
      </c>
      <c r="E14" s="20">
        <v>3.4</v>
      </c>
      <c r="F14" s="20">
        <v>15.75</v>
      </c>
    </row>
    <row r="15" spans="3:6">
      <c r="C15" s="20"/>
      <c r="D15" s="20"/>
      <c r="E15" s="20"/>
      <c r="F15" s="20"/>
    </row>
    <row r="16" spans="3:6">
      <c r="C16" s="20" t="s">
        <v>7</v>
      </c>
      <c r="D16" s="20"/>
      <c r="E16" s="20"/>
      <c r="F16" s="20"/>
    </row>
    <row r="17" ht="17.5" spans="3:6">
      <c r="C17" s="20" t="s">
        <v>2</v>
      </c>
      <c r="D17" s="20" t="s">
        <v>3</v>
      </c>
      <c r="E17" s="21" t="s">
        <v>4</v>
      </c>
      <c r="F17" s="21" t="s">
        <v>5</v>
      </c>
    </row>
    <row r="18" spans="3:6">
      <c r="C18" s="20"/>
      <c r="D18" s="20">
        <v>26.65</v>
      </c>
      <c r="E18" s="20">
        <v>1.35</v>
      </c>
      <c r="F18" s="20">
        <v>25.85</v>
      </c>
    </row>
    <row r="19" spans="3:6">
      <c r="C19" s="20"/>
      <c r="D19" s="20">
        <v>26.7</v>
      </c>
      <c r="E19" s="20">
        <v>1.1</v>
      </c>
      <c r="F19" s="20">
        <v>25.3</v>
      </c>
    </row>
    <row r="20" spans="3:6">
      <c r="C20" s="20"/>
      <c r="D20" s="20">
        <v>38.4</v>
      </c>
      <c r="E20" s="20">
        <v>0.75</v>
      </c>
      <c r="F20" s="20">
        <v>24.4</v>
      </c>
    </row>
  </sheetData>
  <mergeCells count="1">
    <mergeCell ref="B2:D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8:T17"/>
  <sheetViews>
    <sheetView workbookViewId="0">
      <selection activeCell="F28" sqref="F28"/>
    </sheetView>
  </sheetViews>
  <sheetFormatPr defaultColWidth="8.72727272727273" defaultRowHeight="14"/>
  <sheetData>
    <row r="8" spans="3:20">
      <c r="C8" s="14"/>
      <c r="D8" s="15" t="s">
        <v>8</v>
      </c>
      <c r="E8" s="16" t="s">
        <v>9</v>
      </c>
      <c r="F8" s="17" t="s">
        <v>10</v>
      </c>
      <c r="G8" s="17" t="s">
        <v>11</v>
      </c>
      <c r="H8" s="17" t="s">
        <v>12</v>
      </c>
      <c r="I8" s="17" t="s">
        <v>13</v>
      </c>
      <c r="N8" s="18"/>
      <c r="O8" s="15" t="s">
        <v>14</v>
      </c>
      <c r="P8" s="16" t="s">
        <v>9</v>
      </c>
      <c r="Q8" s="17" t="s">
        <v>10</v>
      </c>
      <c r="R8" s="17" t="s">
        <v>11</v>
      </c>
      <c r="S8" s="17" t="s">
        <v>12</v>
      </c>
      <c r="T8" s="17" t="s">
        <v>13</v>
      </c>
    </row>
    <row r="9" spans="3:20">
      <c r="C9" s="16" t="s">
        <v>3</v>
      </c>
      <c r="D9" s="16" t="s">
        <v>15</v>
      </c>
      <c r="E9" s="16" t="s">
        <v>16</v>
      </c>
      <c r="F9" s="14">
        <f t="shared" ref="F9:F17" si="0">D9-E9</f>
        <v>-2.04</v>
      </c>
      <c r="G9" s="14">
        <f t="shared" ref="G9:G17" si="1">POWER(2,-F9)</f>
        <v>4.11245530662426</v>
      </c>
      <c r="H9" s="14">
        <f>(G9+G10+G11)/3</f>
        <v>5.30229745764099</v>
      </c>
      <c r="I9" s="14">
        <f t="shared" ref="I9:I17" si="2">G9/5.302297458</f>
        <v>0.775598754916979</v>
      </c>
      <c r="N9" s="19" t="s">
        <v>3</v>
      </c>
      <c r="O9" s="16" t="s">
        <v>17</v>
      </c>
      <c r="P9" s="16" t="s">
        <v>18</v>
      </c>
      <c r="Q9" s="14">
        <f t="shared" ref="Q9:Q17" si="3">O9-P9</f>
        <v>-1.78</v>
      </c>
      <c r="R9" s="14">
        <f t="shared" ref="R9:R17" si="4">POWER(2,-Q9)</f>
        <v>3.43426174575101</v>
      </c>
      <c r="S9" s="14">
        <f>(R9+R10+R11)/3</f>
        <v>3.27975971345671</v>
      </c>
      <c r="T9" s="14">
        <f t="shared" ref="T9:T17" si="5">R9/2.929220176</f>
        <v>1.17241502495749</v>
      </c>
    </row>
    <row r="10" spans="3:20">
      <c r="C10" s="16" t="s">
        <v>3</v>
      </c>
      <c r="D10" s="16" t="s">
        <v>19</v>
      </c>
      <c r="E10" s="16" t="s">
        <v>20</v>
      </c>
      <c r="F10" s="14">
        <f t="shared" si="0"/>
        <v>-2.57</v>
      </c>
      <c r="G10" s="14">
        <f t="shared" si="1"/>
        <v>5.9380942825162</v>
      </c>
      <c r="H10" s="14"/>
      <c r="I10" s="14">
        <f t="shared" si="2"/>
        <v>1.11990968623552</v>
      </c>
      <c r="N10" s="19" t="s">
        <v>3</v>
      </c>
      <c r="O10" s="16" t="s">
        <v>21</v>
      </c>
      <c r="P10" s="16" t="s">
        <v>22</v>
      </c>
      <c r="Q10" s="14">
        <f t="shared" si="3"/>
        <v>-1.92</v>
      </c>
      <c r="R10" s="14">
        <f t="shared" si="4"/>
        <v>3.78423058690239</v>
      </c>
      <c r="S10" s="14"/>
      <c r="T10" s="14">
        <f t="shared" si="5"/>
        <v>1.29189011393126</v>
      </c>
    </row>
    <row r="11" spans="3:20">
      <c r="C11" s="16" t="s">
        <v>3</v>
      </c>
      <c r="D11" s="16" t="s">
        <v>23</v>
      </c>
      <c r="E11" s="16" t="s">
        <v>24</v>
      </c>
      <c r="F11" s="14">
        <f t="shared" si="0"/>
        <v>-2.55</v>
      </c>
      <c r="G11" s="14">
        <f t="shared" si="1"/>
        <v>5.8563427837825</v>
      </c>
      <c r="H11" s="14"/>
      <c r="I11" s="14">
        <f t="shared" si="2"/>
        <v>1.10449155864437</v>
      </c>
      <c r="N11" s="19" t="s">
        <v>3</v>
      </c>
      <c r="O11" s="16" t="s">
        <v>25</v>
      </c>
      <c r="P11" s="16" t="s">
        <v>26</v>
      </c>
      <c r="Q11" s="14">
        <f t="shared" si="3"/>
        <v>-1.39</v>
      </c>
      <c r="R11" s="14">
        <f t="shared" si="4"/>
        <v>2.62078680771673</v>
      </c>
      <c r="S11" s="14"/>
      <c r="T11" s="14">
        <f t="shared" si="5"/>
        <v>0.894704614282545</v>
      </c>
    </row>
    <row r="12" spans="3:20">
      <c r="C12" s="16" t="s">
        <v>27</v>
      </c>
      <c r="D12" s="16" t="s">
        <v>28</v>
      </c>
      <c r="E12" s="16" t="s">
        <v>29</v>
      </c>
      <c r="F12" s="14">
        <f t="shared" si="0"/>
        <v>2.32</v>
      </c>
      <c r="G12" s="14">
        <f t="shared" si="1"/>
        <v>0.200267469397405</v>
      </c>
      <c r="H12" s="14"/>
      <c r="I12" s="14">
        <f t="shared" si="2"/>
        <v>0.037769942366256</v>
      </c>
      <c r="N12" s="19" t="s">
        <v>27</v>
      </c>
      <c r="O12" s="16" t="s">
        <v>30</v>
      </c>
      <c r="P12" s="16" t="s">
        <v>31</v>
      </c>
      <c r="Q12" s="14">
        <f t="shared" si="3"/>
        <v>2.12</v>
      </c>
      <c r="R12" s="14">
        <f t="shared" si="4"/>
        <v>0.230046912656219</v>
      </c>
      <c r="S12" s="14"/>
      <c r="T12" s="14">
        <f t="shared" si="5"/>
        <v>0.0785352069267664</v>
      </c>
    </row>
    <row r="13" spans="3:20">
      <c r="C13" s="16" t="s">
        <v>27</v>
      </c>
      <c r="D13" s="16" t="s">
        <v>25</v>
      </c>
      <c r="E13" s="16" t="s">
        <v>32</v>
      </c>
      <c r="F13" s="14">
        <f t="shared" si="0"/>
        <v>-0.440000000000001</v>
      </c>
      <c r="G13" s="14">
        <f t="shared" si="1"/>
        <v>1.35660432744767</v>
      </c>
      <c r="H13" s="14"/>
      <c r="I13" s="14">
        <f t="shared" si="2"/>
        <v>0.255852173174641</v>
      </c>
      <c r="N13" s="19" t="s">
        <v>27</v>
      </c>
      <c r="O13" s="16" t="s">
        <v>33</v>
      </c>
      <c r="P13" s="16" t="s">
        <v>32</v>
      </c>
      <c r="Q13" s="14">
        <f t="shared" si="3"/>
        <v>4.76</v>
      </c>
      <c r="R13" s="14">
        <f t="shared" si="4"/>
        <v>0.0369060206696729</v>
      </c>
      <c r="S13" s="14"/>
      <c r="T13" s="14">
        <f t="shared" si="5"/>
        <v>0.0125992648050342</v>
      </c>
    </row>
    <row r="14" spans="3:20">
      <c r="C14" s="16" t="s">
        <v>27</v>
      </c>
      <c r="D14" s="16" t="s">
        <v>34</v>
      </c>
      <c r="E14" s="16" t="s">
        <v>35</v>
      </c>
      <c r="F14" s="14">
        <f t="shared" si="0"/>
        <v>2.43</v>
      </c>
      <c r="G14" s="14">
        <f t="shared" si="1"/>
        <v>0.185565446328631</v>
      </c>
      <c r="H14" s="14"/>
      <c r="I14" s="14">
        <f t="shared" si="2"/>
        <v>0.0349971776948601</v>
      </c>
      <c r="N14" s="19" t="s">
        <v>27</v>
      </c>
      <c r="O14" s="16" t="s">
        <v>36</v>
      </c>
      <c r="P14" s="16" t="s">
        <v>35</v>
      </c>
      <c r="Q14" s="14">
        <f t="shared" si="3"/>
        <v>9.26</v>
      </c>
      <c r="R14" s="14">
        <f t="shared" si="4"/>
        <v>0.00163103109263353</v>
      </c>
      <c r="S14" s="14"/>
      <c r="T14" s="14">
        <f t="shared" si="5"/>
        <v>0.000556814098850292</v>
      </c>
    </row>
    <row r="15" spans="3:20">
      <c r="C15" s="16" t="s">
        <v>37</v>
      </c>
      <c r="D15" s="16" t="s">
        <v>38</v>
      </c>
      <c r="E15" s="16" t="s">
        <v>39</v>
      </c>
      <c r="F15" s="14">
        <f t="shared" si="0"/>
        <v>-1.76</v>
      </c>
      <c r="G15" s="14">
        <f t="shared" si="1"/>
        <v>3.3869812494501</v>
      </c>
      <c r="H15" s="14"/>
      <c r="I15" s="14">
        <f t="shared" si="2"/>
        <v>0.638776167553537</v>
      </c>
      <c r="N15" s="19" t="s">
        <v>37</v>
      </c>
      <c r="O15" s="16" t="s">
        <v>40</v>
      </c>
      <c r="P15" s="16" t="s">
        <v>41</v>
      </c>
      <c r="Q15" s="14">
        <f t="shared" si="3"/>
        <v>-0.75</v>
      </c>
      <c r="R15" s="14">
        <f t="shared" si="4"/>
        <v>1.68179283050743</v>
      </c>
      <c r="S15" s="14"/>
      <c r="T15" s="14">
        <f t="shared" si="5"/>
        <v>0.574143536319623</v>
      </c>
    </row>
    <row r="16" spans="3:20">
      <c r="C16" s="16" t="s">
        <v>37</v>
      </c>
      <c r="D16" s="16" t="s">
        <v>42</v>
      </c>
      <c r="E16" s="16" t="s">
        <v>43</v>
      </c>
      <c r="F16" s="14">
        <f t="shared" si="0"/>
        <v>-2.2</v>
      </c>
      <c r="G16" s="14">
        <f t="shared" si="1"/>
        <v>4.59479341998814</v>
      </c>
      <c r="H16" s="14"/>
      <c r="I16" s="14">
        <f t="shared" si="2"/>
        <v>0.866566513173569</v>
      </c>
      <c r="N16" s="19" t="s">
        <v>37</v>
      </c>
      <c r="O16" s="16" t="s">
        <v>44</v>
      </c>
      <c r="P16" s="16" t="s">
        <v>45</v>
      </c>
      <c r="Q16" s="14">
        <f t="shared" si="3"/>
        <v>-0.420000000000002</v>
      </c>
      <c r="R16" s="14">
        <f t="shared" si="4"/>
        <v>1.33792755478611</v>
      </c>
      <c r="S16" s="14"/>
      <c r="T16" s="14">
        <f t="shared" si="5"/>
        <v>0.456752130054328</v>
      </c>
    </row>
    <row r="17" spans="3:20">
      <c r="C17" s="16" t="s">
        <v>37</v>
      </c>
      <c r="D17" s="16" t="s">
        <v>46</v>
      </c>
      <c r="E17" s="16" t="s">
        <v>47</v>
      </c>
      <c r="F17" s="14">
        <f t="shared" si="0"/>
        <v>-2.59</v>
      </c>
      <c r="G17" s="14">
        <f t="shared" si="1"/>
        <v>6.02098698964427</v>
      </c>
      <c r="H17" s="14"/>
      <c r="I17" s="14">
        <f t="shared" si="2"/>
        <v>1.13554304286719</v>
      </c>
      <c r="N17" s="19" t="s">
        <v>37</v>
      </c>
      <c r="O17" s="16" t="s">
        <v>40</v>
      </c>
      <c r="P17" s="16" t="s">
        <v>48</v>
      </c>
      <c r="Q17" s="14">
        <f t="shared" si="3"/>
        <v>-1.37</v>
      </c>
      <c r="R17" s="14">
        <f t="shared" si="4"/>
        <v>2.58470566127498</v>
      </c>
      <c r="S17" s="14"/>
      <c r="T17" s="14">
        <f t="shared" si="5"/>
        <v>0.88238695146656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8:G14"/>
  <sheetViews>
    <sheetView workbookViewId="0">
      <selection activeCell="G26" sqref="G26"/>
    </sheetView>
  </sheetViews>
  <sheetFormatPr defaultColWidth="8.72727272727273" defaultRowHeight="14" outlineLevelCol="6"/>
  <cols>
    <col min="6" max="6" width="10.3636363636364" customWidth="1"/>
    <col min="7" max="7" width="11.1818181818182" customWidth="1"/>
  </cols>
  <sheetData>
    <row r="8" spans="5:7">
      <c r="E8" s="11" t="s">
        <v>49</v>
      </c>
      <c r="F8" s="2"/>
      <c r="G8" s="2"/>
    </row>
    <row r="9" spans="5:7">
      <c r="E9" s="2"/>
      <c r="F9" s="2"/>
      <c r="G9" s="2"/>
    </row>
    <row r="10" spans="5:7">
      <c r="E10" s="2"/>
      <c r="F10" s="2"/>
      <c r="G10" s="2"/>
    </row>
    <row r="11" spans="5:7">
      <c r="E11" s="12" t="s">
        <v>3</v>
      </c>
      <c r="F11" s="12" t="s">
        <v>50</v>
      </c>
      <c r="G11" s="12" t="s">
        <v>51</v>
      </c>
    </row>
    <row r="12" spans="5:7">
      <c r="E12" s="13">
        <v>269</v>
      </c>
      <c r="F12" s="13">
        <v>0</v>
      </c>
      <c r="G12" s="13">
        <v>174</v>
      </c>
    </row>
    <row r="13" spans="5:7">
      <c r="E13" s="13">
        <v>263</v>
      </c>
      <c r="F13" s="13">
        <v>0</v>
      </c>
      <c r="G13" s="13">
        <v>268</v>
      </c>
    </row>
    <row r="14" spans="5:7">
      <c r="E14" s="13">
        <v>258</v>
      </c>
      <c r="F14" s="13">
        <v>0</v>
      </c>
      <c r="G14" s="13">
        <v>310</v>
      </c>
    </row>
  </sheetData>
  <mergeCells count="1">
    <mergeCell ref="E8:G1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R26"/>
  <sheetViews>
    <sheetView workbookViewId="0">
      <selection activeCell="L19" sqref="L19"/>
    </sheetView>
  </sheetViews>
  <sheetFormatPr defaultColWidth="8.72727272727273" defaultRowHeight="14"/>
  <cols>
    <col min="2" max="2" width="14.8181818181818" customWidth="1"/>
    <col min="6" max="8" width="12.8181818181818"/>
    <col min="12" max="12" width="12.6363636363636" customWidth="1"/>
    <col min="16" max="18" width="12.8181818181818"/>
  </cols>
  <sheetData>
    <row r="4" spans="2:18">
      <c r="B4" s="6"/>
      <c r="C4" s="7" t="s">
        <v>52</v>
      </c>
      <c r="D4" s="7" t="s">
        <v>9</v>
      </c>
      <c r="E4" s="8" t="s">
        <v>10</v>
      </c>
      <c r="F4" s="8" t="s">
        <v>11</v>
      </c>
      <c r="G4" s="8" t="s">
        <v>12</v>
      </c>
      <c r="H4" s="8" t="s">
        <v>13</v>
      </c>
      <c r="L4" s="7"/>
      <c r="M4" s="7" t="s">
        <v>53</v>
      </c>
      <c r="N4" s="7" t="s">
        <v>9</v>
      </c>
      <c r="O4" s="8" t="s">
        <v>10</v>
      </c>
      <c r="P4" s="8" t="s">
        <v>11</v>
      </c>
      <c r="Q4" s="8" t="s">
        <v>12</v>
      </c>
      <c r="R4" s="8" t="s">
        <v>13</v>
      </c>
    </row>
    <row r="5" spans="2:18">
      <c r="B5" s="7" t="s">
        <v>3</v>
      </c>
      <c r="C5" s="6" t="s">
        <v>54</v>
      </c>
      <c r="D5" s="6" t="s">
        <v>55</v>
      </c>
      <c r="E5" s="6">
        <f t="shared" ref="E5:E13" si="0">C5-D5</f>
        <v>-1.19</v>
      </c>
      <c r="F5" s="6">
        <f t="shared" ref="F5:F13" si="1">POWER(2,-E5)</f>
        <v>2.28152743173684</v>
      </c>
      <c r="G5" s="6">
        <f>(F5+F6+F7)/3</f>
        <v>4.42087054519819</v>
      </c>
      <c r="H5" s="6">
        <f t="shared" ref="H5:H13" si="2">F5/4.420870545</f>
        <v>0.516081031668581</v>
      </c>
      <c r="L5" s="7" t="s">
        <v>3</v>
      </c>
      <c r="M5" s="6" t="s">
        <v>56</v>
      </c>
      <c r="N5" s="6" t="s">
        <v>55</v>
      </c>
      <c r="O5" s="6">
        <f t="shared" ref="O5:O13" si="3">M5-N5</f>
        <v>0.550000000000001</v>
      </c>
      <c r="P5" s="6">
        <f t="shared" ref="P5:P13" si="4">POWER(2,-O5)</f>
        <v>0.683020128377197</v>
      </c>
      <c r="Q5" s="6">
        <f>(P5+P6+P7)/3</f>
        <v>1.1533544581498</v>
      </c>
      <c r="R5" s="6">
        <f t="shared" ref="R5:R13" si="5">P5/1.153354458</f>
        <v>0.592203137239876</v>
      </c>
    </row>
    <row r="6" spans="2:18">
      <c r="B6" s="7" t="s">
        <v>3</v>
      </c>
      <c r="C6" s="6" t="s">
        <v>57</v>
      </c>
      <c r="D6" s="6" t="s">
        <v>58</v>
      </c>
      <c r="E6" s="6">
        <f t="shared" si="0"/>
        <v>-2.53</v>
      </c>
      <c r="F6" s="6">
        <f t="shared" si="1"/>
        <v>5.77571678208999</v>
      </c>
      <c r="G6" s="6"/>
      <c r="H6" s="6">
        <f t="shared" si="2"/>
        <v>1.30646593771499</v>
      </c>
      <c r="L6" s="7" t="s">
        <v>3</v>
      </c>
      <c r="M6" s="6" t="s">
        <v>59</v>
      </c>
      <c r="N6" s="6" t="s">
        <v>58</v>
      </c>
      <c r="O6" s="6">
        <f t="shared" si="3"/>
        <v>-0.77</v>
      </c>
      <c r="P6" s="6">
        <f t="shared" si="4"/>
        <v>1.70526978353591</v>
      </c>
      <c r="Q6" s="6"/>
      <c r="R6" s="6">
        <f t="shared" si="5"/>
        <v>1.47853053474382</v>
      </c>
    </row>
    <row r="7" spans="2:18">
      <c r="B7" s="7" t="s">
        <v>3</v>
      </c>
      <c r="C7" s="6" t="s">
        <v>60</v>
      </c>
      <c r="D7" s="6" t="s">
        <v>61</v>
      </c>
      <c r="E7" s="6">
        <f t="shared" si="0"/>
        <v>-2.38</v>
      </c>
      <c r="F7" s="6">
        <f t="shared" si="1"/>
        <v>5.20536742176773</v>
      </c>
      <c r="G7" s="6"/>
      <c r="H7" s="6">
        <f t="shared" si="2"/>
        <v>1.17745303075092</v>
      </c>
      <c r="L7" s="7" t="s">
        <v>3</v>
      </c>
      <c r="M7" s="6" t="s">
        <v>62</v>
      </c>
      <c r="N7" s="6" t="s">
        <v>61</v>
      </c>
      <c r="O7" s="6">
        <f t="shared" si="3"/>
        <v>-0.100000000000001</v>
      </c>
      <c r="P7" s="6">
        <f t="shared" si="4"/>
        <v>1.07177346253629</v>
      </c>
      <c r="Q7" s="6"/>
      <c r="R7" s="6">
        <f t="shared" si="5"/>
        <v>0.92926632840595</v>
      </c>
    </row>
    <row r="8" spans="2:18">
      <c r="B8" s="7" t="s">
        <v>4</v>
      </c>
      <c r="C8" s="6" t="s">
        <v>63</v>
      </c>
      <c r="D8" s="6" t="s">
        <v>64</v>
      </c>
      <c r="E8" s="6">
        <f t="shared" si="0"/>
        <v>0.209999999999997</v>
      </c>
      <c r="F8" s="6">
        <f t="shared" si="1"/>
        <v>0.864537231307867</v>
      </c>
      <c r="G8" s="6"/>
      <c r="H8" s="6">
        <f t="shared" si="2"/>
        <v>0.195558142340462</v>
      </c>
      <c r="L8" s="7" t="s">
        <v>4</v>
      </c>
      <c r="M8" s="6" t="s">
        <v>65</v>
      </c>
      <c r="N8" s="6" t="s">
        <v>64</v>
      </c>
      <c r="O8" s="6">
        <f t="shared" si="3"/>
        <v>10.74</v>
      </c>
      <c r="P8" s="6">
        <f t="shared" si="4"/>
        <v>0.00058470639873971</v>
      </c>
      <c r="Q8" s="6"/>
      <c r="R8" s="6">
        <f t="shared" si="5"/>
        <v>0.000506961580357207</v>
      </c>
    </row>
    <row r="9" spans="2:18">
      <c r="B9" s="7" t="s">
        <v>4</v>
      </c>
      <c r="C9" s="6" t="s">
        <v>66</v>
      </c>
      <c r="D9" s="6" t="s">
        <v>67</v>
      </c>
      <c r="E9" s="6">
        <f t="shared" si="0"/>
        <v>-0.300000000000001</v>
      </c>
      <c r="F9" s="6">
        <f t="shared" si="1"/>
        <v>1.23114441334492</v>
      </c>
      <c r="G9" s="6"/>
      <c r="H9" s="6">
        <f t="shared" si="2"/>
        <v>0.278484610850535</v>
      </c>
      <c r="L9" s="7" t="s">
        <v>4</v>
      </c>
      <c r="M9" s="6" t="s">
        <v>68</v>
      </c>
      <c r="N9" s="6" t="s">
        <v>67</v>
      </c>
      <c r="O9" s="6">
        <f t="shared" si="3"/>
        <v>9.81</v>
      </c>
      <c r="P9" s="6">
        <f t="shared" si="4"/>
        <v>0.00111402706627776</v>
      </c>
      <c r="Q9" s="6"/>
      <c r="R9" s="6">
        <f t="shared" si="5"/>
        <v>0.000965901729993364</v>
      </c>
    </row>
    <row r="10" spans="2:18">
      <c r="B10" s="7" t="s">
        <v>4</v>
      </c>
      <c r="C10" s="6" t="s">
        <v>69</v>
      </c>
      <c r="D10" s="6" t="s">
        <v>70</v>
      </c>
      <c r="E10" s="6">
        <f t="shared" si="0"/>
        <v>-0.0799999999999983</v>
      </c>
      <c r="F10" s="6">
        <f t="shared" si="1"/>
        <v>1.05701804056138</v>
      </c>
      <c r="G10" s="6"/>
      <c r="H10" s="6">
        <f t="shared" si="2"/>
        <v>0.239097261456087</v>
      </c>
      <c r="L10" s="7" t="s">
        <v>4</v>
      </c>
      <c r="M10" s="6" t="s">
        <v>71</v>
      </c>
      <c r="N10" s="6" t="s">
        <v>70</v>
      </c>
      <c r="O10" s="6">
        <f t="shared" si="3"/>
        <v>8.83</v>
      </c>
      <c r="P10" s="6">
        <f t="shared" si="4"/>
        <v>0.00219737985290783</v>
      </c>
      <c r="Q10" s="6"/>
      <c r="R10" s="6">
        <f t="shared" si="5"/>
        <v>0.00190520775089234</v>
      </c>
    </row>
    <row r="11" spans="2:18">
      <c r="B11" s="7" t="s">
        <v>5</v>
      </c>
      <c r="C11" s="6" t="s">
        <v>72</v>
      </c>
      <c r="D11" s="6" t="s">
        <v>73</v>
      </c>
      <c r="E11" s="6">
        <f t="shared" si="0"/>
        <v>-1.38</v>
      </c>
      <c r="F11" s="6">
        <f t="shared" si="1"/>
        <v>2.60268371088387</v>
      </c>
      <c r="G11" s="6"/>
      <c r="H11" s="6">
        <f t="shared" si="2"/>
        <v>0.588726515375461</v>
      </c>
      <c r="L11" s="7" t="s">
        <v>5</v>
      </c>
      <c r="M11" s="6" t="s">
        <v>74</v>
      </c>
      <c r="N11" s="6" t="s">
        <v>73</v>
      </c>
      <c r="O11" s="6">
        <f t="shared" si="3"/>
        <v>-0.59</v>
      </c>
      <c r="P11" s="6">
        <f t="shared" si="4"/>
        <v>1.50524674741107</v>
      </c>
      <c r="Q11" s="6"/>
      <c r="R11" s="6">
        <f t="shared" si="5"/>
        <v>1.3051033331256</v>
      </c>
    </row>
    <row r="12" spans="2:18">
      <c r="B12" s="7" t="s">
        <v>5</v>
      </c>
      <c r="C12" s="6" t="s">
        <v>75</v>
      </c>
      <c r="D12" s="6" t="s">
        <v>76</v>
      </c>
      <c r="E12" s="6">
        <f t="shared" si="0"/>
        <v>-1.46</v>
      </c>
      <c r="F12" s="6">
        <f t="shared" si="1"/>
        <v>2.75108363627949</v>
      </c>
      <c r="G12" s="6"/>
      <c r="H12" s="6">
        <f t="shared" si="2"/>
        <v>0.6222945477087</v>
      </c>
      <c r="L12" s="7" t="s">
        <v>5</v>
      </c>
      <c r="M12" s="6" t="s">
        <v>77</v>
      </c>
      <c r="N12" s="6" t="s">
        <v>76</v>
      </c>
      <c r="O12" s="6">
        <f t="shared" si="3"/>
        <v>-0.380000000000003</v>
      </c>
      <c r="P12" s="6">
        <f t="shared" si="4"/>
        <v>1.30134185544194</v>
      </c>
      <c r="Q12" s="6"/>
      <c r="R12" s="6">
        <f t="shared" si="5"/>
        <v>1.12831042219107</v>
      </c>
    </row>
    <row r="13" spans="2:18">
      <c r="B13" s="7" t="s">
        <v>5</v>
      </c>
      <c r="C13" s="6" t="s">
        <v>78</v>
      </c>
      <c r="D13" s="6" t="s">
        <v>79</v>
      </c>
      <c r="E13" s="6">
        <f t="shared" si="0"/>
        <v>-1.63</v>
      </c>
      <c r="F13" s="6">
        <f t="shared" si="1"/>
        <v>3.09512998708479</v>
      </c>
      <c r="G13" s="6"/>
      <c r="H13" s="6">
        <f t="shared" si="2"/>
        <v>0.700117760875259</v>
      </c>
      <c r="L13" s="7" t="s">
        <v>5</v>
      </c>
      <c r="M13" s="6" t="s">
        <v>80</v>
      </c>
      <c r="N13" s="6" t="s">
        <v>79</v>
      </c>
      <c r="O13" s="6">
        <f t="shared" si="3"/>
        <v>-0.350000000000001</v>
      </c>
      <c r="P13" s="6">
        <f t="shared" si="4"/>
        <v>1.27456062731926</v>
      </c>
      <c r="Q13" s="6"/>
      <c r="R13" s="6">
        <f t="shared" si="5"/>
        <v>1.10509012947281</v>
      </c>
    </row>
    <row r="17" spans="2:8">
      <c r="B17" s="9"/>
      <c r="C17" s="10" t="s">
        <v>81</v>
      </c>
      <c r="D17" s="7" t="s">
        <v>9</v>
      </c>
      <c r="E17" s="8" t="s">
        <v>10</v>
      </c>
      <c r="F17" s="8" t="s">
        <v>11</v>
      </c>
      <c r="G17" s="8" t="s">
        <v>12</v>
      </c>
      <c r="H17" s="8" t="s">
        <v>13</v>
      </c>
    </row>
    <row r="18" spans="2:8">
      <c r="B18" s="7" t="s">
        <v>3</v>
      </c>
      <c r="C18" s="6" t="s">
        <v>82</v>
      </c>
      <c r="D18" s="6" t="s">
        <v>55</v>
      </c>
      <c r="E18" s="6">
        <f t="shared" ref="E18:E26" si="6">C18-D18</f>
        <v>2.04</v>
      </c>
      <c r="F18" s="6">
        <f t="shared" ref="F18:F26" si="7">POWER(2,-E18)</f>
        <v>0.243163736853071</v>
      </c>
      <c r="G18" s="6">
        <f>(F18+F19+F20)/3</f>
        <v>0.449238993631956</v>
      </c>
      <c r="H18" s="6">
        <f t="shared" ref="H18:H26" si="8">F18/0.449238994</f>
        <v>0.541279230210971</v>
      </c>
    </row>
    <row r="19" spans="2:8">
      <c r="B19" s="7" t="s">
        <v>3</v>
      </c>
      <c r="C19" s="6" t="s">
        <v>83</v>
      </c>
      <c r="D19" s="6" t="s">
        <v>58</v>
      </c>
      <c r="E19" s="6">
        <f t="shared" si="6"/>
        <v>0.960000000000001</v>
      </c>
      <c r="F19" s="6">
        <f t="shared" si="7"/>
        <v>0.514056913328033</v>
      </c>
      <c r="G19" s="6"/>
      <c r="H19" s="6">
        <f t="shared" si="8"/>
        <v>1.14428382262835</v>
      </c>
    </row>
    <row r="20" spans="2:8">
      <c r="B20" s="7" t="s">
        <v>3</v>
      </c>
      <c r="C20" s="6" t="s">
        <v>84</v>
      </c>
      <c r="D20" s="6" t="s">
        <v>61</v>
      </c>
      <c r="E20" s="6">
        <f t="shared" si="6"/>
        <v>0.760000000000002</v>
      </c>
      <c r="F20" s="6">
        <f t="shared" si="7"/>
        <v>0.590496330714765</v>
      </c>
      <c r="G20" s="6"/>
      <c r="H20" s="6">
        <f t="shared" si="8"/>
        <v>1.3144369447029</v>
      </c>
    </row>
    <row r="21" spans="2:8">
      <c r="B21" s="7" t="s">
        <v>4</v>
      </c>
      <c r="C21" s="6" t="s">
        <v>85</v>
      </c>
      <c r="D21" s="6" t="s">
        <v>64</v>
      </c>
      <c r="E21" s="6">
        <f t="shared" si="6"/>
        <v>3.62</v>
      </c>
      <c r="F21" s="6">
        <f t="shared" si="7"/>
        <v>0.081333865965121</v>
      </c>
      <c r="G21" s="6"/>
      <c r="H21" s="6">
        <f t="shared" si="8"/>
        <v>0.181048099233169</v>
      </c>
    </row>
    <row r="22" spans="2:8">
      <c r="B22" s="7" t="s">
        <v>4</v>
      </c>
      <c r="C22" s="6" t="s">
        <v>86</v>
      </c>
      <c r="D22" s="6" t="s">
        <v>67</v>
      </c>
      <c r="E22" s="6">
        <f t="shared" si="6"/>
        <v>2.67</v>
      </c>
      <c r="F22" s="6">
        <f t="shared" si="7"/>
        <v>0.157126671815228</v>
      </c>
      <c r="G22" s="6"/>
      <c r="H22" s="6">
        <f t="shared" si="8"/>
        <v>0.349761872664216</v>
      </c>
    </row>
    <row r="23" spans="2:8">
      <c r="B23" s="7" t="s">
        <v>4</v>
      </c>
      <c r="C23" s="6" t="s">
        <v>87</v>
      </c>
      <c r="D23" s="6" t="s">
        <v>70</v>
      </c>
      <c r="E23" s="6">
        <f t="shared" si="6"/>
        <v>3.51</v>
      </c>
      <c r="F23" s="6">
        <f t="shared" si="7"/>
        <v>0.0877778047336247</v>
      </c>
      <c r="G23" s="6"/>
      <c r="H23" s="6">
        <f t="shared" si="8"/>
        <v>0.195392220857891</v>
      </c>
    </row>
    <row r="24" spans="2:8">
      <c r="B24" s="7" t="s">
        <v>5</v>
      </c>
      <c r="C24" s="6" t="s">
        <v>88</v>
      </c>
      <c r="D24" s="6" t="s">
        <v>73</v>
      </c>
      <c r="E24" s="6">
        <f t="shared" si="6"/>
        <v>1.05</v>
      </c>
      <c r="F24" s="6">
        <f t="shared" si="7"/>
        <v>0.482968164462423</v>
      </c>
      <c r="G24" s="6"/>
      <c r="H24" s="6">
        <f t="shared" si="8"/>
        <v>1.0750806829169</v>
      </c>
    </row>
    <row r="25" spans="2:8">
      <c r="B25" s="7" t="s">
        <v>5</v>
      </c>
      <c r="C25" s="6" t="s">
        <v>89</v>
      </c>
      <c r="D25" s="6" t="s">
        <v>76</v>
      </c>
      <c r="E25" s="6">
        <f t="shared" si="6"/>
        <v>0.52</v>
      </c>
      <c r="F25" s="6">
        <f t="shared" si="7"/>
        <v>0.697371833175203</v>
      </c>
      <c r="G25" s="6"/>
      <c r="H25" s="6">
        <f t="shared" si="8"/>
        <v>1.55234038560598</v>
      </c>
    </row>
    <row r="26" spans="2:8">
      <c r="B26" s="7" t="s">
        <v>5</v>
      </c>
      <c r="C26" s="6" t="s">
        <v>90</v>
      </c>
      <c r="D26" s="6" t="s">
        <v>79</v>
      </c>
      <c r="E26" s="6">
        <f t="shared" si="6"/>
        <v>0.579999999999998</v>
      </c>
      <c r="F26" s="6">
        <f t="shared" si="7"/>
        <v>0.668963777393057</v>
      </c>
      <c r="G26" s="6"/>
      <c r="H26" s="6">
        <f t="shared" si="8"/>
        <v>1.48910443289136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6:I12"/>
  <sheetViews>
    <sheetView tabSelected="1" workbookViewId="0">
      <selection activeCell="I19" sqref="I19"/>
    </sheetView>
  </sheetViews>
  <sheetFormatPr defaultColWidth="8.72727272727273" defaultRowHeight="14"/>
  <cols>
    <col min="7" max="7" width="10.8181818181818" customWidth="1"/>
    <col min="8" max="8" width="13" customWidth="1"/>
  </cols>
  <sheetData>
    <row r="6" spans="6:8">
      <c r="F6" s="1" t="s">
        <v>91</v>
      </c>
      <c r="G6" s="2"/>
      <c r="H6" s="2"/>
    </row>
    <row r="7" spans="6:8">
      <c r="F7" s="2"/>
      <c r="G7" s="2"/>
      <c r="H7" s="2"/>
    </row>
    <row r="8" spans="6:8">
      <c r="F8" s="2"/>
      <c r="G8" s="2"/>
      <c r="H8" s="2"/>
    </row>
    <row r="9" ht="15.5" spans="6:9">
      <c r="F9" s="3" t="s">
        <v>3</v>
      </c>
      <c r="G9" s="3" t="s">
        <v>92</v>
      </c>
      <c r="H9" s="3" t="s">
        <v>93</v>
      </c>
      <c r="I9" s="5"/>
    </row>
    <row r="10" ht="15.5" spans="6:9">
      <c r="F10" s="4">
        <v>1.2</v>
      </c>
      <c r="G10" s="4">
        <v>1.46</v>
      </c>
      <c r="H10" s="4">
        <v>1.22</v>
      </c>
      <c r="I10" s="5"/>
    </row>
    <row r="11" ht="15.5" spans="6:9">
      <c r="F11" s="4">
        <v>1.2</v>
      </c>
      <c r="G11" s="4">
        <v>1.46</v>
      </c>
      <c r="H11" s="4">
        <v>1.15</v>
      </c>
      <c r="I11" s="5"/>
    </row>
    <row r="12" ht="15.5" spans="6:9">
      <c r="F12" s="4">
        <v>1.18</v>
      </c>
      <c r="G12" s="4">
        <v>1.51</v>
      </c>
      <c r="H12" s="4">
        <v>1.09</v>
      </c>
      <c r="I12" s="5"/>
    </row>
  </sheetData>
  <mergeCells count="1">
    <mergeCell ref="F6:H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Figure 3B</vt:lpstr>
      <vt:lpstr>Figure 3C</vt:lpstr>
      <vt:lpstr>Figure 3E</vt:lpstr>
      <vt:lpstr>Figure 3F</vt:lpstr>
      <vt:lpstr>Figure 3H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xierui</dc:creator>
  <cp:lastModifiedBy>xierui</cp:lastModifiedBy>
  <dcterms:created xsi:type="dcterms:W3CDTF">2024-12-18T01:41:51Z</dcterms:created>
  <dcterms:modified xsi:type="dcterms:W3CDTF">2024-12-18T02:27:44Z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CFDAFAE9468143689748B3F7BDF16ED3_13</vt:lpwstr>
  </property>
  <property fmtid="{D5CDD505-2E9C-101B-9397-08002B2CF9AE}" pid="3" name="KSOProductBuildVer">
    <vt:lpwstr>2052-12.1.0.19302</vt:lpwstr>
  </property>
</Properties>
</file>