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080"/>
  </bookViews>
  <sheets>
    <sheet name="Figure S1E" sheetId="1" r:id="rId1"/>
    <sheet name="Figure S3B" sheetId="3" r:id="rId2"/>
    <sheet name="Figure S3C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<sst xmlns="http://schemas.openxmlformats.org/spreadsheetml/2006/main" count="90" uniqueCount="61">
  <si>
    <t>Expression level of sucB in WT, ΔsucB and ΔsucB-com</t>
  </si>
  <si>
    <t>sucB</t>
  </si>
  <si>
    <t>Tublin</t>
  </si>
  <si>
    <t>ΔCt</t>
  </si>
  <si>
    <t>2^-ΔCt</t>
  </si>
  <si>
    <t>average</t>
  </si>
  <si>
    <t>2^-ΔΔCt</t>
  </si>
  <si>
    <t>WT</t>
  </si>
  <si>
    <t>26.36</t>
  </si>
  <si>
    <t>32.69</t>
  </si>
  <si>
    <t>26.06</t>
  </si>
  <si>
    <t>32.67</t>
  </si>
  <si>
    <t>26.04</t>
  </si>
  <si>
    <t>34.66</t>
  </si>
  <si>
    <t>ΔsucB</t>
  </si>
  <si>
    <t>25.9</t>
  </si>
  <si>
    <t>26.77</t>
  </si>
  <si>
    <t>25.75</t>
  </si>
  <si>
    <t>26.35</t>
  </si>
  <si>
    <t>25.64</t>
  </si>
  <si>
    <t>26</t>
  </si>
  <si>
    <t>ΔsucB-com</t>
  </si>
  <si>
    <t>25.15</t>
  </si>
  <si>
    <t>32.85</t>
  </si>
  <si>
    <t>25.23</t>
  </si>
  <si>
    <t>32.47</t>
  </si>
  <si>
    <t>22.71</t>
  </si>
  <si>
    <t>30.93</t>
  </si>
  <si>
    <r>
      <t>Conidia number of WT and</t>
    </r>
    <r>
      <rPr>
        <b/>
        <vertAlign val="superscript"/>
        <sz val="11"/>
        <color theme="1"/>
        <rFont val="Times New Roman"/>
        <charset val="134"/>
      </rPr>
      <t xml:space="preserve"> </t>
    </r>
    <r>
      <rPr>
        <b/>
        <i/>
        <vertAlign val="superscript"/>
        <sz val="11"/>
        <color theme="1"/>
        <rFont val="Times New Roman"/>
        <charset val="134"/>
      </rPr>
      <t>xylP</t>
    </r>
    <r>
      <rPr>
        <b/>
        <i/>
        <sz val="11"/>
        <color theme="1"/>
        <rFont val="Times New Roman"/>
        <charset val="134"/>
      </rPr>
      <t>stA</t>
    </r>
    <r>
      <rPr>
        <b/>
        <sz val="11"/>
        <color theme="1"/>
        <rFont val="Times New Roman"/>
        <charset val="134"/>
      </rPr>
      <t xml:space="preserve"> strains grown on YGT, YXsT, 
and YXnT</t>
    </r>
  </si>
  <si>
    <r>
      <t>xylP</t>
    </r>
    <r>
      <rPr>
        <i/>
        <sz val="12"/>
        <rFont val="Times New Roman"/>
        <charset val="0"/>
      </rPr>
      <t>stA</t>
    </r>
  </si>
  <si>
    <t>YGT</t>
  </si>
  <si>
    <t>YXsT</t>
  </si>
  <si>
    <t>YXnT</t>
  </si>
  <si>
    <t>actin</t>
  </si>
  <si>
    <t>cq</t>
  </si>
  <si>
    <t>YGT medium</t>
  </si>
  <si>
    <t>20.37</t>
  </si>
  <si>
    <t>26.45</t>
  </si>
  <si>
    <t>20.34</t>
  </si>
  <si>
    <t>26.32</t>
  </si>
  <si>
    <t>20.26</t>
  </si>
  <si>
    <t>26.56</t>
  </si>
  <si>
    <r>
      <t>xylP</t>
    </r>
    <r>
      <rPr>
        <i/>
        <sz val="12"/>
        <color theme="1"/>
        <rFont val="Times New Roman"/>
        <charset val="134"/>
      </rPr>
      <t>stA</t>
    </r>
  </si>
  <si>
    <t>19.05</t>
  </si>
  <si>
    <t>26.05</t>
  </si>
  <si>
    <t>18.87</t>
  </si>
  <si>
    <t>26.37</t>
  </si>
  <si>
    <t>18.66</t>
  </si>
  <si>
    <t>26.43</t>
  </si>
  <si>
    <t>YXsT medium</t>
  </si>
  <si>
    <t>20.43</t>
  </si>
  <si>
    <t>26.68</t>
  </si>
  <si>
    <t>20.38</t>
  </si>
  <si>
    <t>20.35</t>
  </si>
  <si>
    <t>26.48</t>
  </si>
  <si>
    <r>
      <t>xylP</t>
    </r>
    <r>
      <rPr>
        <i/>
        <sz val="11"/>
        <color theme="1"/>
        <rFont val="Times New Roman"/>
        <charset val="134"/>
      </rPr>
      <t>stA</t>
    </r>
  </si>
  <si>
    <t>23.3</t>
  </si>
  <si>
    <t>27.74</t>
  </si>
  <si>
    <t>23.04</t>
  </si>
  <si>
    <t>27.94</t>
  </si>
  <si>
    <t>23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</si>
</sst>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40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2"/>
      <name val="Times New Roman"/>
      <charset val="134"/>
    </font>
    <font>
      <sz val="12"/>
      <color theme="1"/>
      <name val="Times New Roman"/>
      <charset val="134"/>
    </font>
    <font>
      <sz val="11"/>
      <color theme="1"/>
      <name val="宋体"/>
      <charset val="134"/>
      <scheme val="minor"/>
    </font>
    <font>
      <i/>
      <vertAlign val="superscript"/>
      <sz val="12"/>
      <color theme="1"/>
      <name val="Times New Roman"/>
      <charset val="134"/>
    </font>
    <font>
      <i/>
      <vertAlign val="superscript"/>
      <sz val="11"/>
      <color theme="1"/>
      <name val="Times New Roman"/>
      <charset val="134"/>
    </font>
    <font>
      <sz val="11"/>
      <name val="宋体"/>
      <charset val="134"/>
      <scheme val="minor"/>
    </font>
    <font>
      <b/>
      <sz val="11"/>
      <color theme="1"/>
      <name val="Times New Roman"/>
      <charset val="134"/>
    </font>
    <font>
      <sz val="12"/>
      <color theme="1"/>
      <name val="Times New Roman"/>
      <charset val="134"/>
    </font>
    <font>
      <sz val="12"/>
      <name val="Times New Roman"/>
      <charset val="0"/>
    </font>
    <font>
      <i/>
      <vertAlign val="superscript"/>
      <sz val="12"/>
      <name val="Times New Roman"/>
      <charset val="0"/>
    </font>
    <font>
      <b/>
      <sz val="16"/>
      <color theme="1"/>
      <name val="Times New Roman"/>
      <charset val="134"/>
    </font>
    <font>
      <b/>
      <sz val="11"/>
      <color rgb="FFC00000"/>
      <name val="Times New Roman"/>
      <charset val="134"/>
    </font>
    <font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vertAlign val="superscript"/>
      <sz val="11"/>
      <color theme="1"/>
      <name val="Times New Roman"/>
      <charset val="134"/>
    </font>
    <font>
      <b/>
      <i/>
      <vertAlign val="superscript"/>
      <sz val="11"/>
      <color theme="1"/>
      <name val="Times New Roman"/>
      <charset val="134"/>
    </font>
    <font>
      <b/>
      <i/>
      <sz val="11"/>
      <color theme="1"/>
      <name val="Times New Roman"/>
      <charset val="134"/>
    </font>
    <font>
      <i/>
      <sz val="12"/>
      <color theme="1"/>
      <name val="Times New Roman"/>
      <charset val="134"/>
    </font>
    <font>
      <i/>
      <sz val="12"/>
      <name val="Times New Roman"/>
      <charset val="0"/>
    </font>
    <font>
      <i/>
      <sz val="11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4" applyNumberFormat="0" applyAlignment="0" applyProtection="0">
      <alignment vertical="center"/>
    </xf>
    <xf numFmtId="0" fontId="24" fillId="5" borderId="5" applyNumberFormat="0" applyAlignment="0" applyProtection="0">
      <alignment vertical="center"/>
    </xf>
    <xf numFmtId="0" fontId="25" fillId="5" borderId="4" applyNumberFormat="0" applyAlignment="0" applyProtection="0">
      <alignment vertical="center"/>
    </xf>
    <xf numFmtId="0" fontId="26" fillId="6" borderId="6" applyNumberFormat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4" fillId="0" borderId="0" xfId="0" applyFont="1" applyFill="1" applyAlignment="1"/>
    <xf numFmtId="0" fontId="5" fillId="0" borderId="0" xfId="0" applyFont="1" applyFill="1" applyAlignment="1"/>
    <xf numFmtId="0" fontId="2" fillId="0" borderId="0" xfId="0" applyFont="1" applyFill="1" applyAlignment="1"/>
    <xf numFmtId="0" fontId="6" fillId="0" borderId="0" xfId="0" applyFont="1" applyFill="1" applyAlignment="1"/>
    <xf numFmtId="0" fontId="7" fillId="0" borderId="0" xfId="0" applyFont="1" applyFill="1" applyAlignment="1"/>
    <xf numFmtId="0" fontId="4" fillId="0" borderId="0" xfId="0" applyFont="1" applyFill="1" applyAlignment="1"/>
    <xf numFmtId="0" fontId="4" fillId="0" borderId="0" xfId="0" applyFont="1" applyFill="1" applyAlignment="1"/>
    <xf numFmtId="176" fontId="0" fillId="0" borderId="0" xfId="0" applyNumberForma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9" fillId="0" borderId="0" xfId="0" applyFont="1">
      <alignment vertical="center"/>
    </xf>
    <xf numFmtId="0" fontId="10" fillId="0" borderId="0" xfId="0" applyFont="1" applyAlignment="1"/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/>
    <xf numFmtId="0" fontId="13" fillId="2" borderId="0" xfId="0" applyFont="1" applyFill="1" applyAlignment="1">
      <alignment vertical="center"/>
    </xf>
    <xf numFmtId="0" fontId="13" fillId="2" borderId="0" xfId="0" applyFont="1" applyFill="1" applyAlignment="1"/>
    <xf numFmtId="0" fontId="14" fillId="2" borderId="0" xfId="0" applyFont="1" applyFill="1" applyAlignment="1"/>
    <xf numFmtId="0" fontId="7" fillId="2" borderId="0" xfId="0" applyFont="1" applyFill="1" applyAlignment="1"/>
    <xf numFmtId="0" fontId="0" fillId="2" borderId="0" xfId="0" applyFont="1" applyFill="1" applyAlignment="1"/>
    <xf numFmtId="0" fontId="14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4:K17"/>
  <sheetViews>
    <sheetView tabSelected="1" workbookViewId="0">
      <selection activeCell="F29" sqref="F29"/>
    </sheetView>
  </sheetViews>
  <sheetFormatPr defaultColWidth="8.72727272727273" defaultRowHeight="14"/>
  <cols>
    <col min="4" max="4" width="11.0909090909091" customWidth="1"/>
    <col min="8" max="10" width="12.8181818181818"/>
  </cols>
  <sheetData>
    <row r="4" spans="4:10">
      <c r="D4" s="20" t="s">
        <v>0</v>
      </c>
      <c r="E4" s="21"/>
      <c r="F4" s="21"/>
      <c r="G4" s="21"/>
      <c r="H4" s="21"/>
      <c r="I4" s="21"/>
      <c r="J4" s="21"/>
    </row>
    <row r="5" spans="4:10">
      <c r="D5" s="21"/>
      <c r="E5" s="21"/>
      <c r="F5" s="21"/>
      <c r="G5" s="21"/>
      <c r="H5" s="21"/>
      <c r="I5" s="21"/>
      <c r="J5" s="21"/>
    </row>
    <row r="6" spans="4:10">
      <c r="D6" s="21"/>
      <c r="E6" s="21"/>
      <c r="F6" s="21"/>
      <c r="G6" s="21"/>
      <c r="H6" s="21"/>
      <c r="I6" s="21"/>
      <c r="J6" s="21"/>
    </row>
    <row r="8" spans="4:11">
      <c r="D8" s="22"/>
      <c r="E8" s="23" t="s">
        <v>1</v>
      </c>
      <c r="F8" s="24" t="s">
        <v>2</v>
      </c>
      <c r="G8" s="23" t="s">
        <v>3</v>
      </c>
      <c r="H8" s="23" t="s">
        <v>4</v>
      </c>
      <c r="I8" s="23" t="s">
        <v>5</v>
      </c>
      <c r="J8" s="23" t="s">
        <v>6</v>
      </c>
      <c r="K8" s="28"/>
    </row>
    <row r="9" spans="4:10">
      <c r="D9" s="25" t="s">
        <v>7</v>
      </c>
      <c r="E9" s="22" t="s">
        <v>8</v>
      </c>
      <c r="F9" s="26" t="s">
        <v>9</v>
      </c>
      <c r="G9" s="22">
        <f>E9-F9</f>
        <v>-6.33</v>
      </c>
      <c r="H9" s="22">
        <f t="shared" ref="H9:H17" si="0">POWER(2,-G9)</f>
        <v>80.4488559693969</v>
      </c>
      <c r="I9" s="22">
        <f>(H9+H10+H11)/3</f>
        <v>190.523163917534</v>
      </c>
      <c r="J9" s="22">
        <f t="shared" ref="J9:J17" si="1">H9/190.523</f>
        <v>0.422252725232108</v>
      </c>
    </row>
    <row r="10" spans="4:10">
      <c r="D10" s="25" t="s">
        <v>7</v>
      </c>
      <c r="E10" s="22" t="s">
        <v>10</v>
      </c>
      <c r="F10" s="26" t="s">
        <v>11</v>
      </c>
      <c r="G10" s="22">
        <f t="shared" ref="G9:G17" si="2">E10-F10</f>
        <v>-6.61</v>
      </c>
      <c r="H10" s="22">
        <f t="shared" si="0"/>
        <v>97.680589373476</v>
      </c>
      <c r="I10" s="22"/>
      <c r="J10" s="22">
        <f t="shared" si="1"/>
        <v>0.512697098898695</v>
      </c>
    </row>
    <row r="11" spans="4:10">
      <c r="D11" s="25" t="s">
        <v>7</v>
      </c>
      <c r="E11" s="22" t="s">
        <v>12</v>
      </c>
      <c r="F11" s="26" t="s">
        <v>13</v>
      </c>
      <c r="G11" s="22">
        <f t="shared" si="2"/>
        <v>-8.62</v>
      </c>
      <c r="H11" s="22">
        <f t="shared" si="0"/>
        <v>393.44004640973</v>
      </c>
      <c r="I11" s="22"/>
      <c r="J11" s="22">
        <f t="shared" si="1"/>
        <v>2.06505275693607</v>
      </c>
    </row>
    <row r="12" spans="4:10">
      <c r="D12" s="25" t="s">
        <v>14</v>
      </c>
      <c r="E12" s="22" t="s">
        <v>15</v>
      </c>
      <c r="F12" s="27" t="s">
        <v>16</v>
      </c>
      <c r="G12" s="22">
        <f t="shared" si="2"/>
        <v>-0.870000000000001</v>
      </c>
      <c r="H12" s="22">
        <f t="shared" si="0"/>
        <v>1.8276629004588</v>
      </c>
      <c r="I12" s="22"/>
      <c r="J12" s="22">
        <f t="shared" si="1"/>
        <v>0.00959287277892329</v>
      </c>
    </row>
    <row r="13" spans="4:10">
      <c r="D13" s="25" t="s">
        <v>14</v>
      </c>
      <c r="E13" s="22" t="s">
        <v>17</v>
      </c>
      <c r="F13" s="26" t="s">
        <v>18</v>
      </c>
      <c r="G13" s="22">
        <f t="shared" si="2"/>
        <v>-0.600000000000001</v>
      </c>
      <c r="H13" s="22">
        <f t="shared" si="0"/>
        <v>1.5157165665104</v>
      </c>
      <c r="I13" s="22"/>
      <c r="J13" s="22">
        <f t="shared" si="1"/>
        <v>0.00795555689607239</v>
      </c>
    </row>
    <row r="14" spans="4:10">
      <c r="D14" s="25" t="s">
        <v>14</v>
      </c>
      <c r="E14" s="22" t="s">
        <v>19</v>
      </c>
      <c r="F14" s="26" t="s">
        <v>20</v>
      </c>
      <c r="G14" s="22">
        <f t="shared" si="2"/>
        <v>-0.359999999999999</v>
      </c>
      <c r="H14" s="22">
        <f t="shared" si="0"/>
        <v>1.2834258975629</v>
      </c>
      <c r="I14" s="22"/>
      <c r="J14" s="22">
        <f t="shared" si="1"/>
        <v>0.00673633050898266</v>
      </c>
    </row>
    <row r="15" spans="4:10">
      <c r="D15" s="25" t="s">
        <v>21</v>
      </c>
      <c r="E15" s="22" t="s">
        <v>22</v>
      </c>
      <c r="F15" s="26" t="s">
        <v>23</v>
      </c>
      <c r="G15" s="22">
        <f t="shared" si="2"/>
        <v>-7.7</v>
      </c>
      <c r="H15" s="22">
        <f t="shared" si="0"/>
        <v>207.936613467197</v>
      </c>
      <c r="I15" s="22"/>
      <c r="J15" s="22">
        <f t="shared" si="1"/>
        <v>1.09139900939622</v>
      </c>
    </row>
    <row r="16" spans="4:10">
      <c r="D16" s="25" t="s">
        <v>21</v>
      </c>
      <c r="E16" s="22" t="s">
        <v>24</v>
      </c>
      <c r="F16" s="26" t="s">
        <v>25</v>
      </c>
      <c r="G16" s="22">
        <f t="shared" si="2"/>
        <v>-7.24</v>
      </c>
      <c r="H16" s="22">
        <f t="shared" si="0"/>
        <v>151.16706066298</v>
      </c>
      <c r="I16" s="22"/>
      <c r="J16" s="22">
        <f t="shared" si="1"/>
        <v>0.793432082546358</v>
      </c>
    </row>
    <row r="17" spans="4:10">
      <c r="D17" s="25" t="s">
        <v>21</v>
      </c>
      <c r="E17" s="22" t="s">
        <v>26</v>
      </c>
      <c r="F17" s="26" t="s">
        <v>27</v>
      </c>
      <c r="G17" s="22">
        <f t="shared" si="2"/>
        <v>-8.22</v>
      </c>
      <c r="H17" s="22">
        <f t="shared" si="0"/>
        <v>298.171798135924</v>
      </c>
      <c r="I17" s="22"/>
      <c r="J17" s="22">
        <f t="shared" si="1"/>
        <v>1.56501733720299</v>
      </c>
    </row>
  </sheetData>
  <mergeCells count="1">
    <mergeCell ref="D4:J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1:J11"/>
  <sheetViews>
    <sheetView workbookViewId="0">
      <selection activeCell="H23" sqref="H23"/>
    </sheetView>
  </sheetViews>
  <sheetFormatPr defaultColWidth="8.72727272727273" defaultRowHeight="14"/>
  <sheetData>
    <row r="1" customHeight="1"/>
    <row r="4" spans="4:10">
      <c r="D4" s="12" t="s">
        <v>28</v>
      </c>
      <c r="E4" s="13"/>
      <c r="F4" s="13"/>
      <c r="G4" s="13"/>
      <c r="H4" s="13"/>
      <c r="I4" s="13"/>
      <c r="J4" s="13"/>
    </row>
    <row r="5" spans="4:10">
      <c r="D5" s="13"/>
      <c r="E5" s="13"/>
      <c r="F5" s="13"/>
      <c r="G5" s="13"/>
      <c r="H5" s="13"/>
      <c r="I5" s="13"/>
      <c r="J5" s="13"/>
    </row>
    <row r="6" spans="4:10">
      <c r="D6" s="13"/>
      <c r="E6" s="13"/>
      <c r="F6" s="13"/>
      <c r="G6" s="13"/>
      <c r="H6" s="13"/>
      <c r="I6" s="13"/>
      <c r="J6" s="13"/>
    </row>
    <row r="7" spans="4:10">
      <c r="D7" s="13"/>
      <c r="E7" s="13"/>
      <c r="F7" s="13"/>
      <c r="G7" s="13"/>
      <c r="H7" s="13"/>
      <c r="I7" s="13"/>
      <c r="J7" s="13"/>
    </row>
    <row r="8" ht="16.5" spans="4:10">
      <c r="D8" s="14"/>
      <c r="E8" s="15" t="s">
        <v>7</v>
      </c>
      <c r="F8" s="16"/>
      <c r="G8" s="16"/>
      <c r="H8" s="17" t="s">
        <v>29</v>
      </c>
      <c r="I8" s="16"/>
      <c r="J8" s="16"/>
    </row>
    <row r="9" ht="15.5" spans="4:10">
      <c r="D9" s="18" t="s">
        <v>30</v>
      </c>
      <c r="E9" s="19">
        <v>27.875</v>
      </c>
      <c r="F9" s="19">
        <v>23.678</v>
      </c>
      <c r="G9" s="19">
        <v>25.784</v>
      </c>
      <c r="H9" s="19">
        <v>10.875</v>
      </c>
      <c r="I9" s="19">
        <v>12.453</v>
      </c>
      <c r="J9" s="19">
        <v>11.543</v>
      </c>
    </row>
    <row r="10" ht="15.5" spans="4:10">
      <c r="D10" s="18" t="s">
        <v>31</v>
      </c>
      <c r="E10" s="19">
        <v>6.3</v>
      </c>
      <c r="F10" s="19">
        <v>6.9</v>
      </c>
      <c r="G10" s="19">
        <v>7.3</v>
      </c>
      <c r="H10" s="19">
        <v>5.78</v>
      </c>
      <c r="I10" s="19">
        <v>4.35</v>
      </c>
      <c r="J10" s="19">
        <v>5.21</v>
      </c>
    </row>
    <row r="11" ht="15.5" spans="4:10">
      <c r="D11" s="18" t="s">
        <v>32</v>
      </c>
      <c r="E11" s="19">
        <v>4.37</v>
      </c>
      <c r="F11" s="19">
        <v>3.56</v>
      </c>
      <c r="G11" s="19">
        <v>4.58</v>
      </c>
      <c r="H11" s="19">
        <v>3.375</v>
      </c>
      <c r="I11" s="19">
        <v>3.219</v>
      </c>
      <c r="J11" s="19">
        <v>4.126</v>
      </c>
    </row>
  </sheetData>
  <mergeCells count="3">
    <mergeCell ref="E8:G8"/>
    <mergeCell ref="H8:J8"/>
    <mergeCell ref="D4:J7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5:N20"/>
  <sheetViews>
    <sheetView workbookViewId="0">
      <selection activeCell="H28" sqref="H28"/>
    </sheetView>
  </sheetViews>
  <sheetFormatPr defaultColWidth="8.72727272727273" defaultRowHeight="14"/>
  <cols>
    <col min="3" max="3" width="15.7272727272727" customWidth="1"/>
    <col min="8" max="10" width="12.8181818181818"/>
    <col min="14" max="14" width="10.6363636363636"/>
  </cols>
  <sheetData>
    <row r="5" spans="5:10">
      <c r="E5" s="1" t="s">
        <v>33</v>
      </c>
      <c r="F5" s="1" t="s">
        <v>34</v>
      </c>
      <c r="G5" s="1" t="s">
        <v>3</v>
      </c>
      <c r="H5" s="1" t="s">
        <v>4</v>
      </c>
      <c r="I5" s="1" t="s">
        <v>5</v>
      </c>
      <c r="J5" s="1" t="s">
        <v>6</v>
      </c>
    </row>
    <row r="6" ht="15.5" spans="3:10">
      <c r="C6" s="2" t="s">
        <v>35</v>
      </c>
      <c r="D6" s="3" t="s">
        <v>7</v>
      </c>
      <c r="E6" s="4" t="s">
        <v>36</v>
      </c>
      <c r="F6" s="4" t="s">
        <v>37</v>
      </c>
      <c r="G6" s="4">
        <f>F6-E6</f>
        <v>6.08</v>
      </c>
      <c r="H6" s="4">
        <f>POWER(2,-G6)</f>
        <v>0.0147821507300875</v>
      </c>
      <c r="I6" s="4">
        <f>AVERAGE(H6:H8)</f>
        <v>0.0144389037649576</v>
      </c>
      <c r="J6" s="4">
        <f>H6/0.014438904</f>
        <v>1.02377235350325</v>
      </c>
    </row>
    <row r="7" ht="15.5" spans="3:10">
      <c r="C7" s="4"/>
      <c r="D7" s="3" t="s">
        <v>7</v>
      </c>
      <c r="E7" s="4" t="s">
        <v>38</v>
      </c>
      <c r="F7" s="4" t="s">
        <v>39</v>
      </c>
      <c r="G7" s="4">
        <f>F7-E7</f>
        <v>5.98</v>
      </c>
      <c r="H7" s="4">
        <f>POWER(2,-G7)</f>
        <v>0.0158431168717192</v>
      </c>
      <c r="I7" s="4"/>
      <c r="J7" s="4">
        <f>H7/0.014438904</f>
        <v>1.0972520401631</v>
      </c>
    </row>
    <row r="8" ht="15.5" spans="3:10">
      <c r="C8" s="4"/>
      <c r="D8" s="3" t="s">
        <v>7</v>
      </c>
      <c r="E8" s="4" t="s">
        <v>40</v>
      </c>
      <c r="F8" s="4" t="s">
        <v>41</v>
      </c>
      <c r="G8" s="4">
        <f>F8-E8</f>
        <v>6.3</v>
      </c>
      <c r="H8" s="4">
        <f>POWER(2,-G8)</f>
        <v>0.0126914436930662</v>
      </c>
      <c r="I8" s="4"/>
      <c r="J8" s="4">
        <f>H8/0.014438904</f>
        <v>0.878975557498423</v>
      </c>
    </row>
    <row r="9" ht="16.5" spans="3:10">
      <c r="C9" s="4"/>
      <c r="D9" s="5" t="s">
        <v>42</v>
      </c>
      <c r="E9" s="4" t="s">
        <v>43</v>
      </c>
      <c r="F9" s="4" t="s">
        <v>44</v>
      </c>
      <c r="G9" s="4">
        <f>F9-E9</f>
        <v>7</v>
      </c>
      <c r="H9" s="4">
        <f>POWER(2,-G9)</f>
        <v>0.0078125</v>
      </c>
      <c r="I9" s="4"/>
      <c r="J9" s="4">
        <f>H9/0.014438904</f>
        <v>0.541072923540457</v>
      </c>
    </row>
    <row r="10" ht="16.5" spans="3:14">
      <c r="C10" s="4"/>
      <c r="D10" s="5" t="s">
        <v>42</v>
      </c>
      <c r="E10" s="4" t="s">
        <v>45</v>
      </c>
      <c r="F10" s="4" t="s">
        <v>46</v>
      </c>
      <c r="G10" s="4">
        <f>F10-E10</f>
        <v>7.5</v>
      </c>
      <c r="H10" s="4">
        <f>POWER(2,-G10)</f>
        <v>0.0055242717280199</v>
      </c>
      <c r="I10" s="4"/>
      <c r="J10" s="4">
        <f>H10/0.014438904</f>
        <v>0.382596333351888</v>
      </c>
      <c r="N10" s="11"/>
    </row>
    <row r="11" ht="16.5" spans="3:14">
      <c r="C11" s="4"/>
      <c r="D11" s="5" t="s">
        <v>42</v>
      </c>
      <c r="E11" s="4" t="s">
        <v>47</v>
      </c>
      <c r="F11" s="4" t="s">
        <v>48</v>
      </c>
      <c r="G11" s="4">
        <f>F11-E11</f>
        <v>7.77</v>
      </c>
      <c r="H11" s="4">
        <f>POWER(2,-G11)</f>
        <v>0.00458138652043703</v>
      </c>
      <c r="I11" s="4"/>
      <c r="J11" s="4">
        <f>H11/0.014438904</f>
        <v>0.317294617405658</v>
      </c>
      <c r="N11" s="11"/>
    </row>
    <row r="12" spans="14:14">
      <c r="N12" s="11"/>
    </row>
    <row r="14" spans="3:10">
      <c r="C14" s="4"/>
      <c r="D14" s="4"/>
      <c r="E14" s="1" t="s">
        <v>33</v>
      </c>
      <c r="F14" s="1" t="s">
        <v>34</v>
      </c>
      <c r="G14" s="1" t="s">
        <v>3</v>
      </c>
      <c r="H14" s="1" t="s">
        <v>4</v>
      </c>
      <c r="I14" s="1" t="s">
        <v>5</v>
      </c>
      <c r="J14" s="1" t="s">
        <v>6</v>
      </c>
    </row>
    <row r="15" ht="15" spans="3:10">
      <c r="C15" s="6" t="s">
        <v>49</v>
      </c>
      <c r="D15" s="1" t="s">
        <v>7</v>
      </c>
      <c r="E15" s="4" t="s">
        <v>50</v>
      </c>
      <c r="F15" s="4" t="s">
        <v>51</v>
      </c>
      <c r="G15" s="4">
        <f>F15-E15</f>
        <v>6.25</v>
      </c>
      <c r="H15" s="4">
        <f>POWER(2,-G15)</f>
        <v>0.0131390064883393</v>
      </c>
      <c r="I15" s="4">
        <f>AVERAGE(H15:H17)</f>
        <v>0.0144202465899643</v>
      </c>
      <c r="J15" s="4">
        <f>H15/0.014420247</f>
        <v>0.911149891422754</v>
      </c>
    </row>
    <row r="16" spans="3:10">
      <c r="C16" s="4"/>
      <c r="D16" s="1" t="s">
        <v>7</v>
      </c>
      <c r="E16" s="4" t="s">
        <v>52</v>
      </c>
      <c r="F16" s="4" t="s">
        <v>8</v>
      </c>
      <c r="G16" s="4">
        <f>F16-E16</f>
        <v>5.98</v>
      </c>
      <c r="H16" s="4">
        <f>POWER(2,-G16)</f>
        <v>0.0158431168717192</v>
      </c>
      <c r="I16" s="4"/>
      <c r="J16" s="4">
        <f>H16/0.014420247</f>
        <v>1.09867167127714</v>
      </c>
    </row>
    <row r="17" spans="3:10">
      <c r="C17" s="4"/>
      <c r="D17" s="1" t="s">
        <v>7</v>
      </c>
      <c r="E17" s="4" t="s">
        <v>53</v>
      </c>
      <c r="F17" s="4" t="s">
        <v>54</v>
      </c>
      <c r="G17" s="4">
        <f>F17-E17</f>
        <v>6.13</v>
      </c>
      <c r="H17" s="4">
        <f>POWER(2,-G17)</f>
        <v>0.0142786164098344</v>
      </c>
      <c r="I17" s="4"/>
      <c r="J17" s="4">
        <f>H17/0.014420247</f>
        <v>0.99017835199594</v>
      </c>
    </row>
    <row r="18" ht="16" spans="4:10">
      <c r="D18" s="7" t="s">
        <v>55</v>
      </c>
      <c r="E18" s="8" t="s">
        <v>56</v>
      </c>
      <c r="F18" s="8" t="s">
        <v>57</v>
      </c>
      <c r="G18" s="4">
        <f>F18-E18</f>
        <v>4.44</v>
      </c>
      <c r="H18" s="4">
        <f>POWER(2,-G18)</f>
        <v>0.046070913040347</v>
      </c>
      <c r="I18" s="4"/>
      <c r="J18" s="4">
        <f>H18/0.014420247</f>
        <v>3.19487683119069</v>
      </c>
    </row>
    <row r="19" ht="16" spans="4:10">
      <c r="D19" s="7" t="s">
        <v>55</v>
      </c>
      <c r="E19" s="9" t="s">
        <v>58</v>
      </c>
      <c r="F19" s="8" t="s">
        <v>59</v>
      </c>
      <c r="G19" s="4">
        <f>F19-E19</f>
        <v>4.9</v>
      </c>
      <c r="H19" s="4">
        <f>POWER(2,-G19)</f>
        <v>0.0334929207042591</v>
      </c>
      <c r="J19" s="4">
        <f>H19/0.014420247</f>
        <v>2.32263155438732</v>
      </c>
    </row>
    <row r="20" ht="16" spans="4:10">
      <c r="D20" s="7" t="s">
        <v>55</v>
      </c>
      <c r="E20" s="10" t="s">
        <v>60</v>
      </c>
      <c r="F20" s="8" t="s">
        <v>59</v>
      </c>
      <c r="G20" s="4">
        <f>F20-E20</f>
        <v>4.94</v>
      </c>
      <c r="H20" s="4">
        <f>POWER(2,-G20)</f>
        <v>0.032577055026285</v>
      </c>
      <c r="J20" s="4">
        <f>H20/0.014420247</f>
        <v>2.25911907239072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Figure S1E</vt:lpstr>
      <vt:lpstr>Figure S3B</vt:lpstr>
      <vt:lpstr>Figure S3C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xierui</dc:creator>
  <cp:lastModifiedBy>xierui</cp:lastModifiedBy>
  <dcterms:created xsi:type="dcterms:W3CDTF">2024-12-19T05:38:39Z</dcterms:created>
  <dcterms:modified xsi:type="dcterms:W3CDTF">2024-12-19T07:22:06Z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64A34C29CFD0471EB7F774E283405B1B_11</vt:lpwstr>
  </property>
  <property fmtid="{D5CDD505-2E9C-101B-9397-08002B2CF9AE}" pid="3" name="KSOProductBuildVer">
    <vt:lpwstr>2052-12.1.0.19302</vt:lpwstr>
  </property>
</Properties>
</file>