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staff-homes\d\wjcdekker\My Documents\ELOXY\paper_Oparapolymorpha\Data\"/>
    </mc:Choice>
  </mc:AlternateContent>
  <xr:revisionPtr revIDLastSave="0" documentId="13_ncr:1_{DDAC98F4-1225-4FB2-B2C2-0E23D3D92016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Data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2" i="1" l="1"/>
  <c r="F182" i="1"/>
  <c r="E182" i="1"/>
  <c r="N182" i="1" s="1"/>
  <c r="K182" i="1" l="1"/>
  <c r="L182" i="1"/>
  <c r="M182" i="1"/>
  <c r="J182" i="1"/>
  <c r="F14" i="1"/>
  <c r="I101" i="1" l="1"/>
  <c r="H101" i="1"/>
  <c r="G101" i="1"/>
  <c r="E120" i="1"/>
  <c r="F120" i="1"/>
  <c r="G120" i="1"/>
  <c r="E101" i="1" l="1"/>
  <c r="H189" i="1"/>
  <c r="F101" i="1"/>
  <c r="I189" i="1"/>
  <c r="G40" i="1"/>
  <c r="F40" i="1" l="1"/>
  <c r="F207" i="1"/>
  <c r="E40" i="1"/>
  <c r="E207" i="1"/>
  <c r="G86" i="1"/>
  <c r="G156" i="1" s="1"/>
  <c r="N207" i="1" l="1"/>
  <c r="J207" i="1"/>
  <c r="K207" i="1"/>
  <c r="L207" i="1"/>
  <c r="M207" i="1"/>
  <c r="L40" i="1"/>
  <c r="K40" i="1"/>
  <c r="J40" i="1"/>
  <c r="N40" i="1"/>
  <c r="M40" i="1"/>
  <c r="E88" i="1"/>
  <c r="F88" i="1"/>
  <c r="F158" i="1" s="1"/>
  <c r="G88" i="1"/>
  <c r="G158" i="1" s="1"/>
  <c r="N88" i="1" l="1"/>
  <c r="M88" i="1"/>
  <c r="E158" i="1"/>
  <c r="L88" i="1"/>
  <c r="J88" i="1"/>
  <c r="K88" i="1"/>
  <c r="F89" i="1"/>
  <c r="F159" i="1" s="1"/>
  <c r="E89" i="1"/>
  <c r="F86" i="1"/>
  <c r="F156" i="1" s="1"/>
  <c r="E86" i="1"/>
  <c r="H91" i="1"/>
  <c r="H161" i="1" s="1"/>
  <c r="I91" i="1"/>
  <c r="I161" i="1" s="1"/>
  <c r="N89" i="1" l="1"/>
  <c r="J89" i="1"/>
  <c r="M89" i="1"/>
  <c r="E159" i="1"/>
  <c r="L89" i="1"/>
  <c r="K89" i="1"/>
  <c r="E156" i="1"/>
  <c r="K86" i="1"/>
  <c r="N86" i="1"/>
  <c r="L86" i="1"/>
  <c r="M86" i="1"/>
  <c r="J86" i="1"/>
  <c r="K158" i="1"/>
  <c r="J158" i="1"/>
  <c r="L158" i="1"/>
  <c r="M158" i="1"/>
  <c r="N158" i="1"/>
  <c r="G91" i="1"/>
  <c r="G161" i="1" s="1"/>
  <c r="L159" i="1" l="1"/>
  <c r="N159" i="1"/>
  <c r="K159" i="1"/>
  <c r="J159" i="1"/>
  <c r="M159" i="1"/>
  <c r="J156" i="1"/>
  <c r="N156" i="1"/>
  <c r="L156" i="1"/>
  <c r="M156" i="1"/>
  <c r="K156" i="1"/>
  <c r="E167" i="1"/>
  <c r="F87" i="1"/>
  <c r="F157" i="1" s="1"/>
  <c r="F17" i="1"/>
  <c r="G147" i="1"/>
  <c r="G137" i="1"/>
  <c r="G27" i="1"/>
  <c r="G167" i="1"/>
  <c r="G67" i="1"/>
  <c r="G57" i="1"/>
  <c r="G37" i="1"/>
  <c r="F27" i="1"/>
  <c r="F57" i="1"/>
  <c r="F37" i="1"/>
  <c r="E147" i="1"/>
  <c r="E137" i="1"/>
  <c r="E27" i="1"/>
  <c r="E57" i="1"/>
  <c r="E37" i="1"/>
  <c r="G17" i="1"/>
  <c r="G87" i="1"/>
  <c r="G157" i="1" s="1"/>
  <c r="G117" i="1"/>
  <c r="G97" i="1"/>
  <c r="G107" i="1"/>
  <c r="F117" i="1"/>
  <c r="E107" i="1"/>
  <c r="F107" i="1"/>
  <c r="F97" i="1"/>
  <c r="E17" i="1"/>
  <c r="E87" i="1"/>
  <c r="E117" i="1"/>
  <c r="E97" i="1"/>
  <c r="F7" i="1"/>
  <c r="G7" i="1"/>
  <c r="E7" i="1"/>
  <c r="E84" i="1"/>
  <c r="L17" i="1" l="1"/>
  <c r="K17" i="1"/>
  <c r="N17" i="1"/>
  <c r="J17" i="1"/>
  <c r="M17" i="1"/>
  <c r="E127" i="1"/>
  <c r="E77" i="1"/>
  <c r="F47" i="1"/>
  <c r="F177" i="1" s="1"/>
  <c r="F67" i="1"/>
  <c r="G127" i="1"/>
  <c r="G77" i="1"/>
  <c r="K7" i="1"/>
  <c r="N7" i="1"/>
  <c r="J7" i="1"/>
  <c r="M7" i="1"/>
  <c r="L7" i="1"/>
  <c r="L97" i="1"/>
  <c r="K97" i="1"/>
  <c r="N97" i="1"/>
  <c r="J97" i="1"/>
  <c r="M97" i="1"/>
  <c r="K107" i="1"/>
  <c r="N107" i="1"/>
  <c r="J107" i="1"/>
  <c r="M107" i="1"/>
  <c r="L107" i="1"/>
  <c r="E47" i="1"/>
  <c r="E67" i="1"/>
  <c r="G47" i="1"/>
  <c r="G177" i="1" s="1"/>
  <c r="N117" i="1"/>
  <c r="J117" i="1"/>
  <c r="M117" i="1"/>
  <c r="L117" i="1"/>
  <c r="K117" i="1"/>
  <c r="N37" i="1"/>
  <c r="J37" i="1"/>
  <c r="M37" i="1"/>
  <c r="L37" i="1"/>
  <c r="K37" i="1"/>
  <c r="F127" i="1"/>
  <c r="F77" i="1"/>
  <c r="E157" i="1"/>
  <c r="M87" i="1"/>
  <c r="L87" i="1"/>
  <c r="K87" i="1"/>
  <c r="N87" i="1"/>
  <c r="J87" i="1"/>
  <c r="L57" i="1"/>
  <c r="K57" i="1"/>
  <c r="N57" i="1"/>
  <c r="J57" i="1"/>
  <c r="M57" i="1"/>
  <c r="N27" i="1"/>
  <c r="J27" i="1"/>
  <c r="M27" i="1"/>
  <c r="L27" i="1"/>
  <c r="K27" i="1"/>
  <c r="E154" i="1"/>
  <c r="G41" i="1"/>
  <c r="E177" i="1" l="1"/>
  <c r="M47" i="1"/>
  <c r="L47" i="1"/>
  <c r="K47" i="1"/>
  <c r="N47" i="1"/>
  <c r="J47" i="1"/>
  <c r="N77" i="1"/>
  <c r="J77" i="1"/>
  <c r="M77" i="1"/>
  <c r="L77" i="1"/>
  <c r="K77" i="1"/>
  <c r="K157" i="1"/>
  <c r="L157" i="1"/>
  <c r="J157" i="1"/>
  <c r="N157" i="1"/>
  <c r="M157" i="1"/>
  <c r="M127" i="1"/>
  <c r="L127" i="1"/>
  <c r="K127" i="1"/>
  <c r="N127" i="1"/>
  <c r="J127" i="1"/>
  <c r="K67" i="1"/>
  <c r="N67" i="1"/>
  <c r="J67" i="1"/>
  <c r="M67" i="1"/>
  <c r="L67" i="1"/>
  <c r="G146" i="1"/>
  <c r="G136" i="1"/>
  <c r="G166" i="1"/>
  <c r="L177" i="1" l="1"/>
  <c r="K177" i="1"/>
  <c r="N177" i="1"/>
  <c r="M177" i="1"/>
  <c r="J177" i="1"/>
  <c r="H81" i="1" l="1"/>
  <c r="F187" i="1"/>
  <c r="G81" i="1"/>
  <c r="E187" i="1"/>
  <c r="E2" i="1"/>
  <c r="F162" i="1"/>
  <c r="F2" i="1"/>
  <c r="J2" i="1" l="1"/>
  <c r="N2" i="1"/>
  <c r="K2" i="1"/>
  <c r="M2" i="1"/>
  <c r="L2" i="1"/>
  <c r="E12" i="1"/>
  <c r="E92" i="1" l="1"/>
  <c r="F102" i="1" l="1"/>
  <c r="F12" i="1"/>
  <c r="F52" i="1"/>
  <c r="F72" i="1" l="1"/>
  <c r="N12" i="1"/>
  <c r="K12" i="1"/>
  <c r="J12" i="1"/>
  <c r="M12" i="1"/>
  <c r="L12" i="1"/>
  <c r="E112" i="1"/>
  <c r="E102" i="1"/>
  <c r="F112" i="1"/>
  <c r="F92" i="1"/>
  <c r="F62" i="1"/>
  <c r="E82" i="1"/>
  <c r="E62" i="1"/>
  <c r="E52" i="1"/>
  <c r="E162" i="1"/>
  <c r="E152" i="1" l="1"/>
  <c r="F196" i="1"/>
  <c r="F32" i="1"/>
  <c r="E205" i="1"/>
  <c r="E72" i="1"/>
  <c r="N62" i="1"/>
  <c r="J62" i="1"/>
  <c r="M62" i="1"/>
  <c r="L62" i="1"/>
  <c r="K62" i="1"/>
  <c r="K102" i="1"/>
  <c r="N102" i="1"/>
  <c r="J102" i="1"/>
  <c r="M102" i="1"/>
  <c r="L102" i="1"/>
  <c r="M92" i="1"/>
  <c r="K92" i="1"/>
  <c r="J92" i="1"/>
  <c r="L92" i="1"/>
  <c r="N92" i="1"/>
  <c r="M112" i="1"/>
  <c r="L112" i="1"/>
  <c r="J112" i="1"/>
  <c r="K112" i="1"/>
  <c r="N112" i="1"/>
  <c r="L52" i="1"/>
  <c r="K52" i="1"/>
  <c r="M52" i="1"/>
  <c r="N52" i="1"/>
  <c r="J52" i="1"/>
  <c r="N162" i="1"/>
  <c r="L162" i="1"/>
  <c r="K162" i="1"/>
  <c r="M162" i="1"/>
  <c r="J162" i="1"/>
  <c r="E42" i="1"/>
  <c r="E172" i="1" s="1"/>
  <c r="F82" i="1"/>
  <c r="F152" i="1" s="1"/>
  <c r="E142" i="1"/>
  <c r="F132" i="1"/>
  <c r="E132" i="1"/>
  <c r="F142" i="1"/>
  <c r="F205" i="1" l="1"/>
  <c r="L205" i="1" s="1"/>
  <c r="J82" i="1"/>
  <c r="N82" i="1"/>
  <c r="M72" i="1"/>
  <c r="J72" i="1"/>
  <c r="L72" i="1"/>
  <c r="N72" i="1"/>
  <c r="K72" i="1"/>
  <c r="L82" i="1"/>
  <c r="K82" i="1"/>
  <c r="K132" i="1"/>
  <c r="N132" i="1"/>
  <c r="J132" i="1"/>
  <c r="Q132" i="1" s="1"/>
  <c r="M132" i="1"/>
  <c r="L132" i="1"/>
  <c r="R132" i="1" s="1"/>
  <c r="M142" i="1"/>
  <c r="J142" i="1"/>
  <c r="Q142" i="1" s="1"/>
  <c r="L142" i="1"/>
  <c r="R142" i="1" s="1"/>
  <c r="N142" i="1"/>
  <c r="K142" i="1"/>
  <c r="E196" i="1"/>
  <c r="E32" i="1"/>
  <c r="M82" i="1"/>
  <c r="N152" i="1"/>
  <c r="L152" i="1"/>
  <c r="M152" i="1"/>
  <c r="J152" i="1"/>
  <c r="K152" i="1"/>
  <c r="M205" i="1" l="1"/>
  <c r="N205" i="1"/>
  <c r="J205" i="1"/>
  <c r="K205" i="1"/>
  <c r="K32" i="1"/>
  <c r="L32" i="1"/>
  <c r="N32" i="1"/>
  <c r="J32" i="1"/>
  <c r="M32" i="1"/>
  <c r="K196" i="1"/>
  <c r="L196" i="1"/>
  <c r="N196" i="1"/>
  <c r="J196" i="1"/>
  <c r="M196" i="1"/>
  <c r="G143" i="1"/>
  <c r="F143" i="1"/>
  <c r="E143" i="1"/>
  <c r="F133" i="1"/>
  <c r="E133" i="1"/>
  <c r="G23" i="1"/>
  <c r="F23" i="1"/>
  <c r="E23" i="1"/>
  <c r="F163" i="1"/>
  <c r="E163" i="1"/>
  <c r="G63" i="1"/>
  <c r="F63" i="1"/>
  <c r="G53" i="1"/>
  <c r="F53" i="1"/>
  <c r="E53" i="1"/>
  <c r="G33" i="1"/>
  <c r="F33" i="1"/>
  <c r="E33" i="1"/>
  <c r="G13" i="1"/>
  <c r="F13" i="1"/>
  <c r="E13" i="1"/>
  <c r="G83" i="1"/>
  <c r="G153" i="1" s="1"/>
  <c r="F83" i="1"/>
  <c r="F153" i="1" s="1"/>
  <c r="E83" i="1"/>
  <c r="G113" i="1"/>
  <c r="F113" i="1"/>
  <c r="E113" i="1"/>
  <c r="G93" i="1"/>
  <c r="F93" i="1"/>
  <c r="E93" i="1"/>
  <c r="G103" i="1"/>
  <c r="F103" i="1"/>
  <c r="E103" i="1"/>
  <c r="G3" i="1"/>
  <c r="F3" i="1"/>
  <c r="E3" i="1"/>
  <c r="G133" i="1"/>
  <c r="G163" i="1"/>
  <c r="E122" i="1"/>
  <c r="E22" i="1"/>
  <c r="E73" i="1" l="1"/>
  <c r="M3" i="1"/>
  <c r="J3" i="1"/>
  <c r="N3" i="1"/>
  <c r="K3" i="1"/>
  <c r="L3" i="1"/>
  <c r="F73" i="1"/>
  <c r="G73" i="1"/>
  <c r="E63" i="1"/>
  <c r="J63" i="1" s="1"/>
  <c r="K93" i="1"/>
  <c r="L93" i="1"/>
  <c r="N93" i="1"/>
  <c r="J93" i="1"/>
  <c r="M93" i="1"/>
  <c r="L33" i="1"/>
  <c r="M33" i="1"/>
  <c r="K33" i="1"/>
  <c r="J33" i="1"/>
  <c r="N33" i="1"/>
  <c r="N163" i="1"/>
  <c r="K163" i="1"/>
  <c r="M163" i="1"/>
  <c r="L163" i="1"/>
  <c r="J163" i="1"/>
  <c r="N103" i="1"/>
  <c r="J103" i="1"/>
  <c r="M103" i="1"/>
  <c r="L103" i="1"/>
  <c r="K103" i="1"/>
  <c r="N13" i="1"/>
  <c r="J13" i="1"/>
  <c r="K13" i="1"/>
  <c r="M13" i="1"/>
  <c r="L13" i="1"/>
  <c r="K143" i="1"/>
  <c r="N143" i="1"/>
  <c r="J143" i="1"/>
  <c r="Q143" i="1" s="1"/>
  <c r="M143" i="1"/>
  <c r="L143" i="1"/>
  <c r="R143" i="1" s="1"/>
  <c r="E153" i="1"/>
  <c r="L83" i="1"/>
  <c r="K83" i="1"/>
  <c r="M83" i="1"/>
  <c r="N83" i="1"/>
  <c r="J83" i="1"/>
  <c r="L133" i="1"/>
  <c r="R133" i="1" s="1"/>
  <c r="K133" i="1"/>
  <c r="M133" i="1"/>
  <c r="N133" i="1"/>
  <c r="J133" i="1"/>
  <c r="Q133" i="1" s="1"/>
  <c r="K113" i="1"/>
  <c r="L113" i="1"/>
  <c r="M113" i="1"/>
  <c r="N113" i="1"/>
  <c r="J113" i="1"/>
  <c r="N53" i="1"/>
  <c r="J53" i="1"/>
  <c r="M53" i="1"/>
  <c r="K53" i="1"/>
  <c r="L53" i="1"/>
  <c r="M23" i="1"/>
  <c r="K23" i="1"/>
  <c r="L23" i="1"/>
  <c r="N23" i="1"/>
  <c r="J23" i="1"/>
  <c r="F123" i="1"/>
  <c r="G43" i="1"/>
  <c r="G173" i="1" s="1"/>
  <c r="E43" i="1"/>
  <c r="E173" i="1" s="1"/>
  <c r="G123" i="1"/>
  <c r="F43" i="1"/>
  <c r="F173" i="1" s="1"/>
  <c r="E123" i="1"/>
  <c r="L73" i="1" l="1"/>
  <c r="J73" i="1"/>
  <c r="N63" i="1"/>
  <c r="N73" i="1"/>
  <c r="M73" i="1"/>
  <c r="K63" i="1"/>
  <c r="M63" i="1"/>
  <c r="K73" i="1"/>
  <c r="L63" i="1"/>
  <c r="N173" i="1"/>
  <c r="J173" i="1"/>
  <c r="K173" i="1"/>
  <c r="M173" i="1"/>
  <c r="L173" i="1"/>
  <c r="N153" i="1"/>
  <c r="M153" i="1"/>
  <c r="J153" i="1"/>
  <c r="L153" i="1"/>
  <c r="K153" i="1"/>
  <c r="M123" i="1"/>
  <c r="N123" i="1"/>
  <c r="L123" i="1"/>
  <c r="K123" i="1"/>
  <c r="J123" i="1"/>
  <c r="K43" i="1"/>
  <c r="N43" i="1"/>
  <c r="J43" i="1"/>
  <c r="M43" i="1"/>
  <c r="L43" i="1"/>
  <c r="G5" i="1"/>
  <c r="F144" i="1"/>
  <c r="E144" i="1"/>
  <c r="F134" i="1"/>
  <c r="E134" i="1"/>
  <c r="F24" i="1"/>
  <c r="E24" i="1"/>
  <c r="F164" i="1"/>
  <c r="E164" i="1"/>
  <c r="F64" i="1"/>
  <c r="E64" i="1"/>
  <c r="F54" i="1"/>
  <c r="E54" i="1"/>
  <c r="F34" i="1"/>
  <c r="E34" i="1"/>
  <c r="E14" i="1"/>
  <c r="F84" i="1"/>
  <c r="F114" i="1"/>
  <c r="E114" i="1"/>
  <c r="F94" i="1"/>
  <c r="E94" i="1"/>
  <c r="F104" i="1"/>
  <c r="E104" i="1"/>
  <c r="F4" i="1"/>
  <c r="E4" i="1"/>
  <c r="G115" i="1"/>
  <c r="F65" i="1"/>
  <c r="E25" i="1"/>
  <c r="E65" i="1"/>
  <c r="E55" i="1"/>
  <c r="G145" i="1"/>
  <c r="G135" i="1"/>
  <c r="F135" i="1"/>
  <c r="F145" i="1"/>
  <c r="E145" i="1"/>
  <c r="E135" i="1"/>
  <c r="G25" i="1"/>
  <c r="F25" i="1"/>
  <c r="F165" i="1"/>
  <c r="E165" i="1"/>
  <c r="G65" i="1"/>
  <c r="G55" i="1"/>
  <c r="F55" i="1"/>
  <c r="G35" i="1"/>
  <c r="F35" i="1"/>
  <c r="E35" i="1"/>
  <c r="G15" i="1"/>
  <c r="F15" i="1"/>
  <c r="E15" i="1"/>
  <c r="G85" i="1"/>
  <c r="G155" i="1" s="1"/>
  <c r="F85" i="1"/>
  <c r="F155" i="1" s="1"/>
  <c r="E85" i="1"/>
  <c r="F115" i="1"/>
  <c r="E115" i="1"/>
  <c r="G95" i="1"/>
  <c r="F95" i="1"/>
  <c r="E95" i="1"/>
  <c r="G105" i="1"/>
  <c r="F105" i="1"/>
  <c r="E105" i="1"/>
  <c r="F5" i="1"/>
  <c r="E5" i="1"/>
  <c r="G165" i="1"/>
  <c r="F75" i="1" l="1"/>
  <c r="E75" i="1"/>
  <c r="F74" i="1"/>
  <c r="K74" i="1" s="1"/>
  <c r="G75" i="1"/>
  <c r="J75" i="1" s="1"/>
  <c r="E74" i="1"/>
  <c r="M14" i="1"/>
  <c r="N14" i="1"/>
  <c r="J14" i="1"/>
  <c r="L14" i="1"/>
  <c r="K14" i="1"/>
  <c r="K54" i="1"/>
  <c r="M54" i="1"/>
  <c r="L54" i="1"/>
  <c r="N54" i="1"/>
  <c r="J54" i="1"/>
  <c r="N64" i="1"/>
  <c r="J64" i="1"/>
  <c r="M64" i="1"/>
  <c r="K64" i="1"/>
  <c r="L64" i="1"/>
  <c r="K24" i="1"/>
  <c r="M24" i="1"/>
  <c r="N24" i="1"/>
  <c r="J24" i="1"/>
  <c r="L24" i="1"/>
  <c r="K134" i="1"/>
  <c r="L134" i="1"/>
  <c r="R134" i="1" s="1"/>
  <c r="N134" i="1"/>
  <c r="J134" i="1"/>
  <c r="Q134" i="1" s="1"/>
  <c r="M134" i="1"/>
  <c r="L144" i="1"/>
  <c r="R144" i="1" s="1"/>
  <c r="J144" i="1"/>
  <c r="Q144" i="1" s="1"/>
  <c r="K144" i="1"/>
  <c r="N144" i="1"/>
  <c r="M144" i="1"/>
  <c r="L94" i="1"/>
  <c r="N94" i="1"/>
  <c r="K94" i="1"/>
  <c r="J94" i="1"/>
  <c r="M94" i="1"/>
  <c r="L4" i="1"/>
  <c r="N4" i="1"/>
  <c r="K4" i="1"/>
  <c r="J4" i="1"/>
  <c r="M4" i="1"/>
  <c r="M104" i="1"/>
  <c r="J104" i="1"/>
  <c r="L104" i="1"/>
  <c r="K104" i="1"/>
  <c r="N104" i="1"/>
  <c r="L114" i="1"/>
  <c r="N114" i="1"/>
  <c r="J114" i="1"/>
  <c r="M114" i="1"/>
  <c r="K114" i="1"/>
  <c r="F154" i="1"/>
  <c r="J84" i="1"/>
  <c r="K84" i="1"/>
  <c r="L84" i="1"/>
  <c r="N84" i="1"/>
  <c r="M84" i="1"/>
  <c r="L34" i="1"/>
  <c r="N34" i="1"/>
  <c r="J34" i="1"/>
  <c r="M34" i="1"/>
  <c r="K34" i="1"/>
  <c r="N74" i="1"/>
  <c r="J74" i="1"/>
  <c r="L74" i="1"/>
  <c r="L164" i="1"/>
  <c r="K164" i="1"/>
  <c r="M164" i="1"/>
  <c r="N164" i="1"/>
  <c r="J164" i="1"/>
  <c r="M5" i="1"/>
  <c r="L5" i="1"/>
  <c r="N5" i="1"/>
  <c r="K5" i="1"/>
  <c r="J5" i="1"/>
  <c r="L105" i="1"/>
  <c r="K105" i="1"/>
  <c r="M105" i="1"/>
  <c r="N105" i="1"/>
  <c r="J105" i="1"/>
  <c r="E155" i="1"/>
  <c r="L85" i="1"/>
  <c r="M85" i="1"/>
  <c r="K85" i="1"/>
  <c r="N85" i="1"/>
  <c r="J85" i="1"/>
  <c r="K65" i="1"/>
  <c r="L65" i="1"/>
  <c r="N65" i="1"/>
  <c r="M65" i="1"/>
  <c r="J65" i="1"/>
  <c r="L165" i="1"/>
  <c r="J165" i="1"/>
  <c r="K165" i="1"/>
  <c r="M165" i="1"/>
  <c r="N165" i="1"/>
  <c r="L145" i="1"/>
  <c r="R145" i="1" s="1"/>
  <c r="M145" i="1"/>
  <c r="K145" i="1"/>
  <c r="N145" i="1"/>
  <c r="J145" i="1"/>
  <c r="Q145" i="1" s="1"/>
  <c r="L95" i="1"/>
  <c r="K95" i="1"/>
  <c r="N95" i="1"/>
  <c r="J95" i="1"/>
  <c r="M95" i="1"/>
  <c r="M15" i="1"/>
  <c r="J15" i="1"/>
  <c r="L15" i="1"/>
  <c r="K15" i="1"/>
  <c r="N15" i="1"/>
  <c r="L115" i="1"/>
  <c r="K115" i="1"/>
  <c r="J115" i="1"/>
  <c r="N115" i="1"/>
  <c r="M115" i="1"/>
  <c r="N35" i="1"/>
  <c r="J35" i="1"/>
  <c r="M35" i="1"/>
  <c r="K35" i="1"/>
  <c r="L35" i="1"/>
  <c r="L135" i="1"/>
  <c r="R135" i="1" s="1"/>
  <c r="K135" i="1"/>
  <c r="N135" i="1"/>
  <c r="J135" i="1"/>
  <c r="Q135" i="1" s="1"/>
  <c r="M135" i="1"/>
  <c r="K55" i="1"/>
  <c r="N55" i="1"/>
  <c r="J55" i="1"/>
  <c r="L55" i="1"/>
  <c r="M55" i="1"/>
  <c r="N25" i="1"/>
  <c r="J25" i="1"/>
  <c r="K25" i="1"/>
  <c r="M25" i="1"/>
  <c r="L25" i="1"/>
  <c r="E44" i="1"/>
  <c r="E174" i="1" s="1"/>
  <c r="E125" i="1"/>
  <c r="E45" i="1"/>
  <c r="E175" i="1" s="1"/>
  <c r="F124" i="1"/>
  <c r="G45" i="1"/>
  <c r="G175" i="1" s="1"/>
  <c r="F125" i="1"/>
  <c r="F45" i="1"/>
  <c r="F175" i="1" s="1"/>
  <c r="F44" i="1"/>
  <c r="F174" i="1" s="1"/>
  <c r="G125" i="1"/>
  <c r="E124" i="1"/>
  <c r="F22" i="1"/>
  <c r="F122" i="1"/>
  <c r="F42" i="1"/>
  <c r="F172" i="1" s="1"/>
  <c r="N75" i="1" l="1"/>
  <c r="M74" i="1"/>
  <c r="K75" i="1"/>
  <c r="M75" i="1"/>
  <c r="L75" i="1"/>
  <c r="K174" i="1"/>
  <c r="M174" i="1"/>
  <c r="L174" i="1"/>
  <c r="J174" i="1"/>
  <c r="N174" i="1"/>
  <c r="N175" i="1"/>
  <c r="K175" i="1"/>
  <c r="J175" i="1"/>
  <c r="M175" i="1"/>
  <c r="L175" i="1"/>
  <c r="N172" i="1"/>
  <c r="J172" i="1"/>
  <c r="L172" i="1"/>
  <c r="K172" i="1"/>
  <c r="M172" i="1"/>
  <c r="K42" i="1"/>
  <c r="J42" i="1"/>
  <c r="L42" i="1"/>
  <c r="N42" i="1"/>
  <c r="M42" i="1"/>
  <c r="M122" i="1"/>
  <c r="L122" i="1"/>
  <c r="J122" i="1"/>
  <c r="N122" i="1"/>
  <c r="K122" i="1"/>
  <c r="J22" i="1"/>
  <c r="N22" i="1"/>
  <c r="M22" i="1"/>
  <c r="L22" i="1"/>
  <c r="K22" i="1"/>
  <c r="J154" i="1"/>
  <c r="M154" i="1"/>
  <c r="N154" i="1"/>
  <c r="K154" i="1"/>
  <c r="L154" i="1"/>
  <c r="N44" i="1"/>
  <c r="J44" i="1"/>
  <c r="M44" i="1"/>
  <c r="L44" i="1"/>
  <c r="K44" i="1"/>
  <c r="N124" i="1"/>
  <c r="J124" i="1"/>
  <c r="K124" i="1"/>
  <c r="M124" i="1"/>
  <c r="L124" i="1"/>
  <c r="K45" i="1"/>
  <c r="N45" i="1"/>
  <c r="J45" i="1"/>
  <c r="M45" i="1"/>
  <c r="L45" i="1"/>
  <c r="M155" i="1"/>
  <c r="J155" i="1"/>
  <c r="N155" i="1"/>
  <c r="K155" i="1"/>
  <c r="L155" i="1"/>
  <c r="L125" i="1"/>
  <c r="K125" i="1"/>
  <c r="N125" i="1"/>
  <c r="J125" i="1"/>
  <c r="M125" i="1"/>
  <c r="F71" i="1"/>
  <c r="E71" i="1"/>
  <c r="F68" i="1" l="1"/>
  <c r="E68" i="1"/>
  <c r="F69" i="1"/>
  <c r="E69" i="1"/>
  <c r="E39" i="1"/>
  <c r="G68" i="1" l="1"/>
  <c r="M69" i="1"/>
  <c r="J69" i="1"/>
  <c r="K69" i="1"/>
  <c r="N69" i="1"/>
  <c r="L69" i="1"/>
  <c r="K68" i="1"/>
  <c r="L68" i="1"/>
  <c r="N68" i="1"/>
  <c r="M68" i="1"/>
  <c r="J68" i="1"/>
  <c r="F151" i="1"/>
  <c r="F141" i="1"/>
  <c r="E141" i="1"/>
  <c r="E151" i="1"/>
  <c r="I151" i="1"/>
  <c r="I141" i="1"/>
  <c r="G10" i="1" l="1"/>
  <c r="F10" i="1"/>
  <c r="F150" i="1"/>
  <c r="F140" i="1"/>
  <c r="F30" i="1"/>
  <c r="E170" i="1"/>
  <c r="F170" i="1"/>
  <c r="F70" i="1"/>
  <c r="F60" i="1"/>
  <c r="F20" i="1"/>
  <c r="G90" i="1"/>
  <c r="G160" i="1" s="1"/>
  <c r="G110" i="1"/>
  <c r="F110" i="1"/>
  <c r="G20" i="1"/>
  <c r="E20" i="1"/>
  <c r="F90" i="1" l="1"/>
  <c r="F160" i="1" s="1"/>
  <c r="F200" i="1"/>
  <c r="F80" i="1"/>
  <c r="F188" i="1"/>
  <c r="F100" i="1"/>
  <c r="F190" i="1"/>
  <c r="L20" i="1"/>
  <c r="N20" i="1"/>
  <c r="M20" i="1"/>
  <c r="K20" i="1"/>
  <c r="J20" i="1"/>
  <c r="G100" i="1"/>
  <c r="G190" i="1"/>
  <c r="F202" i="1"/>
  <c r="F130" i="1"/>
  <c r="F50" i="1"/>
  <c r="F180" i="1" s="1"/>
  <c r="I171" i="1"/>
  <c r="F169" i="1"/>
  <c r="G170" i="1" l="1"/>
  <c r="G70" i="1"/>
  <c r="G60" i="1"/>
  <c r="G150" i="1"/>
  <c r="G140" i="1"/>
  <c r="E150" i="1"/>
  <c r="E140" i="1"/>
  <c r="E70" i="1"/>
  <c r="E60" i="1"/>
  <c r="E110" i="1"/>
  <c r="E10" i="1"/>
  <c r="M10" i="1" l="1"/>
  <c r="N10" i="1"/>
  <c r="L10" i="1"/>
  <c r="K10" i="1"/>
  <c r="J10" i="1"/>
  <c r="L140" i="1"/>
  <c r="R140" i="1" s="1"/>
  <c r="N140" i="1"/>
  <c r="K140" i="1"/>
  <c r="M140" i="1"/>
  <c r="J140" i="1"/>
  <c r="Q140" i="1" s="1"/>
  <c r="E100" i="1"/>
  <c r="E190" i="1"/>
  <c r="G130" i="1"/>
  <c r="G80" i="1"/>
  <c r="G188" i="1"/>
  <c r="L170" i="1"/>
  <c r="K170" i="1"/>
  <c r="N170" i="1"/>
  <c r="M170" i="1"/>
  <c r="J170" i="1"/>
  <c r="E80" i="1"/>
  <c r="E188" i="1"/>
  <c r="K70" i="1"/>
  <c r="J70" i="1"/>
  <c r="M70" i="1"/>
  <c r="L70" i="1"/>
  <c r="N70" i="1"/>
  <c r="J110" i="1"/>
  <c r="K110" i="1"/>
  <c r="L110" i="1"/>
  <c r="N110" i="1"/>
  <c r="M110" i="1"/>
  <c r="E90" i="1"/>
  <c r="E200" i="1"/>
  <c r="L150" i="1"/>
  <c r="R150" i="1" s="1"/>
  <c r="K150" i="1"/>
  <c r="J150" i="1"/>
  <c r="Q150" i="1" s="1"/>
  <c r="N150" i="1"/>
  <c r="M150" i="1"/>
  <c r="M60" i="1"/>
  <c r="N60" i="1"/>
  <c r="K60" i="1"/>
  <c r="L60" i="1"/>
  <c r="J60" i="1"/>
  <c r="E202" i="1"/>
  <c r="E50" i="1"/>
  <c r="E130" i="1"/>
  <c r="G50" i="1"/>
  <c r="G180" i="1" s="1"/>
  <c r="J190" i="1" l="1"/>
  <c r="L190" i="1"/>
  <c r="M190" i="1"/>
  <c r="K190" i="1"/>
  <c r="N190" i="1"/>
  <c r="E180" i="1"/>
  <c r="K50" i="1"/>
  <c r="N50" i="1"/>
  <c r="M50" i="1"/>
  <c r="L50" i="1"/>
  <c r="J50" i="1"/>
  <c r="N100" i="1"/>
  <c r="M100" i="1"/>
  <c r="K100" i="1"/>
  <c r="J100" i="1"/>
  <c r="L100" i="1"/>
  <c r="M130" i="1"/>
  <c r="J130" i="1"/>
  <c r="L130" i="1"/>
  <c r="N130" i="1"/>
  <c r="M202" i="1"/>
  <c r="L202" i="1"/>
  <c r="N202" i="1"/>
  <c r="J202" i="1"/>
  <c r="K202" i="1"/>
  <c r="K200" i="1"/>
  <c r="M200" i="1"/>
  <c r="L200" i="1"/>
  <c r="N200" i="1"/>
  <c r="J200" i="1"/>
  <c r="L188" i="1"/>
  <c r="J188" i="1"/>
  <c r="N188" i="1"/>
  <c r="K188" i="1"/>
  <c r="M188" i="1"/>
  <c r="K120" i="1"/>
  <c r="N120" i="1"/>
  <c r="M120" i="1"/>
  <c r="J120" i="1"/>
  <c r="L120" i="1"/>
  <c r="E160" i="1"/>
  <c r="N90" i="1"/>
  <c r="K90" i="1"/>
  <c r="J90" i="1"/>
  <c r="L90" i="1"/>
  <c r="M90" i="1"/>
  <c r="N80" i="1"/>
  <c r="L80" i="1"/>
  <c r="M80" i="1"/>
  <c r="J80" i="1"/>
  <c r="K80" i="1"/>
  <c r="K130" i="1"/>
  <c r="G138" i="1"/>
  <c r="G148" i="1"/>
  <c r="G38" i="1"/>
  <c r="G28" i="1"/>
  <c r="G168" i="1"/>
  <c r="G78" i="1" l="1"/>
  <c r="M180" i="1"/>
  <c r="J180" i="1"/>
  <c r="L180" i="1"/>
  <c r="N180" i="1"/>
  <c r="K180" i="1"/>
  <c r="G58" i="1"/>
  <c r="G48" i="1"/>
  <c r="G178" i="1" s="1"/>
  <c r="M160" i="1"/>
  <c r="L160" i="1"/>
  <c r="N160" i="1"/>
  <c r="K160" i="1"/>
  <c r="J160" i="1"/>
  <c r="F149" i="1"/>
  <c r="F139" i="1"/>
  <c r="F186" i="1"/>
  <c r="E186" i="1"/>
  <c r="J186" i="1" l="1"/>
  <c r="N186" i="1"/>
  <c r="L186" i="1"/>
  <c r="M186" i="1"/>
  <c r="K186" i="1"/>
  <c r="E168" i="1"/>
  <c r="E166" i="1"/>
  <c r="E169" i="1"/>
  <c r="G171" i="1"/>
  <c r="N169" i="1" l="1"/>
  <c r="L169" i="1"/>
  <c r="M169" i="1"/>
  <c r="K169" i="1"/>
  <c r="J169" i="1"/>
  <c r="E149" i="1"/>
  <c r="E139" i="1"/>
  <c r="F59" i="1"/>
  <c r="E59" i="1"/>
  <c r="F39" i="1"/>
  <c r="F19" i="1"/>
  <c r="E19" i="1"/>
  <c r="F119" i="1"/>
  <c r="E119" i="1"/>
  <c r="F99" i="1"/>
  <c r="E99" i="1"/>
  <c r="F109" i="1"/>
  <c r="E109" i="1"/>
  <c r="F9" i="1"/>
  <c r="E9" i="1"/>
  <c r="E79" i="1" l="1"/>
  <c r="F79" i="1"/>
  <c r="N109" i="1"/>
  <c r="K109" i="1"/>
  <c r="L109" i="1"/>
  <c r="J109" i="1"/>
  <c r="M109" i="1"/>
  <c r="L119" i="1"/>
  <c r="N119" i="1"/>
  <c r="M119" i="1"/>
  <c r="K119" i="1"/>
  <c r="J119" i="1"/>
  <c r="N39" i="1"/>
  <c r="K39" i="1"/>
  <c r="M39" i="1"/>
  <c r="J39" i="1"/>
  <c r="L39" i="1"/>
  <c r="K9" i="1"/>
  <c r="J9" i="1"/>
  <c r="L9" i="1"/>
  <c r="N9" i="1"/>
  <c r="M9" i="1"/>
  <c r="K59" i="1"/>
  <c r="J59" i="1"/>
  <c r="L59" i="1"/>
  <c r="N59" i="1"/>
  <c r="M59" i="1"/>
  <c r="J149" i="1"/>
  <c r="Q149" i="1" s="1"/>
  <c r="K149" i="1"/>
  <c r="N149" i="1"/>
  <c r="M149" i="1"/>
  <c r="L149" i="1"/>
  <c r="R149" i="1" s="1"/>
  <c r="L99" i="1"/>
  <c r="J99" i="1"/>
  <c r="K99" i="1"/>
  <c r="M99" i="1"/>
  <c r="N99" i="1"/>
  <c r="L19" i="1"/>
  <c r="J19" i="1"/>
  <c r="K19" i="1"/>
  <c r="N19" i="1"/>
  <c r="M19" i="1"/>
  <c r="L79" i="1"/>
  <c r="J79" i="1"/>
  <c r="N139" i="1"/>
  <c r="M139" i="1"/>
  <c r="L139" i="1"/>
  <c r="R139" i="1" s="1"/>
  <c r="K139" i="1"/>
  <c r="J139" i="1"/>
  <c r="Q139" i="1" s="1"/>
  <c r="E129" i="1"/>
  <c r="F129" i="1"/>
  <c r="E49" i="1"/>
  <c r="F49" i="1"/>
  <c r="F179" i="1" s="1"/>
  <c r="F29" i="1"/>
  <c r="E29" i="1"/>
  <c r="F148" i="1"/>
  <c r="E148" i="1"/>
  <c r="F138" i="1"/>
  <c r="E138" i="1"/>
  <c r="F28" i="1"/>
  <c r="E28" i="1"/>
  <c r="F168" i="1"/>
  <c r="F58" i="1"/>
  <c r="E58" i="1"/>
  <c r="F38" i="1"/>
  <c r="E38" i="1"/>
  <c r="F18" i="1"/>
  <c r="E18" i="1"/>
  <c r="G118" i="1"/>
  <c r="F118" i="1"/>
  <c r="E118" i="1"/>
  <c r="G98" i="1"/>
  <c r="F98" i="1"/>
  <c r="E98" i="1"/>
  <c r="G108" i="1"/>
  <c r="F108" i="1"/>
  <c r="E108" i="1"/>
  <c r="G8" i="1"/>
  <c r="F8" i="1"/>
  <c r="E8" i="1"/>
  <c r="N79" i="1" l="1"/>
  <c r="K79" i="1"/>
  <c r="M79" i="1"/>
  <c r="G128" i="1"/>
  <c r="J29" i="1"/>
  <c r="K29" i="1"/>
  <c r="M29" i="1"/>
  <c r="N29" i="1"/>
  <c r="L29" i="1"/>
  <c r="E78" i="1"/>
  <c r="E128" i="1"/>
  <c r="K129" i="1"/>
  <c r="N129" i="1"/>
  <c r="L129" i="1"/>
  <c r="M129" i="1"/>
  <c r="J129" i="1"/>
  <c r="F78" i="1"/>
  <c r="M78" i="1" s="1"/>
  <c r="F128" i="1"/>
  <c r="K49" i="1"/>
  <c r="N49" i="1"/>
  <c r="L49" i="1"/>
  <c r="E179" i="1"/>
  <c r="M49" i="1"/>
  <c r="J49" i="1"/>
  <c r="M118" i="1"/>
  <c r="K118" i="1"/>
  <c r="L118" i="1"/>
  <c r="N118" i="1"/>
  <c r="J118" i="1"/>
  <c r="K58" i="1"/>
  <c r="L58" i="1"/>
  <c r="M58" i="1"/>
  <c r="N58" i="1"/>
  <c r="J58" i="1"/>
  <c r="J168" i="1"/>
  <c r="M168" i="1"/>
  <c r="K168" i="1"/>
  <c r="L168" i="1"/>
  <c r="N168" i="1"/>
  <c r="M8" i="1"/>
  <c r="L8" i="1"/>
  <c r="N8" i="1"/>
  <c r="K8" i="1"/>
  <c r="J8" i="1"/>
  <c r="K98" i="1"/>
  <c r="J98" i="1"/>
  <c r="M98" i="1"/>
  <c r="N98" i="1"/>
  <c r="K38" i="1"/>
  <c r="G18" i="1"/>
  <c r="M18" i="1" s="1"/>
  <c r="K28" i="1"/>
  <c r="N28" i="1"/>
  <c r="J28" i="1"/>
  <c r="L28" i="1"/>
  <c r="M28" i="1"/>
  <c r="K138" i="1"/>
  <c r="L138" i="1"/>
  <c r="R138" i="1" s="1"/>
  <c r="M138" i="1"/>
  <c r="N138" i="1"/>
  <c r="J138" i="1"/>
  <c r="Q138" i="1" s="1"/>
  <c r="K148" i="1"/>
  <c r="M148" i="1"/>
  <c r="L148" i="1"/>
  <c r="R148" i="1" s="1"/>
  <c r="J148" i="1"/>
  <c r="Q148" i="1" s="1"/>
  <c r="N148" i="1"/>
  <c r="J18" i="1"/>
  <c r="L108" i="1"/>
  <c r="M108" i="1"/>
  <c r="K108" i="1"/>
  <c r="N108" i="1"/>
  <c r="J108" i="1"/>
  <c r="L98" i="1"/>
  <c r="J38" i="1"/>
  <c r="E48" i="1"/>
  <c r="E178" i="1" s="1"/>
  <c r="F48" i="1"/>
  <c r="F178" i="1" s="1"/>
  <c r="H151" i="1"/>
  <c r="G151" i="1"/>
  <c r="H141" i="1"/>
  <c r="G141" i="1"/>
  <c r="H31" i="1"/>
  <c r="G31" i="1"/>
  <c r="H171" i="1"/>
  <c r="I71" i="1"/>
  <c r="H71" i="1"/>
  <c r="G71" i="1"/>
  <c r="I61" i="1"/>
  <c r="H61" i="1"/>
  <c r="G61" i="1"/>
  <c r="I41" i="1"/>
  <c r="H41" i="1"/>
  <c r="I21" i="1"/>
  <c r="I121" i="1"/>
  <c r="H121" i="1"/>
  <c r="G121" i="1"/>
  <c r="I111" i="1"/>
  <c r="H111" i="1"/>
  <c r="G111" i="1"/>
  <c r="I11" i="1"/>
  <c r="H11" i="1"/>
  <c r="G11" i="1"/>
  <c r="I31" i="1"/>
  <c r="L78" i="1" l="1"/>
  <c r="J78" i="1"/>
  <c r="L18" i="1"/>
  <c r="N78" i="1"/>
  <c r="K78" i="1"/>
  <c r="K18" i="1"/>
  <c r="N18" i="1"/>
  <c r="G131" i="1"/>
  <c r="H131" i="1"/>
  <c r="G189" i="1"/>
  <c r="G21" i="1"/>
  <c r="I131" i="1"/>
  <c r="I81" i="1"/>
  <c r="G187" i="1"/>
  <c r="L128" i="1"/>
  <c r="J128" i="1"/>
  <c r="K128" i="1"/>
  <c r="M128" i="1"/>
  <c r="N128" i="1"/>
  <c r="H21" i="1"/>
  <c r="K71" i="1"/>
  <c r="M71" i="1"/>
  <c r="L71" i="1"/>
  <c r="J71" i="1"/>
  <c r="N71" i="1"/>
  <c r="L141" i="1"/>
  <c r="R141" i="1" s="1"/>
  <c r="K141" i="1"/>
  <c r="J141" i="1"/>
  <c r="Q141" i="1" s="1"/>
  <c r="N141" i="1"/>
  <c r="M141" i="1"/>
  <c r="K151" i="1"/>
  <c r="M151" i="1"/>
  <c r="J151" i="1"/>
  <c r="Q151" i="1" s="1"/>
  <c r="N151" i="1"/>
  <c r="L151" i="1"/>
  <c r="R151" i="1" s="1"/>
  <c r="M179" i="1"/>
  <c r="K179" i="1"/>
  <c r="N179" i="1"/>
  <c r="J179" i="1"/>
  <c r="L179" i="1"/>
  <c r="E189" i="1"/>
  <c r="F189" i="1"/>
  <c r="L178" i="1"/>
  <c r="M178" i="1"/>
  <c r="N178" i="1"/>
  <c r="J178" i="1"/>
  <c r="K178" i="1"/>
  <c r="N38" i="1"/>
  <c r="L38" i="1"/>
  <c r="K48" i="1"/>
  <c r="M48" i="1"/>
  <c r="J48" i="1"/>
  <c r="L48" i="1"/>
  <c r="N48" i="1"/>
  <c r="M38" i="1"/>
  <c r="I51" i="1"/>
  <c r="I181" i="1" s="1"/>
  <c r="G51" i="1"/>
  <c r="G181" i="1" s="1"/>
  <c r="H51" i="1"/>
  <c r="H181" i="1" s="1"/>
  <c r="F146" i="1"/>
  <c r="E146" i="1"/>
  <c r="F136" i="1"/>
  <c r="E136" i="1"/>
  <c r="F26" i="1"/>
  <c r="E26" i="1"/>
  <c r="F166" i="1"/>
  <c r="G66" i="1"/>
  <c r="E66" i="1"/>
  <c r="G56" i="1"/>
  <c r="F56" i="1"/>
  <c r="E56" i="1"/>
  <c r="G16" i="1"/>
  <c r="F16" i="1"/>
  <c r="E16" i="1"/>
  <c r="G116" i="1"/>
  <c r="F116" i="1"/>
  <c r="E116" i="1"/>
  <c r="G96" i="1"/>
  <c r="F96" i="1"/>
  <c r="E96" i="1"/>
  <c r="G106" i="1"/>
  <c r="F106" i="1"/>
  <c r="E106" i="1"/>
  <c r="G6" i="1"/>
  <c r="F6" i="1"/>
  <c r="E6" i="1"/>
  <c r="G26" i="1"/>
  <c r="H185" i="1"/>
  <c r="F11" i="1"/>
  <c r="E11" i="1"/>
  <c r="F31" i="1"/>
  <c r="F171" i="1"/>
  <c r="F61" i="1"/>
  <c r="F21" i="1"/>
  <c r="F111" i="1"/>
  <c r="E31" i="1"/>
  <c r="E171" i="1"/>
  <c r="E61" i="1"/>
  <c r="E21" i="1"/>
  <c r="E111" i="1"/>
  <c r="F185" i="1"/>
  <c r="E185" i="1"/>
  <c r="G185" i="1"/>
  <c r="G30" i="1"/>
  <c r="E30" i="1"/>
  <c r="N185" i="1" l="1"/>
  <c r="L185" i="1"/>
  <c r="J185" i="1"/>
  <c r="M185" i="1"/>
  <c r="K185" i="1"/>
  <c r="N21" i="1"/>
  <c r="J21" i="1"/>
  <c r="K21" i="1"/>
  <c r="M21" i="1"/>
  <c r="L21" i="1"/>
  <c r="F81" i="1"/>
  <c r="I187" i="1"/>
  <c r="N11" i="1"/>
  <c r="L11" i="1"/>
  <c r="M11" i="1"/>
  <c r="K11" i="1"/>
  <c r="J11" i="1"/>
  <c r="N16" i="1"/>
  <c r="L16" i="1"/>
  <c r="J16" i="1"/>
  <c r="M16" i="1"/>
  <c r="K16" i="1"/>
  <c r="F36" i="1"/>
  <c r="F195" i="1"/>
  <c r="N26" i="1"/>
  <c r="L26" i="1"/>
  <c r="K26" i="1"/>
  <c r="M26" i="1"/>
  <c r="J26" i="1"/>
  <c r="K136" i="1"/>
  <c r="M136" i="1"/>
  <c r="N136" i="1"/>
  <c r="L136" i="1"/>
  <c r="R136" i="1" s="1"/>
  <c r="J136" i="1"/>
  <c r="Q136" i="1" s="1"/>
  <c r="N146" i="1"/>
  <c r="L146" i="1"/>
  <c r="R146" i="1" s="1"/>
  <c r="M146" i="1"/>
  <c r="K146" i="1"/>
  <c r="J146" i="1"/>
  <c r="Q146" i="1" s="1"/>
  <c r="N189" i="1"/>
  <c r="L189" i="1"/>
  <c r="M189" i="1"/>
  <c r="J189" i="1"/>
  <c r="K189" i="1"/>
  <c r="E41" i="1"/>
  <c r="E208" i="1"/>
  <c r="L6" i="1"/>
  <c r="N6" i="1"/>
  <c r="M6" i="1"/>
  <c r="K6" i="1"/>
  <c r="J6" i="1"/>
  <c r="K116" i="1"/>
  <c r="L116" i="1"/>
  <c r="N116" i="1"/>
  <c r="M116" i="1"/>
  <c r="J116" i="1"/>
  <c r="G36" i="1"/>
  <c r="G195" i="1"/>
  <c r="E126" i="1"/>
  <c r="E76" i="1"/>
  <c r="F46" i="1"/>
  <c r="F176" i="1" s="1"/>
  <c r="F66" i="1"/>
  <c r="M66" i="1" s="1"/>
  <c r="L101" i="1"/>
  <c r="K101" i="1"/>
  <c r="J101" i="1"/>
  <c r="N101" i="1"/>
  <c r="M101" i="1"/>
  <c r="N30" i="1"/>
  <c r="L30" i="1"/>
  <c r="J30" i="1"/>
  <c r="M30" i="1"/>
  <c r="K30" i="1"/>
  <c r="K61" i="1"/>
  <c r="N61" i="1"/>
  <c r="L61" i="1"/>
  <c r="J61" i="1"/>
  <c r="M61" i="1"/>
  <c r="M171" i="1"/>
  <c r="J171" i="1"/>
  <c r="K171" i="1"/>
  <c r="N171" i="1"/>
  <c r="L171" i="1"/>
  <c r="J31" i="1"/>
  <c r="N31" i="1"/>
  <c r="L31" i="1"/>
  <c r="K31" i="1"/>
  <c r="M31" i="1"/>
  <c r="F41" i="1"/>
  <c r="F208" i="1"/>
  <c r="L96" i="1"/>
  <c r="K96" i="1"/>
  <c r="N96" i="1"/>
  <c r="M96" i="1"/>
  <c r="J96" i="1"/>
  <c r="M56" i="1"/>
  <c r="K56" i="1"/>
  <c r="J56" i="1"/>
  <c r="L56" i="1"/>
  <c r="N56" i="1"/>
  <c r="F126" i="1"/>
  <c r="F76" i="1"/>
  <c r="N111" i="1"/>
  <c r="M111" i="1"/>
  <c r="L111" i="1"/>
  <c r="K111" i="1"/>
  <c r="J111" i="1"/>
  <c r="E81" i="1"/>
  <c r="H187" i="1"/>
  <c r="J187" i="1" s="1"/>
  <c r="L106" i="1"/>
  <c r="J106" i="1"/>
  <c r="K106" i="1"/>
  <c r="M106" i="1"/>
  <c r="N106" i="1"/>
  <c r="E36" i="1"/>
  <c r="E195" i="1"/>
  <c r="G126" i="1"/>
  <c r="G76" i="1"/>
  <c r="K166" i="1"/>
  <c r="N166" i="1"/>
  <c r="L166" i="1"/>
  <c r="M166" i="1"/>
  <c r="J166" i="1"/>
  <c r="G46" i="1"/>
  <c r="G176" i="1" s="1"/>
  <c r="E131" i="1"/>
  <c r="F131" i="1"/>
  <c r="E46" i="1"/>
  <c r="E51" i="1"/>
  <c r="F51" i="1"/>
  <c r="F181" i="1" s="1"/>
  <c r="N36" i="1" l="1"/>
  <c r="L36" i="1"/>
  <c r="J36" i="1"/>
  <c r="K36" i="1"/>
  <c r="M36" i="1"/>
  <c r="L187" i="1"/>
  <c r="N187" i="1"/>
  <c r="M76" i="1"/>
  <c r="L76" i="1"/>
  <c r="K76" i="1"/>
  <c r="J76" i="1"/>
  <c r="N76" i="1"/>
  <c r="N41" i="1"/>
  <c r="K41" i="1"/>
  <c r="M41" i="1"/>
  <c r="J41" i="1"/>
  <c r="L41" i="1"/>
  <c r="N66" i="1"/>
  <c r="M187" i="1"/>
  <c r="M126" i="1"/>
  <c r="J126" i="1"/>
  <c r="N126" i="1"/>
  <c r="K126" i="1"/>
  <c r="L126" i="1"/>
  <c r="J66" i="1"/>
  <c r="L66" i="1"/>
  <c r="K187" i="1"/>
  <c r="K66" i="1"/>
  <c r="E181" i="1"/>
  <c r="J51" i="1"/>
  <c r="N51" i="1"/>
  <c r="K51" i="1"/>
  <c r="L51" i="1"/>
  <c r="M51" i="1"/>
  <c r="E176" i="1"/>
  <c r="J46" i="1"/>
  <c r="K46" i="1"/>
  <c r="M46" i="1"/>
  <c r="N46" i="1"/>
  <c r="L46" i="1"/>
  <c r="K131" i="1"/>
  <c r="M131" i="1"/>
  <c r="L131" i="1"/>
  <c r="N131" i="1"/>
  <c r="J131" i="1"/>
  <c r="J195" i="1"/>
  <c r="N195" i="1"/>
  <c r="M195" i="1"/>
  <c r="K195" i="1"/>
  <c r="L195" i="1"/>
  <c r="K81" i="1"/>
  <c r="N81" i="1"/>
  <c r="M81" i="1"/>
  <c r="L81" i="1"/>
  <c r="J81" i="1"/>
  <c r="N208" i="1"/>
  <c r="K208" i="1"/>
  <c r="M208" i="1"/>
  <c r="J208" i="1"/>
  <c r="L208" i="1"/>
  <c r="N176" i="1" l="1"/>
  <c r="M176" i="1"/>
  <c r="K176" i="1"/>
  <c r="L176" i="1"/>
  <c r="J176" i="1"/>
  <c r="L181" i="1"/>
  <c r="M181" i="1"/>
  <c r="N181" i="1"/>
  <c r="J181" i="1"/>
  <c r="K181" i="1"/>
  <c r="E121" i="1" l="1"/>
  <c r="E203" i="1"/>
  <c r="F121" i="1"/>
  <c r="F203" i="1"/>
  <c r="E91" i="1"/>
  <c r="E201" i="1"/>
  <c r="L203" i="1" l="1"/>
  <c r="K203" i="1"/>
  <c r="J203" i="1"/>
  <c r="N203" i="1"/>
  <c r="M203" i="1"/>
  <c r="F91" i="1"/>
  <c r="F161" i="1" s="1"/>
  <c r="F201" i="1"/>
  <c r="K201" i="1" s="1"/>
  <c r="E161" i="1"/>
  <c r="L91" i="1"/>
  <c r="M121" i="1"/>
  <c r="K121" i="1"/>
  <c r="N121" i="1"/>
  <c r="J121" i="1"/>
  <c r="L121" i="1"/>
  <c r="K91" i="1" l="1"/>
  <c r="N91" i="1"/>
  <c r="M91" i="1"/>
  <c r="J201" i="1"/>
  <c r="L201" i="1"/>
  <c r="M201" i="1"/>
  <c r="J91" i="1"/>
  <c r="N161" i="1"/>
  <c r="M161" i="1"/>
  <c r="J161" i="1"/>
  <c r="K161" i="1"/>
  <c r="L161" i="1"/>
  <c r="N201" i="1"/>
  <c r="F167" i="1"/>
  <c r="L167" i="1" l="1"/>
  <c r="K167" i="1"/>
  <c r="N167" i="1"/>
  <c r="M167" i="1"/>
  <c r="J167" i="1"/>
  <c r="F137" i="1"/>
  <c r="F147" i="1"/>
  <c r="M147" i="1" l="1"/>
  <c r="J147" i="1"/>
  <c r="Q147" i="1" s="1"/>
  <c r="K147" i="1"/>
  <c r="L147" i="1"/>
  <c r="R147" i="1" s="1"/>
  <c r="N147" i="1"/>
  <c r="J137" i="1"/>
  <c r="Q137" i="1" s="1"/>
  <c r="L137" i="1"/>
  <c r="R137" i="1" s="1"/>
  <c r="M137" i="1"/>
  <c r="K137" i="1"/>
  <c r="N137" i="1"/>
</calcChain>
</file>

<file path=xl/sharedStrings.xml><?xml version="1.0" encoding="utf-8"?>
<sst xmlns="http://schemas.openxmlformats.org/spreadsheetml/2006/main" count="879" uniqueCount="69">
  <si>
    <t>Var &amp; Sample</t>
  </si>
  <si>
    <t>DATA of replicates</t>
  </si>
  <si>
    <t>MEAN</t>
  </si>
  <si>
    <t>MAD</t>
  </si>
  <si>
    <t>SE</t>
  </si>
  <si>
    <t>SD</t>
  </si>
  <si>
    <t>count</t>
  </si>
  <si>
    <r>
      <t>D (h</t>
    </r>
    <r>
      <rPr>
        <vertAlign val="superscript"/>
        <sz val="11"/>
        <color rgb="FF000000"/>
        <rFont val="Calibri"/>
        <family val="2"/>
        <scheme val="minor"/>
      </rPr>
      <t>-1</t>
    </r>
    <r>
      <rPr>
        <sz val="11"/>
        <color rgb="FF000000"/>
        <rFont val="Calibri"/>
        <family val="2"/>
        <scheme val="minor"/>
      </rPr>
      <t>)</t>
    </r>
  </si>
  <si>
    <t>O-limited</t>
  </si>
  <si>
    <t>Biomass  (g·L-1)</t>
  </si>
  <si>
    <t>Residual glucose (g·L-1)</t>
  </si>
  <si>
    <t>Y biomass/glucose (g g-1)*</t>
  </si>
  <si>
    <t>Y ethanol/glucose (g g-1)</t>
  </si>
  <si>
    <t>q glucose (mmol·g-1·h-1)</t>
  </si>
  <si>
    <t>q ethanol (mmol·g-1·h-1)</t>
  </si>
  <si>
    <t>q glycerol (mmol·g-1·h-1)</t>
  </si>
  <si>
    <t>q O2 (mmol·g-1·h-1)</t>
  </si>
  <si>
    <t>q CO2 (mmol·g-1·h-1)</t>
  </si>
  <si>
    <t xml:space="preserve">RQ </t>
  </si>
  <si>
    <t>Glycerol/biomass (mmol (g biomass)-1)</t>
  </si>
  <si>
    <t>Carbon (%)</t>
  </si>
  <si>
    <t>Reduction degree balance (%)</t>
  </si>
  <si>
    <t>Opar</t>
  </si>
  <si>
    <t>CBS11895</t>
  </si>
  <si>
    <t>IMX2588</t>
  </si>
  <si>
    <t>IMX2587</t>
  </si>
  <si>
    <t>ELOX76</t>
  </si>
  <si>
    <t>ELOX77</t>
  </si>
  <si>
    <t>ELOX80</t>
  </si>
  <si>
    <t>ELOX49</t>
  </si>
  <si>
    <t>IMX2119</t>
  </si>
  <si>
    <t>ELOX52_09R</t>
  </si>
  <si>
    <t>ELOX52_10R</t>
  </si>
  <si>
    <t>Y oxygen/biomass (mmol g-1)*</t>
  </si>
  <si>
    <t>CBS6556</t>
  </si>
  <si>
    <t>CEN.Pk</t>
  </si>
  <si>
    <t>Scer</t>
  </si>
  <si>
    <t>Kmar</t>
  </si>
  <si>
    <t>Anaerobic</t>
  </si>
  <si>
    <t>Aerobic</t>
  </si>
  <si>
    <t>ELOX37</t>
  </si>
  <si>
    <t>ELOX23</t>
  </si>
  <si>
    <t>ELOX19</t>
  </si>
  <si>
    <t>RQ</t>
  </si>
  <si>
    <t>Fraction oxygen for respiration</t>
  </si>
  <si>
    <t>Y biomass/oxygen (g mmol-1)*</t>
  </si>
  <si>
    <t>Acetoin</t>
  </si>
  <si>
    <t>q succinate (mmol·g-1·h-1)</t>
  </si>
  <si>
    <t>ELOX84_09R</t>
  </si>
  <si>
    <t>ELOX84_10L</t>
  </si>
  <si>
    <t>ELOX84_10R</t>
  </si>
  <si>
    <t>ELOX39-09R-1</t>
  </si>
  <si>
    <t>ELOX39-10L-1</t>
  </si>
  <si>
    <t>ELOX39-10R-1</t>
  </si>
  <si>
    <t>ELOX23-08L-1</t>
  </si>
  <si>
    <t>ELOX23-08R-1</t>
  </si>
  <si>
    <t>ELOX23-09L-1</t>
  </si>
  <si>
    <t>ELOX34-08L-1</t>
  </si>
  <si>
    <t>ELOX34-09L-1</t>
  </si>
  <si>
    <t>ELOX19-08R-1</t>
  </si>
  <si>
    <t>ELOX19-09L-1</t>
  </si>
  <si>
    <t>ELOX36-08L-1</t>
  </si>
  <si>
    <t>ELOX36-08R-1</t>
  </si>
  <si>
    <t>ELOX36-09L-1</t>
  </si>
  <si>
    <t>Y ethanol/glucose (mmol mmol-1)</t>
  </si>
  <si>
    <t>ELOX37_10R</t>
  </si>
  <si>
    <t>ELOX37_09R</t>
  </si>
  <si>
    <t>ELOX37_10L</t>
  </si>
  <si>
    <t>qacetoin (mmol g-1 h-1)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</si>
</sst>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3" borderId="0" applyNumberFormat="0" applyBorder="0" applyAlignment="0" applyProtection="0"/>
  </cellStyleXfs>
  <cellXfs count="73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164" fontId="0" fillId="0" borderId="2" xfId="0" applyNumberFormat="1" applyBorder="1"/>
    <xf numFmtId="164" fontId="0" fillId="0" borderId="3" xfId="0" applyNumberFormat="1" applyBorder="1"/>
    <xf numFmtId="2" fontId="0" fillId="0" borderId="2" xfId="0" applyNumberFormat="1" applyBorder="1"/>
    <xf numFmtId="0" fontId="2" fillId="0" borderId="4" xfId="0" applyFont="1" applyBorder="1"/>
    <xf numFmtId="0" fontId="0" fillId="0" borderId="5" xfId="0" applyBorder="1"/>
    <xf numFmtId="164" fontId="0" fillId="0" borderId="4" xfId="0" applyNumberFormat="1" applyBorder="1"/>
    <xf numFmtId="164" fontId="0" fillId="0" borderId="5" xfId="0" applyNumberFormat="1" applyBorder="1"/>
    <xf numFmtId="2" fontId="0" fillId="0" borderId="0" xfId="0" applyNumberFormat="1"/>
    <xf numFmtId="0" fontId="0" fillId="0" borderId="7" xfId="0" applyBorder="1"/>
    <xf numFmtId="0" fontId="0" fillId="0" borderId="8" xfId="0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2" fontId="0" fillId="0" borderId="7" xfId="0" applyNumberFormat="1" applyBorder="1"/>
    <xf numFmtId="0" fontId="0" fillId="0" borderId="1" xfId="0" applyBorder="1"/>
    <xf numFmtId="0" fontId="0" fillId="0" borderId="4" xfId="0" applyBorder="1"/>
    <xf numFmtId="0" fontId="0" fillId="0" borderId="6" xfId="0" applyBorder="1"/>
    <xf numFmtId="164" fontId="0" fillId="0" borderId="0" xfId="0" applyNumberFormat="1" applyBorder="1"/>
    <xf numFmtId="165" fontId="0" fillId="0" borderId="2" xfId="0" applyNumberFormat="1" applyBorder="1"/>
    <xf numFmtId="2" fontId="0" fillId="0" borderId="0" xfId="0" applyNumberFormat="1" applyBorder="1"/>
    <xf numFmtId="0" fontId="0" fillId="0" borderId="0" xfId="0" applyBorder="1"/>
    <xf numFmtId="164" fontId="0" fillId="0" borderId="1" xfId="0" applyNumberFormat="1" applyBorder="1"/>
    <xf numFmtId="166" fontId="0" fillId="0" borderId="4" xfId="0" applyNumberFormat="1" applyBorder="1"/>
    <xf numFmtId="166" fontId="0" fillId="0" borderId="6" xfId="0" applyNumberFormat="1" applyBorder="1"/>
    <xf numFmtId="166" fontId="0" fillId="0" borderId="0" xfId="0" applyNumberFormat="1" applyBorder="1"/>
    <xf numFmtId="166" fontId="0" fillId="0" borderId="7" xfId="0" applyNumberFormat="1" applyBorder="1"/>
    <xf numFmtId="165" fontId="0" fillId="0" borderId="10" xfId="0" applyNumberFormat="1" applyBorder="1"/>
    <xf numFmtId="165" fontId="0" fillId="0" borderId="11" xfId="0" applyNumberFormat="1" applyBorder="1"/>
    <xf numFmtId="0" fontId="0" fillId="0" borderId="11" xfId="0" applyBorder="1"/>
    <xf numFmtId="0" fontId="0" fillId="0" borderId="9" xfId="0" applyBorder="1"/>
    <xf numFmtId="0" fontId="0" fillId="0" borderId="10" xfId="0" applyBorder="1"/>
    <xf numFmtId="165" fontId="0" fillId="0" borderId="11" xfId="1" applyNumberFormat="1" applyFont="1" applyBorder="1"/>
    <xf numFmtId="165" fontId="0" fillId="0" borderId="0" xfId="0" applyNumberFormat="1" applyBorder="1"/>
    <xf numFmtId="0" fontId="5" fillId="3" borderId="0" xfId="2"/>
    <xf numFmtId="0" fontId="5" fillId="3" borderId="0" xfId="2" applyBorder="1"/>
    <xf numFmtId="164" fontId="5" fillId="3" borderId="0" xfId="2" applyNumberFormat="1" applyBorder="1"/>
    <xf numFmtId="2" fontId="5" fillId="3" borderId="0" xfId="2" applyNumberFormat="1" applyBorder="1"/>
    <xf numFmtId="0" fontId="1" fillId="2" borderId="12" xfId="0" applyFont="1" applyFill="1" applyBorder="1"/>
    <xf numFmtId="165" fontId="0" fillId="0" borderId="7" xfId="1" applyNumberFormat="1" applyFont="1" applyBorder="1"/>
    <xf numFmtId="164" fontId="0" fillId="0" borderId="7" xfId="1" applyNumberFormat="1" applyFont="1" applyBorder="1"/>
    <xf numFmtId="2" fontId="0" fillId="0" borderId="1" xfId="0" applyNumberFormat="1" applyBorder="1"/>
    <xf numFmtId="2" fontId="0" fillId="0" borderId="4" xfId="0" applyNumberFormat="1" applyBorder="1"/>
    <xf numFmtId="2" fontId="0" fillId="0" borderId="6" xfId="0" applyNumberFormat="1" applyBorder="1"/>
    <xf numFmtId="0" fontId="1" fillId="2" borderId="3" xfId="0" applyFont="1" applyFill="1" applyBorder="1"/>
    <xf numFmtId="165" fontId="0" fillId="0" borderId="1" xfId="1" applyNumberFormat="1" applyFont="1" applyBorder="1"/>
    <xf numFmtId="165" fontId="0" fillId="0" borderId="4" xfId="0" applyNumberFormat="1" applyBorder="1"/>
    <xf numFmtId="165" fontId="0" fillId="0" borderId="6" xfId="1" applyNumberFormat="1" applyFont="1" applyBorder="1"/>
    <xf numFmtId="165" fontId="0" fillId="0" borderId="1" xfId="0" applyNumberFormat="1" applyBorder="1"/>
    <xf numFmtId="165" fontId="0" fillId="0" borderId="5" xfId="0" applyNumberFormat="1" applyBorder="1"/>
    <xf numFmtId="164" fontId="0" fillId="0" borderId="6" xfId="1" applyNumberFormat="1" applyFont="1" applyBorder="1"/>
    <xf numFmtId="164" fontId="5" fillId="3" borderId="4" xfId="2" applyNumberFormat="1" applyBorder="1"/>
    <xf numFmtId="164" fontId="5" fillId="3" borderId="5" xfId="2" applyNumberFormat="1" applyBorder="1"/>
    <xf numFmtId="0" fontId="5" fillId="3" borderId="4" xfId="2" applyBorder="1"/>
    <xf numFmtId="0" fontId="5" fillId="3" borderId="5" xfId="2" applyBorder="1"/>
    <xf numFmtId="165" fontId="0" fillId="4" borderId="2" xfId="0" applyNumberFormat="1" applyFill="1" applyBorder="1"/>
    <xf numFmtId="165" fontId="0" fillId="4" borderId="3" xfId="0" applyNumberFormat="1" applyFill="1" applyBorder="1"/>
    <xf numFmtId="165" fontId="0" fillId="0" borderId="4" xfId="1" applyNumberFormat="1" applyFont="1" applyBorder="1"/>
    <xf numFmtId="165" fontId="0" fillId="0" borderId="0" xfId="1" applyNumberFormat="1" applyFont="1" applyBorder="1"/>
    <xf numFmtId="164" fontId="0" fillId="0" borderId="0" xfId="1" applyNumberFormat="1" applyFont="1" applyBorder="1"/>
    <xf numFmtId="165" fontId="0" fillId="0" borderId="5" xfId="1" applyNumberFormat="1" applyFont="1" applyBorder="1"/>
    <xf numFmtId="165" fontId="0" fillId="0" borderId="8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8" xfId="1" applyNumberFormat="1" applyFont="1" applyBorder="1"/>
    <xf numFmtId="166" fontId="0" fillId="0" borderId="0" xfId="0" applyNumberFormat="1"/>
    <xf numFmtId="166" fontId="0" fillId="0" borderId="2" xfId="0" applyNumberFormat="1" applyBorder="1"/>
    <xf numFmtId="166" fontId="0" fillId="0" borderId="0" xfId="0" applyNumberFormat="1" applyFill="1"/>
    <xf numFmtId="0" fontId="0" fillId="0" borderId="0" xfId="0" applyFill="1" applyBorder="1"/>
    <xf numFmtId="0" fontId="1" fillId="2" borderId="12" xfId="0" applyFont="1" applyFill="1" applyBorder="1" applyAlignment="1">
      <alignment horizontal="center"/>
    </xf>
  </cellXfs>
  <cellStyles count="3">
    <cellStyle name="Ongeldig" xfId="2" builtinId="27"/>
    <cellStyle name="Procent" xfId="1" builtinId="5"/>
    <cellStyle name="Standaard" xfId="0" builtinId="0"/>
  </cellStyles>
  <dxfs count="20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ff-groups/tnw/bt/imb/imb-Shared/imb-current/Wijb/Fermentation/Fermentation_MAC_strain_comparison_adjusted_v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tnw\bt\imb\imb-Shared\imb-current\Wijb\Fermentation\Fermentation_MAC_strain_comparison_adjusted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11">
          <cell r="L11">
            <v>0.12691882665733012</v>
          </cell>
          <cell r="M11">
            <v>0.10818947269391786</v>
          </cell>
          <cell r="Y11">
            <v>9.5550910719617799E-2</v>
          </cell>
          <cell r="Z11">
            <v>9.5687949809455206E-2</v>
          </cell>
          <cell r="AA11">
            <v>9.6258413156498829E-2</v>
          </cell>
          <cell r="AJ11">
            <v>9.9185584170255858E-2</v>
          </cell>
          <cell r="AK11">
            <v>0.10339888248954765</v>
          </cell>
          <cell r="AM11">
            <v>9.7954038851568087E-2</v>
          </cell>
          <cell r="AN11">
            <v>9.7567758730019799E-2</v>
          </cell>
          <cell r="AO11">
            <v>9.7511310731738576E-2</v>
          </cell>
          <cell r="AP11">
            <v>9.872805476361303E-2</v>
          </cell>
          <cell r="AQ11">
            <v>0.10265105979847142</v>
          </cell>
          <cell r="AR11">
            <v>9.5803249761389667E-2</v>
          </cell>
          <cell r="AV11">
            <v>9.8861796724742226E-2</v>
          </cell>
          <cell r="AW11">
            <v>9.9341409008781703E-2</v>
          </cell>
          <cell r="AX11">
            <v>9.9241438968615328E-2</v>
          </cell>
          <cell r="AY11">
            <v>0.1</v>
          </cell>
          <cell r="AZ11">
            <v>9.8500000000000004E-2</v>
          </cell>
          <cell r="BA11">
            <v>0.1169169169169169</v>
          </cell>
          <cell r="BB11">
            <v>0.10450517608879537</v>
          </cell>
          <cell r="BC11">
            <v>9.6318151794373141E-2</v>
          </cell>
          <cell r="BG11">
            <v>0.1105229605534911</v>
          </cell>
          <cell r="BH11">
            <v>9.6637949269431783E-2</v>
          </cell>
          <cell r="BI11">
            <v>0.10498266527442672</v>
          </cell>
          <cell r="BJ11">
            <v>0.12513683135667003</v>
          </cell>
          <cell r="BK11">
            <v>0.11945818789503032</v>
          </cell>
          <cell r="BL11">
            <v>0.10390987655735195</v>
          </cell>
          <cell r="BM11">
            <v>0.110650528287116</v>
          </cell>
          <cell r="BN11">
            <v>0.10711814983151208</v>
          </cell>
        </row>
        <row r="28">
          <cell r="L28">
            <v>11.913341819644806</v>
          </cell>
          <cell r="M28">
            <v>11.412381924743846</v>
          </cell>
          <cell r="Y28">
            <v>8.5418569123761365</v>
          </cell>
          <cell r="Z28">
            <v>6.8607628419981834</v>
          </cell>
          <cell r="AA28">
            <v>8.3137228849140641</v>
          </cell>
          <cell r="AJ28">
            <v>3.6948814749788972</v>
          </cell>
          <cell r="AK28">
            <v>3.7584900995575334</v>
          </cell>
          <cell r="AM28">
            <v>10.098591070459124</v>
          </cell>
          <cell r="AN28">
            <v>9.4663683903636748</v>
          </cell>
          <cell r="AO28">
            <v>9.6715098419352934</v>
          </cell>
          <cell r="AP28">
            <v>2.6654670318609064</v>
          </cell>
          <cell r="AQ28">
            <v>3.0741837003119241</v>
          </cell>
          <cell r="AR28">
            <v>2.9247779521924593</v>
          </cell>
          <cell r="AV28">
            <v>2.9420571362196131</v>
          </cell>
          <cell r="AW28">
            <v>2.6324809642086406</v>
          </cell>
          <cell r="AX28">
            <v>2.8899535602039452</v>
          </cell>
          <cell r="AY28">
            <v>6.4206788069062313</v>
          </cell>
          <cell r="AZ28">
            <v>5.6044375467045553</v>
          </cell>
          <cell r="BA28">
            <v>7.1995988459051956</v>
          </cell>
          <cell r="BB28">
            <v>6.6345953332118244</v>
          </cell>
          <cell r="BC28">
            <v>6.203481626882815</v>
          </cell>
          <cell r="BG28">
            <v>5.0644147373246184</v>
          </cell>
          <cell r="BH28">
            <v>5.5895520729555042</v>
          </cell>
          <cell r="BI28">
            <v>6.1819724406032623</v>
          </cell>
          <cell r="BJ28">
            <v>6.932287422680953</v>
          </cell>
          <cell r="BK28">
            <v>6.2419231541080125</v>
          </cell>
          <cell r="BL28">
            <v>6.537665406865397</v>
          </cell>
          <cell r="BM28">
            <v>7.3059005836238207</v>
          </cell>
          <cell r="BN28">
            <v>7.1570721149959606</v>
          </cell>
        </row>
        <row r="29">
          <cell r="L29">
            <v>-0.15926450222571484</v>
          </cell>
          <cell r="M29">
            <v>-0.19609130419922016</v>
          </cell>
          <cell r="Y29">
            <v>-0.14984195684834692</v>
          </cell>
          <cell r="Z29">
            <v>-0.13816679035727406</v>
          </cell>
          <cell r="AA29">
            <v>-0.16653091741979281</v>
          </cell>
          <cell r="AJ29">
            <v>-3.468205106519592</v>
          </cell>
          <cell r="AK29">
            <v>-3.56284761899341</v>
          </cell>
          <cell r="AM29">
            <v>0.27718684688945672</v>
          </cell>
          <cell r="AN29">
            <v>0.24578849678243966</v>
          </cell>
          <cell r="AO29">
            <v>0.25074284775387801</v>
          </cell>
          <cell r="AP29">
            <v>-2.5139263468727981</v>
          </cell>
          <cell r="AQ29">
            <v>-2.3137011714870632</v>
          </cell>
          <cell r="AR29">
            <v>-2.2303302978581878</v>
          </cell>
          <cell r="AV29">
            <v>-2.8222995166588185</v>
          </cell>
          <cell r="AW29">
            <v>-2.4307076835376051</v>
          </cell>
          <cell r="AX29">
            <v>-2.5688568304749095</v>
          </cell>
          <cell r="AY29">
            <v>-0.43256384573081785</v>
          </cell>
          <cell r="AZ29">
            <v>-0.41705969758161793</v>
          </cell>
          <cell r="BA29">
            <v>-0.47874120614030685</v>
          </cell>
          <cell r="BB29">
            <v>-0.61054487049733819</v>
          </cell>
          <cell r="BC29">
            <v>-0.59304485995328371</v>
          </cell>
          <cell r="BG29">
            <v>-0.54645881652669426</v>
          </cell>
          <cell r="BH29">
            <v>-0.62488632878941752</v>
          </cell>
          <cell r="BI29">
            <v>-0.39217610198365654</v>
          </cell>
          <cell r="BJ29">
            <v>-0.4004362528823554</v>
          </cell>
          <cell r="BK29">
            <v>-0.32747472286431251</v>
          </cell>
          <cell r="BL29">
            <v>-0.28056021667647707</v>
          </cell>
          <cell r="BM29">
            <v>-0.30122859193962598</v>
          </cell>
          <cell r="BN29">
            <v>-0.28470344128993558</v>
          </cell>
        </row>
        <row r="30">
          <cell r="L30">
            <v>74.802241887905637</v>
          </cell>
          <cell r="M30">
            <v>58.199326947967904</v>
          </cell>
          <cell r="Y30">
            <v>-57.005775231707887</v>
          </cell>
          <cell r="Z30">
            <v>-49.655657660263408</v>
          </cell>
          <cell r="AA30">
            <v>-49.922999366878813</v>
          </cell>
          <cell r="AJ30">
            <v>1.0653584091763186</v>
          </cell>
          <cell r="AK30">
            <v>1.054911829380847</v>
          </cell>
          <cell r="AM30">
            <v>36.432432432432428</v>
          </cell>
          <cell r="AN30">
            <v>38.514285714285705</v>
          </cell>
          <cell r="AO30">
            <v>38.571428571428569</v>
          </cell>
          <cell r="AP30">
            <v>1.0602804792497671</v>
          </cell>
          <cell r="AQ30">
            <v>1.3286865815675251</v>
          </cell>
          <cell r="AR30">
            <v>1.3113653861049899</v>
          </cell>
          <cell r="AV30">
            <v>1.0424326400702395</v>
          </cell>
          <cell r="AW30">
            <v>1.0830100970337078</v>
          </cell>
          <cell r="AX30">
            <v>1.1249959615965339</v>
          </cell>
          <cell r="AY30">
            <v>14.843308959532843</v>
          </cell>
          <cell r="AZ30">
            <v>13.437974417577895</v>
          </cell>
          <cell r="BA30">
            <v>15.038602805782247</v>
          </cell>
          <cell r="BB30">
            <v>10.866679344644087</v>
          </cell>
          <cell r="BC30">
            <v>10.46039186204478</v>
          </cell>
          <cell r="BG30">
            <v>9.2676970050811214</v>
          </cell>
          <cell r="BH30">
            <v>8.94491016275561</v>
          </cell>
          <cell r="BI30">
            <v>15.763256377261071</v>
          </cell>
          <cell r="BJ30">
            <v>17.311837708953881</v>
          </cell>
          <cell r="BK30">
            <v>19.060778491579399</v>
          </cell>
          <cell r="BL30">
            <v>23.302182626997993</v>
          </cell>
          <cell r="BM30">
            <v>24.253675710465469</v>
          </cell>
          <cell r="BN30">
            <v>25.138691975652517</v>
          </cell>
        </row>
        <row r="31">
          <cell r="L31">
            <v>1.2548532508554879</v>
          </cell>
          <cell r="M31">
            <v>1.8124804504222698</v>
          </cell>
          <cell r="Y31">
            <v>-1.5681897296409806</v>
          </cell>
          <cell r="Z31">
            <v>-1.4439309299907415</v>
          </cell>
          <cell r="AA31">
            <v>-1.7300401280150288</v>
          </cell>
          <cell r="AJ31">
            <v>-34.966826434840414</v>
          </cell>
          <cell r="AK31">
            <v>-24.468222343441223</v>
          </cell>
          <cell r="AM31">
            <v>2.8297643480478025</v>
          </cell>
          <cell r="AN31">
            <v>2.5191569426388298</v>
          </cell>
          <cell r="AO31">
            <v>2.58845711599785</v>
          </cell>
          <cell r="AP31">
            <v>-25.463140673559842</v>
          </cell>
          <cell r="AQ31">
            <v>-22.539476709051147</v>
          </cell>
          <cell r="AR31">
            <v>-23.175151130539678</v>
          </cell>
          <cell r="AV31">
            <v>-28.547928625218677</v>
          </cell>
          <cell r="AW31">
            <v>-24.468222343441223</v>
          </cell>
          <cell r="AX31">
            <v>-27.729248674943186</v>
          </cell>
          <cell r="AY31">
            <v>-4.3256384573081785</v>
          </cell>
          <cell r="AZ31">
            <v>-4.2341086048895207</v>
          </cell>
          <cell r="BA31">
            <v>-4.0947128847103302</v>
          </cell>
          <cell r="BB31">
            <v>-5.8422452681058958</v>
          </cell>
          <cell r="BC31">
            <v>-6.1571453449330944</v>
          </cell>
          <cell r="BG31">
            <v>-4.9443012907912305</v>
          </cell>
          <cell r="BH31">
            <v>-6.4662623070280709</v>
          </cell>
          <cell r="BI31">
            <v>-3.7356272195843063</v>
          </cell>
          <cell r="BJ31">
            <v>-3.1999871543895493</v>
          </cell>
          <cell r="BK31">
            <v>-2.70633149238986</v>
          </cell>
          <cell r="BL31">
            <v>-2.7000341639480712</v>
          </cell>
          <cell r="BM31">
            <v>-2.722342103582172</v>
          </cell>
          <cell r="BN31">
            <v>-2.6578450219477308</v>
          </cell>
        </row>
        <row r="32">
          <cell r="L32">
            <v>1.7466666666666666</v>
          </cell>
          <cell r="M32">
            <v>1.8533333333333342</v>
          </cell>
          <cell r="Y32">
            <v>2.2133333333333329</v>
          </cell>
          <cell r="Z32">
            <v>2.2966666666666669</v>
          </cell>
          <cell r="AA32">
            <v>2.3533333333333331</v>
          </cell>
          <cell r="AJ32">
            <v>3.7666666666666666</v>
          </cell>
          <cell r="AK32">
            <v>3.81</v>
          </cell>
          <cell r="AM32">
            <v>1.4200000000000008</v>
          </cell>
          <cell r="AN32">
            <v>1.4366666666666665</v>
          </cell>
          <cell r="AO32">
            <v>1.3866666666666665</v>
          </cell>
          <cell r="AP32">
            <v>4.2666666666666666</v>
          </cell>
          <cell r="AQ32">
            <v>4.3333333333333339</v>
          </cell>
          <cell r="AR32">
            <v>4.3933333333333326</v>
          </cell>
          <cell r="AV32">
            <v>4.2866666666666671</v>
          </cell>
          <cell r="AW32">
            <v>4.0999999999999996</v>
          </cell>
          <cell r="AX32">
            <v>4.2866666666666671</v>
          </cell>
          <cell r="AY32">
            <v>0.85000000000000053</v>
          </cell>
          <cell r="AZ32">
            <v>0.90666666666666684</v>
          </cell>
          <cell r="BA32">
            <v>0.96666666666666656</v>
          </cell>
          <cell r="BB32">
            <v>0.62750000000000017</v>
          </cell>
          <cell r="BC32">
            <v>0.61499999999999988</v>
          </cell>
          <cell r="BG32">
            <v>0.71749999999999969</v>
          </cell>
          <cell r="BH32">
            <v>0.59499999999999953</v>
          </cell>
          <cell r="BI32">
            <v>0.93500000000000016</v>
          </cell>
          <cell r="BJ32">
            <v>0.76249999999999962</v>
          </cell>
          <cell r="BK32">
            <v>0.875</v>
          </cell>
          <cell r="BL32">
            <v>1.5899999999999999</v>
          </cell>
          <cell r="BM32">
            <v>1.6199999999999997</v>
          </cell>
          <cell r="BN32">
            <v>1.4750000000000001</v>
          </cell>
        </row>
        <row r="34">
          <cell r="L34">
            <v>-8.4275820756754091E-2</v>
          </cell>
          <cell r="M34">
            <v>-9.2568189164982745E-2</v>
          </cell>
          <cell r="Y34">
            <v>-0.12094614301173082</v>
          </cell>
          <cell r="Z34">
            <v>-0.11244138608874581</v>
          </cell>
          <cell r="AA34">
            <v>-0.1147632344942431</v>
          </cell>
          <cell r="AJ34">
            <v>-0.52474163807705176</v>
          </cell>
          <cell r="AK34">
            <v>-0.52741628278153418</v>
          </cell>
          <cell r="AM34">
            <v>-7.2622267214751249E-2</v>
          </cell>
          <cell r="AN34">
            <v>-7.2894360892870477E-2</v>
          </cell>
          <cell r="AO34">
            <v>-7.1257607060192296E-2</v>
          </cell>
          <cell r="AP34">
            <v>-0.57856985104132286</v>
          </cell>
          <cell r="AQ34">
            <v>-0.58775359063605648</v>
          </cell>
          <cell r="AR34">
            <v>-0.59568065849476615</v>
          </cell>
          <cell r="AV34">
            <v>-0.57404567384137162</v>
          </cell>
          <cell r="AW34">
            <v>-0.55284960842619602</v>
          </cell>
          <cell r="AX34">
            <v>-0.57357518997022605</v>
          </cell>
          <cell r="AY34">
            <v>-0.15704077930608049</v>
          </cell>
          <cell r="AZ34">
            <v>-0.16258037102363662</v>
          </cell>
          <cell r="BA34">
            <v>-0.15532551974626388</v>
          </cell>
          <cell r="BB34">
            <v>-0.1644519561380661</v>
          </cell>
          <cell r="BC34">
            <v>-0.14019335193550939</v>
          </cell>
          <cell r="BG34">
            <v>-0.19802797753044321</v>
          </cell>
          <cell r="BH34">
            <v>-0.18832500179220815</v>
          </cell>
          <cell r="BI34">
            <v>-0.17141236628522016</v>
          </cell>
          <cell r="BJ34">
            <v>-0.15887340045644191</v>
          </cell>
          <cell r="BK34">
            <v>-0.16602550411896688</v>
          </cell>
          <cell r="BL34">
            <v>-0.14479016334750877</v>
          </cell>
          <cell r="BM34">
            <v>-0.14563457371684191</v>
          </cell>
          <cell r="BN34">
            <v>-0.14427046241764238</v>
          </cell>
        </row>
        <row r="35">
          <cell r="L35">
            <v>-8.3593849899194073</v>
          </cell>
          <cell r="M35">
            <v>-6.4874571954459546</v>
          </cell>
          <cell r="Y35">
            <v>-4.3852471696280499</v>
          </cell>
          <cell r="Z35">
            <v>-4.7237002212939174</v>
          </cell>
          <cell r="AA35">
            <v>-4.6557235792855858</v>
          </cell>
          <cell r="AJ35">
            <v>-1.0491903758441616</v>
          </cell>
          <cell r="AK35">
            <v>-1.052169249861203</v>
          </cell>
          <cell r="AM35">
            <v>-7.4869307089823502</v>
          </cell>
          <cell r="AN35">
            <v>-7.4295697707462436</v>
          </cell>
          <cell r="AO35">
            <v>-7.5458403957750129</v>
          </cell>
          <cell r="AP35">
            <v>-0.9471877016469693</v>
          </cell>
          <cell r="AQ35">
            <v>-0.96943660873676374</v>
          </cell>
          <cell r="AR35">
            <v>-0.89677683131537611</v>
          </cell>
          <cell r="AV35">
            <v>-0.95594591156467301</v>
          </cell>
          <cell r="AW35">
            <v>-0.99741197606012177</v>
          </cell>
          <cell r="AX35">
            <v>-0.89652562993004525</v>
          </cell>
          <cell r="AY35">
            <v>-3.534588235294116</v>
          </cell>
          <cell r="AZ35">
            <v>-3.3629420955882363</v>
          </cell>
          <cell r="BA35">
            <v>-4.1781671326498921</v>
          </cell>
          <cell r="BB35">
            <v>-3.5273619594592605</v>
          </cell>
          <cell r="BC35">
            <v>-3.8135723515333102</v>
          </cell>
          <cell r="BG35">
            <v>-3.0979701372370623</v>
          </cell>
          <cell r="BH35">
            <v>-2.8483345276098833</v>
          </cell>
          <cell r="BI35">
            <v>-3.3995913336681483</v>
          </cell>
          <cell r="BJ35">
            <v>-4.3720511281739878</v>
          </cell>
          <cell r="BK35">
            <v>-3.9938558351677971</v>
          </cell>
          <cell r="BL35">
            <v>-3.9835386953165961</v>
          </cell>
          <cell r="BM35">
            <v>-4.2173560920296156</v>
          </cell>
          <cell r="BN35">
            <v>-4.1213254257208884</v>
          </cell>
        </row>
        <row r="36">
          <cell r="L36">
            <v>1.2603112150523259</v>
          </cell>
          <cell r="M36">
            <v>0.9204666935814908</v>
          </cell>
          <cell r="N36">
            <v>2.0345739924031805</v>
          </cell>
          <cell r="O36">
            <v>1.8975482561916541</v>
          </cell>
          <cell r="P36">
            <v>2.340301885494835</v>
          </cell>
          <cell r="Q36">
            <v>1.9341541280726118</v>
          </cell>
          <cell r="Y36">
            <v>0.45983156273946196</v>
          </cell>
          <cell r="Z36">
            <v>0.43644954349591353</v>
          </cell>
          <cell r="AA36">
            <v>0.44381809289855134</v>
          </cell>
          <cell r="AD36">
            <v>0.6615390588225063</v>
          </cell>
          <cell r="AE36">
            <v>0.66741438925029684</v>
          </cell>
          <cell r="AJ36">
            <v>0</v>
          </cell>
          <cell r="AK36">
            <v>0</v>
          </cell>
          <cell r="AM36">
            <v>1.1231258334942289</v>
          </cell>
          <cell r="AN36">
            <v>1.1251079296150148</v>
          </cell>
          <cell r="AO36">
            <v>1.1641469146096701</v>
          </cell>
          <cell r="AP36">
            <v>0</v>
          </cell>
          <cell r="AQ36">
            <v>0</v>
          </cell>
          <cell r="AR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0.17688235294117632</v>
          </cell>
          <cell r="AZ36">
            <v>0.15834237132352938</v>
          </cell>
          <cell r="BA36">
            <v>0.20361685823754791</v>
          </cell>
          <cell r="BB36">
            <v>2.0318137821247861E-2</v>
          </cell>
          <cell r="BC36">
            <v>2.8347293454929333E-2</v>
          </cell>
          <cell r="BG36">
            <v>2.3483240886940381E-2</v>
          </cell>
          <cell r="BH36">
            <v>3.6998529148868191E-2</v>
          </cell>
          <cell r="BI36">
            <v>0.23317379783465442</v>
          </cell>
          <cell r="BJ36">
            <v>0.22082342745176056</v>
          </cell>
          <cell r="BK36">
            <v>0.21771425398423411</v>
          </cell>
          <cell r="BL36">
            <v>3.6270428609641726E-2</v>
          </cell>
          <cell r="BM36">
            <v>3.585896750045426E-2</v>
          </cell>
          <cell r="BN36">
            <v>2.9412102157127046E-2</v>
          </cell>
        </row>
        <row r="37">
          <cell r="L37">
            <v>12.655154647325935</v>
          </cell>
          <cell r="M37">
            <v>9.954180812886765</v>
          </cell>
          <cell r="Y37">
            <v>7.6848460762593946</v>
          </cell>
          <cell r="Z37">
            <v>7.3913057160046964</v>
          </cell>
          <cell r="AA37">
            <v>7.3767084350200944</v>
          </cell>
          <cell r="AJ37">
            <v>-0.518486058136019</v>
          </cell>
          <cell r="AK37">
            <v>-0.52075791642339864</v>
          </cell>
          <cell r="AM37">
            <v>11.56482300011006</v>
          </cell>
          <cell r="AN37">
            <v>11.497822712336736</v>
          </cell>
          <cell r="AO37">
            <v>11.768320887260964</v>
          </cell>
          <cell r="AP37">
            <v>-0.43559606768641096</v>
          </cell>
          <cell r="AQ37">
            <v>-0.56906803225998159</v>
          </cell>
          <cell r="AR37">
            <v>-0.43921924679367486</v>
          </cell>
          <cell r="AV37">
            <v>-0.40465686283024721</v>
          </cell>
          <cell r="AW37">
            <v>-0.50184372277802114</v>
          </cell>
          <cell r="AX37">
            <v>-0.42369069942094634</v>
          </cell>
          <cell r="AY37">
            <v>4.8844470470588197</v>
          </cell>
          <cell r="AZ37">
            <v>4.4110847426470592</v>
          </cell>
          <cell r="BA37">
            <v>5.449855195795795</v>
          </cell>
          <cell r="BB37">
            <v>4.9781551010338525</v>
          </cell>
          <cell r="BC37">
            <v>4.5157641549454182</v>
          </cell>
          <cell r="BG37">
            <v>4.8611232492469698</v>
          </cell>
          <cell r="BH37">
            <v>4.5801010715202048</v>
          </cell>
          <cell r="BI37">
            <v>6.9926373794108629</v>
          </cell>
          <cell r="BJ37">
            <v>7.9138124536315599</v>
          </cell>
          <cell r="BK37">
            <v>6.8753734256440859</v>
          </cell>
          <cell r="BL37">
            <v>5.4407334685251589</v>
          </cell>
          <cell r="BM37">
            <v>6.1376279586130584</v>
          </cell>
          <cell r="BN37">
            <v>6.1171073868529504</v>
          </cell>
        </row>
        <row r="40">
          <cell r="L40">
            <v>2.1290390960265877E-2</v>
          </cell>
          <cell r="M40">
            <v>9.6027886284979214E-3</v>
          </cell>
          <cell r="Y40">
            <v>0</v>
          </cell>
          <cell r="Z40">
            <v>0</v>
          </cell>
          <cell r="AA40">
            <v>5.0924245487184595E-3</v>
          </cell>
          <cell r="AJ40">
            <v>0</v>
          </cell>
          <cell r="AK40">
            <v>3.1086286401815488E-3</v>
          </cell>
          <cell r="AM40">
            <v>2.359174738537765E-2</v>
          </cell>
          <cell r="AN40">
            <v>2.5840741668287145E-2</v>
          </cell>
          <cell r="AO40">
            <v>3.1086286401815488E-3</v>
          </cell>
          <cell r="AP40">
            <v>0</v>
          </cell>
          <cell r="AQ40">
            <v>0</v>
          </cell>
          <cell r="AR40">
            <v>0</v>
          </cell>
          <cell r="AV40">
            <v>9.3403641540094689E-4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G40">
            <v>3.0453504252857418E-2</v>
          </cell>
          <cell r="BH40">
            <v>0</v>
          </cell>
          <cell r="BI40">
            <v>3.2892697103896577E-2</v>
          </cell>
          <cell r="BJ40">
            <v>0</v>
          </cell>
          <cell r="BK40">
            <v>0</v>
          </cell>
          <cell r="BL40">
            <v>1.9605637086292829E-2</v>
          </cell>
          <cell r="BM40">
            <v>1.8441754714519337E-2</v>
          </cell>
          <cell r="BN40">
            <v>2.0334292849371785E-2</v>
          </cell>
        </row>
        <row r="44">
          <cell r="L44">
            <v>0.14385456600000002</v>
          </cell>
          <cell r="M44">
            <v>0.10899438</v>
          </cell>
          <cell r="Y44">
            <v>6.2784226599999993E-2</v>
          </cell>
          <cell r="Z44">
            <v>6.3685004600000011E-2</v>
          </cell>
          <cell r="AA44">
            <v>7.215231779999999E-2</v>
          </cell>
          <cell r="AJ44">
            <v>0</v>
          </cell>
          <cell r="AK44">
            <v>0</v>
          </cell>
          <cell r="AM44">
            <v>6.6657571999999998E-2</v>
          </cell>
          <cell r="AN44">
            <v>5.9091036799999996E-2</v>
          </cell>
          <cell r="AO44">
            <v>0.10953460479999999</v>
          </cell>
          <cell r="AP44">
            <v>0</v>
          </cell>
          <cell r="AQ44">
            <v>0</v>
          </cell>
          <cell r="AR44">
            <v>4.5038899999999999E-4</v>
          </cell>
          <cell r="AV44">
            <v>0</v>
          </cell>
          <cell r="AW44">
            <v>0</v>
          </cell>
          <cell r="AX44">
            <v>0</v>
          </cell>
          <cell r="AY44">
            <v>14.318767087999998</v>
          </cell>
          <cell r="AZ44">
            <v>14.943006241999997</v>
          </cell>
          <cell r="BA44">
            <v>13.7213711184</v>
          </cell>
          <cell r="BB44">
            <v>15.915666326399998</v>
          </cell>
          <cell r="BC44">
            <v>15.934222353200001</v>
          </cell>
          <cell r="BG44">
            <v>16.10814456944</v>
          </cell>
          <cell r="BH44">
            <v>15.30360569096</v>
          </cell>
          <cell r="BI44">
            <v>14.276691747619997</v>
          </cell>
          <cell r="BJ44">
            <v>15.518324142819999</v>
          </cell>
          <cell r="BK44">
            <v>15.15567092002</v>
          </cell>
          <cell r="BL44">
            <v>9.2969503800000002</v>
          </cell>
          <cell r="BM44">
            <v>9.0681522600000015</v>
          </cell>
          <cell r="BN44">
            <v>9.8599378800000022</v>
          </cell>
        </row>
        <row r="46">
          <cell r="L46">
            <v>0.90266481785390518</v>
          </cell>
          <cell r="M46">
            <v>0.99003117822188091</v>
          </cell>
          <cell r="Y46">
            <v>1.071790101299273</v>
          </cell>
          <cell r="Z46">
            <v>0.95775526498527763</v>
          </cell>
          <cell r="AA46">
            <v>1.0074460701766768</v>
          </cell>
          <cell r="AJ46">
            <v>1.0042851702308222</v>
          </cell>
          <cell r="AK46">
            <v>1.0061479606339196</v>
          </cell>
          <cell r="AM46">
            <v>0.89187905588655503</v>
          </cell>
          <cell r="AN46">
            <v>0.88158276193484708</v>
          </cell>
          <cell r="AO46">
            <v>0.88644119470532179</v>
          </cell>
          <cell r="AP46">
            <v>0.99733412069995153</v>
          </cell>
          <cell r="AQ46">
            <v>1.0014794197057566</v>
          </cell>
          <cell r="AR46">
            <v>1.0093625782208591</v>
          </cell>
          <cell r="AV46">
            <v>1.0052670899701568</v>
          </cell>
          <cell r="AW46">
            <v>0.98605092036810071</v>
          </cell>
          <cell r="AX46">
            <v>1.0060661204858961</v>
          </cell>
          <cell r="AY46">
            <v>0.98412481154025244</v>
          </cell>
          <cell r="AZ46">
            <v>0.96201660020795932</v>
          </cell>
          <cell r="BA46">
            <v>1.0060661204858961</v>
          </cell>
          <cell r="BB46">
            <v>0.98771185645996373</v>
          </cell>
          <cell r="BC46">
            <v>0.90051120506420879</v>
          </cell>
          <cell r="BG46">
            <v>1.0160083414709236</v>
          </cell>
          <cell r="BH46">
            <v>1.0403424167575575</v>
          </cell>
          <cell r="BI46">
            <v>1.1196319194836102</v>
          </cell>
          <cell r="BJ46">
            <v>1.0568680385324261</v>
          </cell>
          <cell r="BK46">
            <v>1.0060661204858961</v>
          </cell>
          <cell r="BL46">
            <v>0.94138779216248492</v>
          </cell>
          <cell r="BM46">
            <v>0.96801936612014683</v>
          </cell>
          <cell r="BN46">
            <v>0.97496753234546363</v>
          </cell>
        </row>
        <row r="48">
          <cell r="L48">
            <v>0.93521913895361919</v>
          </cell>
          <cell r="M48">
            <v>0.95999272842540662</v>
          </cell>
          <cell r="Y48">
            <v>1.0168793569606511</v>
          </cell>
          <cell r="Z48">
            <v>0.99239724305697563</v>
          </cell>
          <cell r="AA48">
            <v>0.99416307376424895</v>
          </cell>
          <cell r="AJ48">
            <v>0.9867833204069717</v>
          </cell>
          <cell r="AK48">
            <v>0.98936391797421641</v>
          </cell>
          <cell r="AM48">
            <v>0.93835669212506556</v>
          </cell>
          <cell r="AN48">
            <v>0.94347287047827377</v>
          </cell>
          <cell r="AO48">
            <v>0.95014327401317422</v>
          </cell>
          <cell r="AP48">
            <v>0.98395414455516761</v>
          </cell>
          <cell r="AQ48">
            <v>0.96904528938095824</v>
          </cell>
          <cell r="AR48">
            <v>0.98171262953239635</v>
          </cell>
          <cell r="AV48">
            <v>0.9933288358240534</v>
          </cell>
          <cell r="AW48">
            <v>0.96986706515562771</v>
          </cell>
          <cell r="AX48">
            <v>0.98836432184224332</v>
          </cell>
          <cell r="AY48">
            <v>0.95983566089027572</v>
          </cell>
          <cell r="AZ48">
            <v>0.94623143534623821</v>
          </cell>
          <cell r="BA48">
            <v>0.89996602740344844</v>
          </cell>
          <cell r="BB48">
            <v>0.96294394050435683</v>
          </cell>
          <cell r="BC48">
            <v>0.87665032783054209</v>
          </cell>
          <cell r="BG48">
            <v>1.0266879680810432</v>
          </cell>
          <cell r="BH48">
            <v>1.0319912264121069</v>
          </cell>
          <cell r="BI48">
            <v>1.1532176666867318</v>
          </cell>
          <cell r="BJ48">
            <v>1.0954819838563354</v>
          </cell>
          <cell r="BK48">
            <v>1.0406079359721385</v>
          </cell>
          <cell r="BL48">
            <v>0.97620176032245531</v>
          </cell>
          <cell r="BM48">
            <v>0.99807927349250192</v>
          </cell>
          <cell r="BN48">
            <v>1.0117272287370245</v>
          </cell>
        </row>
        <row r="57">
          <cell r="BB57">
            <v>0.83427729716668708</v>
          </cell>
          <cell r="BC57">
            <v>0.83181804008722171</v>
          </cell>
        </row>
        <row r="58">
          <cell r="L58">
            <v>-1.5138858495674983</v>
          </cell>
          <cell r="M58">
            <v>-1.5343732548824169</v>
          </cell>
          <cell r="Y58">
            <v>-1.7524316826390454</v>
          </cell>
          <cell r="Z58">
            <v>-1.5647279399072593</v>
          </cell>
          <cell r="AA58">
            <v>-1.5844386612299779</v>
          </cell>
          <cell r="AJ58">
            <v>0.49417729143660272</v>
          </cell>
          <cell r="AK58">
            <v>0.49493740336176378</v>
          </cell>
          <cell r="AM58">
            <v>-1.5446680955969461</v>
          </cell>
          <cell r="AN58">
            <v>-1.547575844513789</v>
          </cell>
          <cell r="AO58">
            <v>-1.5595772332860576</v>
          </cell>
          <cell r="AP58">
            <v>0.45988357632705412</v>
          </cell>
          <cell r="AQ58">
            <v>0.58700901856957177</v>
          </cell>
          <cell r="AR58">
            <v>0.48977541731250568</v>
          </cell>
          <cell r="AV58">
            <v>0.42330518697225561</v>
          </cell>
          <cell r="AW58">
            <v>0.50314587635126928</v>
          </cell>
          <cell r="AX58">
            <v>0.47259184263812554</v>
          </cell>
          <cell r="AY58">
            <v>-1.3818998768472901</v>
          </cell>
          <cell r="AZ58">
            <v>-1.3116743069807406</v>
          </cell>
          <cell r="BA58">
            <v>-1.3043650535682061</v>
          </cell>
          <cell r="BB58">
            <v>-1.4112969290503423</v>
          </cell>
          <cell r="BC58">
            <v>-1.1841296660150633</v>
          </cell>
          <cell r="BG58">
            <v>-1.5691317326842871</v>
          </cell>
          <cell r="BH58">
            <v>-1.6079926803272981</v>
          </cell>
          <cell r="BI58">
            <v>-2.0569052845142504</v>
          </cell>
          <cell r="BJ58">
            <v>-1.8100914700274351</v>
          </cell>
          <cell r="BK58">
            <v>-1.721487632353466</v>
          </cell>
          <cell r="BL58">
            <v>-1.3658040964737637</v>
          </cell>
          <cell r="BM58">
            <v>-1.4553259968283365</v>
          </cell>
          <cell r="BN58">
            <v>-1.4842573092327371</v>
          </cell>
        </row>
        <row r="59">
          <cell r="L59">
            <v>9.9300572519083996</v>
          </cell>
          <cell r="M59">
            <v>8.5079136690647417</v>
          </cell>
          <cell r="Y59">
            <v>4.8124246987951818</v>
          </cell>
          <cell r="Z59">
            <v>4.5611756168359943</v>
          </cell>
          <cell r="AA59">
            <v>4.6106940509915013</v>
          </cell>
          <cell r="AJ59">
            <v>0</v>
          </cell>
          <cell r="AK59">
            <v>0</v>
          </cell>
          <cell r="AM59">
            <v>11.465845070422528</v>
          </cell>
          <cell r="AN59">
            <v>11.531554524361948</v>
          </cell>
          <cell r="AO59">
            <v>12.017668269230771</v>
          </cell>
          <cell r="AP59">
            <v>0</v>
          </cell>
          <cell r="AQ59">
            <v>0</v>
          </cell>
          <cell r="AR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1.7688235294117631</v>
          </cell>
          <cell r="AZ59">
            <v>1.6075367647058816</v>
          </cell>
          <cell r="BA59">
            <v>1.7415517241379315</v>
          </cell>
          <cell r="BB59">
            <v>0.19442231075697208</v>
          </cell>
          <cell r="BC59">
            <v>0.29430894308943095</v>
          </cell>
          <cell r="BG59">
            <v>0.21247386759581893</v>
          </cell>
          <cell r="BH59">
            <v>0.38285714285714312</v>
          </cell>
          <cell r="BI59">
            <v>2.2210695187165768</v>
          </cell>
          <cell r="BJ59">
            <v>1.7646557377049188</v>
          </cell>
          <cell r="BK59">
            <v>1.7992440355276895</v>
          </cell>
          <cell r="BL59">
            <v>0.34905660377358494</v>
          </cell>
          <cell r="BM59">
            <v>0.32407407407407413</v>
          </cell>
          <cell r="BN59">
            <v>0.27457627118644068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52">
          <cell r="BL52">
            <v>-7.5211917779274771</v>
          </cell>
          <cell r="BM52">
            <v>-7.1020023590333121</v>
          </cell>
          <cell r="BN52">
            <v>-7.7225297930412911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8"/>
  <sheetViews>
    <sheetView tabSelected="1" zoomScale="130" zoomScaleNormal="130" workbookViewId="0">
      <pane ySplit="1" topLeftCell="A53" activePane="bottomLeft" state="frozen"/>
      <selection pane="bottomLeft" activeCell="J75" sqref="J75"/>
    </sheetView>
  </sheetViews>
  <sheetFormatPr defaultRowHeight="15" x14ac:dyDescent="0.25"/>
  <cols>
    <col min="1" max="1" width="23.5703125" customWidth="1"/>
    <col min="5" max="5" width="9.140625" style="19"/>
    <col min="6" max="6" width="11.85546875" style="24" customWidth="1"/>
    <col min="7" max="8" width="9.140625" style="24"/>
    <col min="9" max="9" width="9.140625" style="8"/>
  </cols>
  <sheetData>
    <row r="1" spans="1:20" x14ac:dyDescent="0.25">
      <c r="A1" s="72" t="s">
        <v>0</v>
      </c>
      <c r="B1" s="72"/>
      <c r="C1" s="72"/>
      <c r="D1" s="72"/>
      <c r="E1" s="72" t="s">
        <v>1</v>
      </c>
      <c r="F1" s="72"/>
      <c r="G1" s="72"/>
      <c r="H1" s="72"/>
      <c r="I1" s="72"/>
      <c r="J1" s="47" t="s">
        <v>2</v>
      </c>
      <c r="K1" s="41" t="s">
        <v>3</v>
      </c>
      <c r="L1" s="41" t="s">
        <v>4</v>
      </c>
      <c r="M1" s="41" t="s">
        <v>5</v>
      </c>
      <c r="N1" s="41" t="s">
        <v>6</v>
      </c>
    </row>
    <row r="2" spans="1:20" ht="17.25" x14ac:dyDescent="0.25">
      <c r="A2" s="1" t="s">
        <v>7</v>
      </c>
      <c r="B2" s="2" t="s">
        <v>8</v>
      </c>
      <c r="C2" s="2" t="s">
        <v>23</v>
      </c>
      <c r="D2" s="2" t="s">
        <v>22</v>
      </c>
      <c r="E2" s="25">
        <f>[1]Sheet1!BB11</f>
        <v>0.10450517608879537</v>
      </c>
      <c r="F2" s="4">
        <f>[1]Sheet1!BC11</f>
        <v>9.6318151794373141E-2</v>
      </c>
      <c r="G2" s="4"/>
      <c r="H2" s="4"/>
      <c r="I2" s="5"/>
      <c r="J2" s="6">
        <f t="shared" ref="J2:J41" si="0">AVERAGE($E2:$I2)</f>
        <v>0.10041166394158425</v>
      </c>
      <c r="K2" s="6">
        <f t="shared" ref="K2:K41" si="1">AVEDEV($E2:$I2)</f>
        <v>4.0935121472111119E-3</v>
      </c>
      <c r="L2" s="6">
        <f t="shared" ref="L2:L41" si="2">_xlfn.STDEV.S($E2:$I2)/(SQRT(COUNT($E2:$I2)))</f>
        <v>4.0935121472111119E-3</v>
      </c>
      <c r="M2" s="6">
        <f t="shared" ref="M2:M41" si="3">_xlfn.STDEV.S(($E2:$I2))</f>
        <v>5.7891003963249643E-3</v>
      </c>
      <c r="N2" s="3">
        <f t="shared" ref="N2:N41" si="4">COUNT(E2:I2)</f>
        <v>2</v>
      </c>
      <c r="P2" t="s">
        <v>31</v>
      </c>
      <c r="Q2" t="s">
        <v>32</v>
      </c>
    </row>
    <row r="3" spans="1:20" ht="17.25" x14ac:dyDescent="0.25">
      <c r="A3" s="7" t="s">
        <v>7</v>
      </c>
      <c r="B3" s="24" t="s">
        <v>8</v>
      </c>
      <c r="C3" s="24" t="s">
        <v>30</v>
      </c>
      <c r="D3" s="24" t="s">
        <v>22</v>
      </c>
      <c r="E3" s="9">
        <f>[1]Sheet1!AY11</f>
        <v>0.1</v>
      </c>
      <c r="F3" s="21">
        <f>[1]Sheet1!AZ11</f>
        <v>9.8500000000000004E-2</v>
      </c>
      <c r="G3" s="21">
        <f>[1]Sheet1!BA11</f>
        <v>0.1169169169169169</v>
      </c>
      <c r="H3" s="21"/>
      <c r="I3" s="10"/>
      <c r="J3" s="23">
        <f t="shared" si="0"/>
        <v>0.10513897230563897</v>
      </c>
      <c r="K3" s="23">
        <f t="shared" si="1"/>
        <v>7.8519630741852864E-3</v>
      </c>
      <c r="L3" s="23">
        <f t="shared" si="2"/>
        <v>5.9048704318200498E-3</v>
      </c>
      <c r="M3" s="23">
        <f t="shared" si="3"/>
        <v>1.0227535600023503E-2</v>
      </c>
      <c r="N3" s="8">
        <f t="shared" si="4"/>
        <v>3</v>
      </c>
      <c r="P3" t="s">
        <v>29</v>
      </c>
      <c r="Q3" t="s">
        <v>29</v>
      </c>
      <c r="R3" t="s">
        <v>29</v>
      </c>
    </row>
    <row r="4" spans="1:20" ht="17.25" x14ac:dyDescent="0.25">
      <c r="A4" s="7" t="s">
        <v>7</v>
      </c>
      <c r="B4" s="24" t="s">
        <v>8</v>
      </c>
      <c r="C4" s="24" t="s">
        <v>25</v>
      </c>
      <c r="D4" s="24" t="s">
        <v>22</v>
      </c>
      <c r="E4" s="9">
        <f>[1]Sheet1!BG11</f>
        <v>0.1105229605534911</v>
      </c>
      <c r="F4" s="21">
        <f>[1]Sheet1!BH11</f>
        <v>9.6637949269431783E-2</v>
      </c>
      <c r="G4" s="21"/>
      <c r="H4" s="21"/>
      <c r="I4" s="10"/>
      <c r="J4" s="23">
        <f t="shared" si="0"/>
        <v>0.10358045491146145</v>
      </c>
      <c r="K4" s="23">
        <f t="shared" si="1"/>
        <v>6.9425056420296602E-3</v>
      </c>
      <c r="L4" s="23">
        <f t="shared" si="2"/>
        <v>6.9425056420296593E-3</v>
      </c>
      <c r="M4" s="23">
        <f t="shared" si="3"/>
        <v>9.8181856358100766E-3</v>
      </c>
      <c r="N4" s="8">
        <f t="shared" si="4"/>
        <v>2</v>
      </c>
      <c r="P4" t="s">
        <v>26</v>
      </c>
      <c r="Q4" t="s">
        <v>26</v>
      </c>
    </row>
    <row r="5" spans="1:20" ht="17.25" x14ac:dyDescent="0.25">
      <c r="A5" s="7" t="s">
        <v>7</v>
      </c>
      <c r="B5" s="24" t="s">
        <v>8</v>
      </c>
      <c r="C5" s="24" t="s">
        <v>24</v>
      </c>
      <c r="D5" s="24" t="s">
        <v>22</v>
      </c>
      <c r="E5" s="9">
        <f>[1]Sheet1!BI11</f>
        <v>0.10498266527442672</v>
      </c>
      <c r="F5" s="21">
        <f>[1]Sheet1!BJ11</f>
        <v>0.12513683135667003</v>
      </c>
      <c r="G5" s="21">
        <f>[1]Sheet1!BK11</f>
        <v>0.11945818789503032</v>
      </c>
      <c r="H5" s="21"/>
      <c r="I5" s="10"/>
      <c r="J5" s="23">
        <f t="shared" si="0"/>
        <v>0.11652589484204236</v>
      </c>
      <c r="K5" s="23">
        <f t="shared" si="1"/>
        <v>7.695486378410425E-3</v>
      </c>
      <c r="L5" s="23">
        <f t="shared" si="2"/>
        <v>5.9998988749564988E-3</v>
      </c>
      <c r="M5" s="23">
        <f t="shared" si="3"/>
        <v>1.0392129691700001E-2</v>
      </c>
      <c r="N5" s="8">
        <f t="shared" si="4"/>
        <v>3</v>
      </c>
      <c r="P5" t="s">
        <v>27</v>
      </c>
      <c r="Q5" t="s">
        <v>28</v>
      </c>
      <c r="R5" t="s">
        <v>28</v>
      </c>
    </row>
    <row r="6" spans="1:20" ht="17.25" x14ac:dyDescent="0.25">
      <c r="A6" s="7" t="s">
        <v>7</v>
      </c>
      <c r="B6" s="24" t="s">
        <v>39</v>
      </c>
      <c r="C6" s="24" t="s">
        <v>23</v>
      </c>
      <c r="D6" s="24" t="s">
        <v>22</v>
      </c>
      <c r="E6" s="9">
        <f>[1]Sheet1!AP11</f>
        <v>9.872805476361303E-2</v>
      </c>
      <c r="F6" s="21">
        <f>[1]Sheet1!AQ11</f>
        <v>0.10265105979847142</v>
      </c>
      <c r="G6" s="21">
        <f>[1]Sheet1!AR11</f>
        <v>9.5803249761389667E-2</v>
      </c>
      <c r="H6" s="21"/>
      <c r="I6" s="10"/>
      <c r="J6" s="23">
        <f t="shared" si="0"/>
        <v>9.9060788107824704E-2</v>
      </c>
      <c r="K6" s="23">
        <f t="shared" si="1"/>
        <v>2.3935144604311418E-3</v>
      </c>
      <c r="L6" s="23">
        <f t="shared" si="2"/>
        <v>1.9837808333879447E-3</v>
      </c>
      <c r="M6" s="23">
        <f t="shared" si="3"/>
        <v>3.4360091945092497E-3</v>
      </c>
      <c r="N6" s="8">
        <f t="shared" ref="N6" si="5">COUNT(E6:I6)</f>
        <v>3</v>
      </c>
      <c r="P6" t="s">
        <v>66</v>
      </c>
      <c r="Q6" t="s">
        <v>67</v>
      </c>
      <c r="R6" t="s">
        <v>65</v>
      </c>
    </row>
    <row r="7" spans="1:20" ht="17.25" x14ac:dyDescent="0.25">
      <c r="A7" s="7" t="s">
        <v>7</v>
      </c>
      <c r="B7" s="24" t="s">
        <v>46</v>
      </c>
      <c r="C7" s="24" t="s">
        <v>23</v>
      </c>
      <c r="D7" s="24" t="s">
        <v>22</v>
      </c>
      <c r="E7" s="9">
        <f>[1]Sheet1!$BL11</f>
        <v>0.10390987655735195</v>
      </c>
      <c r="F7" s="21">
        <f>[1]Sheet1!$BM11</f>
        <v>0.110650528287116</v>
      </c>
      <c r="G7" s="21">
        <f>[1]Sheet1!$BN11</f>
        <v>0.10711814983151208</v>
      </c>
      <c r="H7" s="21"/>
      <c r="I7" s="10"/>
      <c r="J7" s="23">
        <f t="shared" si="0"/>
        <v>0.10722618489199336</v>
      </c>
      <c r="K7" s="23">
        <f t="shared" si="1"/>
        <v>2.2828955967484402E-3</v>
      </c>
      <c r="L7" s="23">
        <f t="shared" si="2"/>
        <v>1.9466081711713014E-3</v>
      </c>
      <c r="M7" s="23">
        <f t="shared" si="3"/>
        <v>3.3716242548974275E-3</v>
      </c>
      <c r="N7" s="8">
        <f t="shared" ref="N7:N11" si="6">COUNT(E7:I7)</f>
        <v>3</v>
      </c>
      <c r="P7" t="s">
        <v>48</v>
      </c>
      <c r="Q7" t="s">
        <v>49</v>
      </c>
      <c r="R7" t="s">
        <v>50</v>
      </c>
    </row>
    <row r="8" spans="1:20" ht="17.25" x14ac:dyDescent="0.25">
      <c r="A8" s="7" t="s">
        <v>7</v>
      </c>
      <c r="B8" s="2" t="s">
        <v>39</v>
      </c>
      <c r="C8" s="24" t="s">
        <v>35</v>
      </c>
      <c r="D8" s="24" t="s">
        <v>36</v>
      </c>
      <c r="E8" s="9">
        <f>[1]Sheet1!$AV$11</f>
        <v>9.8861796724742226E-2</v>
      </c>
      <c r="F8" s="21">
        <f>[1]Sheet1!$AW$11</f>
        <v>9.9341409008781703E-2</v>
      </c>
      <c r="G8" s="21">
        <f>[1]Sheet1!$AX$11</f>
        <v>9.9241438968615328E-2</v>
      </c>
      <c r="H8" s="21"/>
      <c r="I8" s="10"/>
      <c r="J8" s="23">
        <f t="shared" si="0"/>
        <v>9.9148214900713086E-2</v>
      </c>
      <c r="K8" s="23">
        <f t="shared" si="1"/>
        <v>1.9094545064723967E-4</v>
      </c>
      <c r="L8" s="23">
        <f t="shared" si="2"/>
        <v>1.4608790832642784E-4</v>
      </c>
      <c r="M8" s="23">
        <f t="shared" si="3"/>
        <v>2.5303167959283743E-4</v>
      </c>
      <c r="N8" s="8">
        <f t="shared" si="6"/>
        <v>3</v>
      </c>
      <c r="P8" t="s">
        <v>51</v>
      </c>
      <c r="Q8" t="s">
        <v>52</v>
      </c>
      <c r="R8" t="s">
        <v>53</v>
      </c>
    </row>
    <row r="9" spans="1:20" ht="17.25" x14ac:dyDescent="0.25">
      <c r="A9" s="7" t="s">
        <v>7</v>
      </c>
      <c r="B9" s="24" t="s">
        <v>39</v>
      </c>
      <c r="C9" s="24" t="s">
        <v>34</v>
      </c>
      <c r="D9" s="24" t="s">
        <v>37</v>
      </c>
      <c r="E9" s="9">
        <f>[1]Sheet1!$AJ$11</f>
        <v>9.9185584170255858E-2</v>
      </c>
      <c r="F9" s="21">
        <f>[1]Sheet1!$AK$11</f>
        <v>0.10339888248954765</v>
      </c>
      <c r="G9" s="21"/>
      <c r="H9" s="21"/>
      <c r="I9" s="10"/>
      <c r="J9" s="23">
        <f t="shared" si="0"/>
        <v>0.10129223332990175</v>
      </c>
      <c r="K9" s="23">
        <f t="shared" si="1"/>
        <v>2.1066491596458958E-3</v>
      </c>
      <c r="L9" s="23">
        <f t="shared" si="2"/>
        <v>2.1066491596458954E-3</v>
      </c>
      <c r="M9" s="23">
        <f t="shared" si="3"/>
        <v>2.9792518127331091E-3</v>
      </c>
      <c r="N9" s="8">
        <f t="shared" si="6"/>
        <v>2</v>
      </c>
      <c r="P9" t="s">
        <v>57</v>
      </c>
      <c r="Q9" t="s">
        <v>58</v>
      </c>
    </row>
    <row r="10" spans="1:20" ht="17.25" x14ac:dyDescent="0.25">
      <c r="A10" s="7" t="s">
        <v>7</v>
      </c>
      <c r="B10" s="24" t="s">
        <v>8</v>
      </c>
      <c r="C10" s="24" t="s">
        <v>35</v>
      </c>
      <c r="D10" s="24" t="s">
        <v>36</v>
      </c>
      <c r="E10" s="9">
        <f>[1]Sheet1!$Y$11</f>
        <v>9.5550910719617799E-2</v>
      </c>
      <c r="F10" s="21">
        <f>[1]Sheet1!$Z$11</f>
        <v>9.5687949809455206E-2</v>
      </c>
      <c r="G10" s="21">
        <f>[1]Sheet1!$AA$11</f>
        <v>9.6258413156498829E-2</v>
      </c>
      <c r="H10" s="21"/>
      <c r="I10" s="10"/>
      <c r="J10" s="23">
        <f t="shared" si="0"/>
        <v>9.5832424561857296E-2</v>
      </c>
      <c r="K10" s="23">
        <f t="shared" si="1"/>
        <v>2.8399239642770691E-4</v>
      </c>
      <c r="L10" s="23">
        <f t="shared" si="2"/>
        <v>2.1663690060358219E-4</v>
      </c>
      <c r="M10" s="23">
        <f t="shared" si="3"/>
        <v>3.752261186396531E-4</v>
      </c>
      <c r="N10" s="8">
        <f t="shared" si="6"/>
        <v>3</v>
      </c>
      <c r="P10" t="s">
        <v>54</v>
      </c>
      <c r="Q10" t="s">
        <v>55</v>
      </c>
      <c r="R10" t="s">
        <v>56</v>
      </c>
    </row>
    <row r="11" spans="1:20" ht="17.25" x14ac:dyDescent="0.25">
      <c r="A11" s="7" t="s">
        <v>7</v>
      </c>
      <c r="B11" s="12" t="s">
        <v>8</v>
      </c>
      <c r="C11" s="12" t="s">
        <v>34</v>
      </c>
      <c r="D11" s="12" t="s">
        <v>37</v>
      </c>
      <c r="E11" s="9">
        <f>[1]Sheet1!$L$11</f>
        <v>0.12691882665733012</v>
      </c>
      <c r="F11" s="21">
        <f>[1]Sheet1!$M$11</f>
        <v>0.10818947269391786</v>
      </c>
      <c r="G11" s="21">
        <f>[1]Sheet1!$AM$11</f>
        <v>9.7954038851568087E-2</v>
      </c>
      <c r="H11" s="21">
        <f>[1]Sheet1!$AN$11</f>
        <v>9.7567758730019799E-2</v>
      </c>
      <c r="I11" s="10">
        <f>[1]Sheet1!$AO$11</f>
        <v>9.7511310731738576E-2</v>
      </c>
      <c r="J11" s="23">
        <f t="shared" si="0"/>
        <v>0.10562828153291488</v>
      </c>
      <c r="K11" s="23">
        <f t="shared" si="1"/>
        <v>9.5406945141672805E-3</v>
      </c>
      <c r="L11" s="23">
        <f t="shared" si="2"/>
        <v>5.6991150867187904E-3</v>
      </c>
      <c r="M11" s="23">
        <f t="shared" si="3"/>
        <v>1.2743608745497825E-2</v>
      </c>
      <c r="N11" s="8">
        <f t="shared" si="6"/>
        <v>5</v>
      </c>
      <c r="P11" t="s">
        <v>59</v>
      </c>
      <c r="Q11" t="s">
        <v>60</v>
      </c>
      <c r="R11" t="s">
        <v>61</v>
      </c>
      <c r="S11" t="s">
        <v>62</v>
      </c>
      <c r="T11" t="s">
        <v>63</v>
      </c>
    </row>
    <row r="12" spans="1:20" x14ac:dyDescent="0.25">
      <c r="A12" s="18" t="s">
        <v>9</v>
      </c>
      <c r="B12" s="2" t="s">
        <v>8</v>
      </c>
      <c r="C12" s="2" t="s">
        <v>23</v>
      </c>
      <c r="D12" s="2" t="s">
        <v>22</v>
      </c>
      <c r="E12" s="25">
        <f>[1]Sheet1!BB32</f>
        <v>0.62750000000000017</v>
      </c>
      <c r="F12" s="4">
        <f>[1]Sheet1!BC32</f>
        <v>0.61499999999999988</v>
      </c>
      <c r="G12" s="4"/>
      <c r="H12" s="4"/>
      <c r="I12" s="5"/>
      <c r="J12" s="6">
        <f t="shared" si="0"/>
        <v>0.62125000000000008</v>
      </c>
      <c r="K12" s="6">
        <f t="shared" si="1"/>
        <v>6.2500000000001443E-3</v>
      </c>
      <c r="L12" s="6">
        <f t="shared" si="2"/>
        <v>6.2500000000001443E-3</v>
      </c>
      <c r="M12" s="6">
        <f t="shared" si="3"/>
        <v>8.8388347648320487E-3</v>
      </c>
      <c r="N12" s="3">
        <f t="shared" si="4"/>
        <v>2</v>
      </c>
    </row>
    <row r="13" spans="1:20" x14ac:dyDescent="0.25">
      <c r="A13" s="19" t="s">
        <v>9</v>
      </c>
      <c r="B13" s="24" t="s">
        <v>8</v>
      </c>
      <c r="C13" s="24" t="s">
        <v>30</v>
      </c>
      <c r="D13" s="24" t="s">
        <v>22</v>
      </c>
      <c r="E13" s="9">
        <f>[1]Sheet1!AY32</f>
        <v>0.85000000000000053</v>
      </c>
      <c r="F13" s="21">
        <f>[1]Sheet1!AZ32</f>
        <v>0.90666666666666684</v>
      </c>
      <c r="G13" s="21">
        <f>[1]Sheet1!BA32</f>
        <v>0.96666666666666656</v>
      </c>
      <c r="H13" s="21"/>
      <c r="I13" s="10"/>
      <c r="J13" s="23">
        <f t="shared" si="0"/>
        <v>0.90777777777777791</v>
      </c>
      <c r="K13" s="23">
        <f t="shared" si="1"/>
        <v>3.9259259259259029E-2</v>
      </c>
      <c r="L13" s="23">
        <f t="shared" si="2"/>
        <v>3.3683347536053412E-2</v>
      </c>
      <c r="M13" s="23">
        <f t="shared" si="3"/>
        <v>5.8341269301444468E-2</v>
      </c>
      <c r="N13" s="8">
        <f t="shared" si="4"/>
        <v>3</v>
      </c>
    </row>
    <row r="14" spans="1:20" x14ac:dyDescent="0.25">
      <c r="A14" s="19" t="s">
        <v>9</v>
      </c>
      <c r="B14" s="24" t="s">
        <v>8</v>
      </c>
      <c r="C14" s="24" t="s">
        <v>25</v>
      </c>
      <c r="D14" s="24" t="s">
        <v>22</v>
      </c>
      <c r="E14" s="9">
        <f>[1]Sheet1!BG32</f>
        <v>0.71749999999999969</v>
      </c>
      <c r="F14" s="21">
        <f>[1]Sheet1!BH32</f>
        <v>0.59499999999999953</v>
      </c>
      <c r="G14" s="21"/>
      <c r="H14" s="21"/>
      <c r="I14" s="10"/>
      <c r="J14" s="23">
        <f t="shared" si="0"/>
        <v>0.65624999999999956</v>
      </c>
      <c r="K14" s="23">
        <f t="shared" si="1"/>
        <v>6.1250000000000082E-2</v>
      </c>
      <c r="L14" s="23">
        <f t="shared" si="2"/>
        <v>6.1250000000000082E-2</v>
      </c>
      <c r="M14" s="23">
        <f t="shared" si="3"/>
        <v>8.6620580695352195E-2</v>
      </c>
      <c r="N14" s="8">
        <f t="shared" si="4"/>
        <v>2</v>
      </c>
    </row>
    <row r="15" spans="1:20" x14ac:dyDescent="0.25">
      <c r="A15" s="19" t="s">
        <v>9</v>
      </c>
      <c r="B15" s="24" t="s">
        <v>8</v>
      </c>
      <c r="C15" s="24" t="s">
        <v>24</v>
      </c>
      <c r="D15" s="24" t="s">
        <v>22</v>
      </c>
      <c r="E15" s="9">
        <f>[1]Sheet1!BI32</f>
        <v>0.93500000000000016</v>
      </c>
      <c r="F15" s="21">
        <f>[1]Sheet1!BJ32</f>
        <v>0.76249999999999962</v>
      </c>
      <c r="G15" s="21">
        <f>[1]Sheet1!BK32</f>
        <v>0.875</v>
      </c>
      <c r="H15" s="21"/>
      <c r="I15" s="10"/>
      <c r="J15" s="23">
        <f t="shared" si="0"/>
        <v>0.85749999999999993</v>
      </c>
      <c r="K15" s="23">
        <f t="shared" si="1"/>
        <v>6.3333333333333533E-2</v>
      </c>
      <c r="L15" s="23">
        <f t="shared" si="2"/>
        <v>5.0559371040391883E-2</v>
      </c>
      <c r="M15" s="23">
        <f t="shared" si="3"/>
        <v>8.757139944068526E-2</v>
      </c>
      <c r="N15" s="8">
        <f t="shared" si="4"/>
        <v>3</v>
      </c>
    </row>
    <row r="16" spans="1:20" x14ac:dyDescent="0.25">
      <c r="A16" s="19" t="s">
        <v>9</v>
      </c>
      <c r="B16" s="24" t="s">
        <v>39</v>
      </c>
      <c r="C16" s="24" t="s">
        <v>23</v>
      </c>
      <c r="D16" s="24" t="s">
        <v>22</v>
      </c>
      <c r="E16" s="9">
        <f>[1]Sheet1!AP32</f>
        <v>4.2666666666666666</v>
      </c>
      <c r="F16" s="21">
        <f>[1]Sheet1!AQ32</f>
        <v>4.3333333333333339</v>
      </c>
      <c r="G16" s="21">
        <f>[1]Sheet1!AR32</f>
        <v>4.3933333333333326</v>
      </c>
      <c r="H16" s="21"/>
      <c r="I16" s="10"/>
      <c r="J16" s="23">
        <f t="shared" si="0"/>
        <v>4.3311111111111114</v>
      </c>
      <c r="K16" s="23">
        <f t="shared" si="1"/>
        <v>4.296296296296287E-2</v>
      </c>
      <c r="L16" s="23">
        <f t="shared" si="2"/>
        <v>3.6582394740342784E-2</v>
      </c>
      <c r="M16" s="23">
        <f t="shared" si="3"/>
        <v>6.3362566352814162E-2</v>
      </c>
      <c r="N16" s="8">
        <f t="shared" ref="N16:N17" si="7">COUNT(E16:I16)</f>
        <v>3</v>
      </c>
    </row>
    <row r="17" spans="1:14" x14ac:dyDescent="0.25">
      <c r="A17" s="19" t="s">
        <v>9</v>
      </c>
      <c r="B17" s="24" t="s">
        <v>46</v>
      </c>
      <c r="C17" s="24" t="s">
        <v>23</v>
      </c>
      <c r="D17" s="24" t="s">
        <v>22</v>
      </c>
      <c r="E17" s="9">
        <f>[1]Sheet1!$BL32</f>
        <v>1.5899999999999999</v>
      </c>
      <c r="F17" s="21">
        <f>[1]Sheet1!$BM32</f>
        <v>1.6199999999999997</v>
      </c>
      <c r="G17" s="21">
        <f>[1]Sheet1!$BN32</f>
        <v>1.4750000000000001</v>
      </c>
      <c r="H17" s="21"/>
      <c r="I17" s="10"/>
      <c r="J17" s="23">
        <f t="shared" si="0"/>
        <v>1.5616666666666665</v>
      </c>
      <c r="K17" s="23">
        <f t="shared" si="1"/>
        <v>5.7777777777777629E-2</v>
      </c>
      <c r="L17" s="23">
        <f t="shared" si="2"/>
        <v>4.4190245278542727E-2</v>
      </c>
      <c r="M17" s="23">
        <f t="shared" si="3"/>
        <v>7.653975002136669E-2</v>
      </c>
      <c r="N17" s="8">
        <f t="shared" si="7"/>
        <v>3</v>
      </c>
    </row>
    <row r="18" spans="1:14" x14ac:dyDescent="0.25">
      <c r="A18" s="19" t="s">
        <v>9</v>
      </c>
      <c r="B18" s="2" t="s">
        <v>39</v>
      </c>
      <c r="C18" s="24" t="s">
        <v>35</v>
      </c>
      <c r="D18" s="24" t="s">
        <v>36</v>
      </c>
      <c r="E18" s="9">
        <f>[1]Sheet1!$AV$32</f>
        <v>4.2866666666666671</v>
      </c>
      <c r="F18" s="21">
        <f>[1]Sheet1!$AW$32</f>
        <v>4.0999999999999996</v>
      </c>
      <c r="G18" s="21">
        <f>[1]Sheet1!$AX$32</f>
        <v>4.2866666666666671</v>
      </c>
      <c r="H18" s="21"/>
      <c r="I18" s="10"/>
      <c r="J18" s="23">
        <f t="shared" si="0"/>
        <v>4.2244444444444449</v>
      </c>
      <c r="K18" s="23">
        <f t="shared" si="1"/>
        <v>8.2962962962963197E-2</v>
      </c>
      <c r="L18" s="23">
        <f t="shared" si="2"/>
        <v>6.2222222222222484E-2</v>
      </c>
      <c r="M18" s="23">
        <f t="shared" si="3"/>
        <v>0.10777205024873059</v>
      </c>
      <c r="N18" s="8">
        <f t="shared" ref="N18:N21" si="8">COUNT(E18:I18)</f>
        <v>3</v>
      </c>
    </row>
    <row r="19" spans="1:14" x14ac:dyDescent="0.25">
      <c r="A19" s="19" t="s">
        <v>9</v>
      </c>
      <c r="B19" s="24" t="s">
        <v>39</v>
      </c>
      <c r="C19" s="24" t="s">
        <v>34</v>
      </c>
      <c r="D19" s="24" t="s">
        <v>37</v>
      </c>
      <c r="E19" s="9">
        <f>[1]Sheet1!$AJ$32</f>
        <v>3.7666666666666666</v>
      </c>
      <c r="F19" s="21">
        <f>[1]Sheet1!$AK$32</f>
        <v>3.81</v>
      </c>
      <c r="G19" s="21"/>
      <c r="H19" s="21"/>
      <c r="I19" s="10"/>
      <c r="J19" s="23">
        <f t="shared" si="0"/>
        <v>3.7883333333333331</v>
      </c>
      <c r="K19" s="23">
        <f t="shared" si="1"/>
        <v>2.1666666666666723E-2</v>
      </c>
      <c r="L19" s="23">
        <f t="shared" si="2"/>
        <v>2.1666666666666723E-2</v>
      </c>
      <c r="M19" s="23">
        <f t="shared" si="3"/>
        <v>3.0641293851417142E-2</v>
      </c>
      <c r="N19" s="8">
        <f t="shared" si="8"/>
        <v>2</v>
      </c>
    </row>
    <row r="20" spans="1:14" x14ac:dyDescent="0.25">
      <c r="A20" s="19" t="s">
        <v>9</v>
      </c>
      <c r="B20" s="24" t="s">
        <v>8</v>
      </c>
      <c r="C20" s="24" t="s">
        <v>35</v>
      </c>
      <c r="D20" s="24" t="s">
        <v>36</v>
      </c>
      <c r="E20" s="9">
        <f>[1]Sheet1!$Y$32</f>
        <v>2.2133333333333329</v>
      </c>
      <c r="F20" s="21">
        <f>[1]Sheet1!$Z$32</f>
        <v>2.2966666666666669</v>
      </c>
      <c r="G20" s="21">
        <f>[1]Sheet1!$AA$32</f>
        <v>2.3533333333333331</v>
      </c>
      <c r="H20" s="21"/>
      <c r="I20" s="10"/>
      <c r="J20" s="23">
        <f t="shared" si="0"/>
        <v>2.2877777777777779</v>
      </c>
      <c r="K20" s="23">
        <f t="shared" si="1"/>
        <v>4.962962962962969E-2</v>
      </c>
      <c r="L20" s="23">
        <f t="shared" si="2"/>
        <v>4.065816547451559E-2</v>
      </c>
      <c r="M20" s="23">
        <f t="shared" si="3"/>
        <v>7.0422008344403764E-2</v>
      </c>
      <c r="N20" s="8">
        <f t="shared" si="8"/>
        <v>3</v>
      </c>
    </row>
    <row r="21" spans="1:14" x14ac:dyDescent="0.25">
      <c r="A21" s="19" t="s">
        <v>9</v>
      </c>
      <c r="B21" s="12" t="s">
        <v>8</v>
      </c>
      <c r="C21" s="12" t="s">
        <v>34</v>
      </c>
      <c r="D21" s="12" t="s">
        <v>37</v>
      </c>
      <c r="E21" s="9">
        <f>[1]Sheet1!$L$32</f>
        <v>1.7466666666666666</v>
      </c>
      <c r="F21" s="21">
        <f>[1]Sheet1!$M$32</f>
        <v>1.8533333333333342</v>
      </c>
      <c r="G21" s="21">
        <f>[1]Sheet1!$AM$32</f>
        <v>1.4200000000000008</v>
      </c>
      <c r="H21" s="21">
        <f>[1]Sheet1!$AN$32</f>
        <v>1.4366666666666665</v>
      </c>
      <c r="I21" s="10">
        <f>[1]Sheet1!$AO$32</f>
        <v>1.3866666666666665</v>
      </c>
      <c r="J21" s="23">
        <f t="shared" si="0"/>
        <v>1.5686666666666669</v>
      </c>
      <c r="K21" s="23">
        <f t="shared" si="1"/>
        <v>0.18506666666666677</v>
      </c>
      <c r="L21" s="23">
        <f t="shared" si="2"/>
        <v>9.6272760656607392E-2</v>
      </c>
      <c r="M21" s="23">
        <f t="shared" si="3"/>
        <v>0.21527243720974143</v>
      </c>
      <c r="N21" s="8">
        <f t="shared" si="8"/>
        <v>5</v>
      </c>
    </row>
    <row r="22" spans="1:14" x14ac:dyDescent="0.25">
      <c r="A22" s="18" t="s">
        <v>10</v>
      </c>
      <c r="B22" s="2" t="s">
        <v>8</v>
      </c>
      <c r="C22" s="2" t="s">
        <v>23</v>
      </c>
      <c r="D22" s="2" t="s">
        <v>22</v>
      </c>
      <c r="E22" s="25">
        <f>[1]Sheet1!BB44</f>
        <v>15.915666326399998</v>
      </c>
      <c r="F22" s="4">
        <f>[1]Sheet1!BC44</f>
        <v>15.934222353200001</v>
      </c>
      <c r="G22" s="4"/>
      <c r="H22" s="4"/>
      <c r="I22" s="5"/>
      <c r="J22" s="6">
        <f t="shared" si="0"/>
        <v>15.9249443398</v>
      </c>
      <c r="K22" s="6">
        <f t="shared" si="1"/>
        <v>9.2780134000012282E-3</v>
      </c>
      <c r="L22" s="6">
        <f t="shared" si="2"/>
        <v>9.2780134000012282E-3</v>
      </c>
      <c r="M22" s="6">
        <f t="shared" si="3"/>
        <v>1.3121092382161048E-2</v>
      </c>
      <c r="N22" s="3">
        <f t="shared" si="4"/>
        <v>2</v>
      </c>
    </row>
    <row r="23" spans="1:14" x14ac:dyDescent="0.25">
      <c r="A23" s="19" t="s">
        <v>10</v>
      </c>
      <c r="B23" s="24" t="s">
        <v>8</v>
      </c>
      <c r="C23" s="24" t="s">
        <v>30</v>
      </c>
      <c r="D23" s="24" t="s">
        <v>22</v>
      </c>
      <c r="E23" s="9">
        <f>[1]Sheet1!AY44</f>
        <v>14.318767087999998</v>
      </c>
      <c r="F23" s="21">
        <f>[1]Sheet1!AZ44</f>
        <v>14.943006241999997</v>
      </c>
      <c r="G23" s="21">
        <f>[1]Sheet1!BA44</f>
        <v>13.7213711184</v>
      </c>
      <c r="H23" s="21"/>
      <c r="I23" s="10"/>
      <c r="J23" s="23">
        <f t="shared" si="0"/>
        <v>14.327714816133332</v>
      </c>
      <c r="K23" s="23">
        <f t="shared" si="1"/>
        <v>0.41019428391111035</v>
      </c>
      <c r="L23" s="23">
        <f t="shared" si="2"/>
        <v>0.35268406077883929</v>
      </c>
      <c r="M23" s="23">
        <f t="shared" si="3"/>
        <v>0.61086671228865952</v>
      </c>
      <c r="N23" s="8">
        <f t="shared" si="4"/>
        <v>3</v>
      </c>
    </row>
    <row r="24" spans="1:14" x14ac:dyDescent="0.25">
      <c r="A24" s="19" t="s">
        <v>10</v>
      </c>
      <c r="B24" s="24" t="s">
        <v>8</v>
      </c>
      <c r="C24" s="24" t="s">
        <v>25</v>
      </c>
      <c r="D24" s="24" t="s">
        <v>22</v>
      </c>
      <c r="E24" s="9">
        <f>[1]Sheet1!BG44</f>
        <v>16.10814456944</v>
      </c>
      <c r="F24" s="21">
        <f>[1]Sheet1!BH44</f>
        <v>15.30360569096</v>
      </c>
      <c r="G24" s="21"/>
      <c r="H24" s="21"/>
      <c r="I24" s="10"/>
      <c r="J24" s="23">
        <f t="shared" si="0"/>
        <v>15.705875130199999</v>
      </c>
      <c r="K24" s="23">
        <f t="shared" si="1"/>
        <v>0.40226943924000036</v>
      </c>
      <c r="L24" s="23">
        <f t="shared" si="2"/>
        <v>0.40226943924000036</v>
      </c>
      <c r="M24" s="23">
        <f t="shared" si="3"/>
        <v>0.56889489670142823</v>
      </c>
      <c r="N24" s="8">
        <f t="shared" si="4"/>
        <v>2</v>
      </c>
    </row>
    <row r="25" spans="1:14" x14ac:dyDescent="0.25">
      <c r="A25" s="19" t="s">
        <v>10</v>
      </c>
      <c r="B25" s="24" t="s">
        <v>8</v>
      </c>
      <c r="C25" s="24" t="s">
        <v>24</v>
      </c>
      <c r="D25" s="24" t="s">
        <v>22</v>
      </c>
      <c r="E25" s="9">
        <f>[1]Sheet1!BI44</f>
        <v>14.276691747619997</v>
      </c>
      <c r="F25" s="21">
        <f>[1]Sheet1!BJ44</f>
        <v>15.518324142819999</v>
      </c>
      <c r="G25" s="21">
        <f>[1]Sheet1!BK44</f>
        <v>15.15567092002</v>
      </c>
      <c r="H25" s="21"/>
      <c r="I25" s="10"/>
      <c r="J25" s="23">
        <f t="shared" si="0"/>
        <v>14.983562270153334</v>
      </c>
      <c r="K25" s="23">
        <f t="shared" si="1"/>
        <v>0.47124701502222283</v>
      </c>
      <c r="L25" s="23">
        <f t="shared" si="2"/>
        <v>0.36861397682024977</v>
      </c>
      <c r="M25" s="23">
        <f t="shared" si="3"/>
        <v>0.63845813623268899</v>
      </c>
      <c r="N25" s="8">
        <f t="shared" si="4"/>
        <v>3</v>
      </c>
    </row>
    <row r="26" spans="1:14" x14ac:dyDescent="0.25">
      <c r="A26" s="19" t="s">
        <v>10</v>
      </c>
      <c r="B26" s="24" t="s">
        <v>39</v>
      </c>
      <c r="C26" s="24" t="s">
        <v>23</v>
      </c>
      <c r="D26" s="24" t="s">
        <v>22</v>
      </c>
      <c r="E26" s="9">
        <f>[1]Sheet1!AP44</f>
        <v>0</v>
      </c>
      <c r="F26" s="21">
        <f>[1]Sheet1!AQ44</f>
        <v>0</v>
      </c>
      <c r="G26" s="21">
        <f>[1]Sheet1!AR44</f>
        <v>4.5038899999999999E-4</v>
      </c>
      <c r="H26" s="21"/>
      <c r="I26" s="10"/>
      <c r="J26" s="23">
        <f t="shared" si="0"/>
        <v>1.5012966666666665E-4</v>
      </c>
      <c r="K26" s="23">
        <f t="shared" si="1"/>
        <v>2.0017288888888891E-4</v>
      </c>
      <c r="L26" s="23">
        <f t="shared" si="2"/>
        <v>1.5012966666666668E-4</v>
      </c>
      <c r="M26" s="23">
        <f t="shared" si="3"/>
        <v>2.6003221039004636E-4</v>
      </c>
      <c r="N26" s="8">
        <f t="shared" ref="N26:N31" si="9">COUNT(E26:I26)</f>
        <v>3</v>
      </c>
    </row>
    <row r="27" spans="1:14" x14ac:dyDescent="0.25">
      <c r="A27" s="19" t="s">
        <v>10</v>
      </c>
      <c r="B27" s="24" t="s">
        <v>46</v>
      </c>
      <c r="C27" s="24" t="s">
        <v>23</v>
      </c>
      <c r="D27" s="24" t="s">
        <v>22</v>
      </c>
      <c r="E27" s="9">
        <f>[1]Sheet1!$BL44</f>
        <v>9.2969503800000002</v>
      </c>
      <c r="F27" s="21">
        <f>[1]Sheet1!$BM44</f>
        <v>9.0681522600000015</v>
      </c>
      <c r="G27" s="21">
        <f>[1]Sheet1!$BN44</f>
        <v>9.8599378800000022</v>
      </c>
      <c r="H27" s="21"/>
      <c r="I27" s="10"/>
      <c r="J27" s="23">
        <f t="shared" si="0"/>
        <v>9.4083468400000019</v>
      </c>
      <c r="K27" s="23">
        <f t="shared" si="1"/>
        <v>0.30106069333333413</v>
      </c>
      <c r="L27" s="23">
        <f t="shared" si="2"/>
        <v>0.23525730274538079</v>
      </c>
      <c r="M27" s="23">
        <f t="shared" si="3"/>
        <v>0.40747760120661264</v>
      </c>
      <c r="N27" s="8">
        <f t="shared" si="9"/>
        <v>3</v>
      </c>
    </row>
    <row r="28" spans="1:14" x14ac:dyDescent="0.25">
      <c r="A28" s="19" t="s">
        <v>10</v>
      </c>
      <c r="B28" s="2" t="s">
        <v>39</v>
      </c>
      <c r="C28" s="24" t="s">
        <v>35</v>
      </c>
      <c r="D28" s="24" t="s">
        <v>36</v>
      </c>
      <c r="E28" s="9">
        <f>[1]Sheet1!$AV$44</f>
        <v>0</v>
      </c>
      <c r="F28" s="21">
        <f>[1]Sheet1!$AW$44</f>
        <v>0</v>
      </c>
      <c r="G28" s="21">
        <f>[1]Sheet1!$AX$44</f>
        <v>0</v>
      </c>
      <c r="H28" s="21"/>
      <c r="I28" s="10"/>
      <c r="J28" s="23">
        <f t="shared" si="0"/>
        <v>0</v>
      </c>
      <c r="K28" s="23">
        <f t="shared" si="1"/>
        <v>0</v>
      </c>
      <c r="L28" s="23">
        <f t="shared" si="2"/>
        <v>0</v>
      </c>
      <c r="M28" s="23">
        <f t="shared" si="3"/>
        <v>0</v>
      </c>
      <c r="N28" s="8">
        <f t="shared" si="9"/>
        <v>3</v>
      </c>
    </row>
    <row r="29" spans="1:14" x14ac:dyDescent="0.25">
      <c r="A29" s="19" t="s">
        <v>10</v>
      </c>
      <c r="B29" s="24" t="s">
        <v>39</v>
      </c>
      <c r="C29" s="24" t="s">
        <v>34</v>
      </c>
      <c r="D29" s="24" t="s">
        <v>37</v>
      </c>
      <c r="E29" s="9">
        <f>[1]Sheet1!$AJ$44</f>
        <v>0</v>
      </c>
      <c r="F29" s="21">
        <f>[1]Sheet1!$AK$44</f>
        <v>0</v>
      </c>
      <c r="G29" s="21"/>
      <c r="H29" s="21"/>
      <c r="I29" s="10"/>
      <c r="J29" s="23">
        <f t="shared" si="0"/>
        <v>0</v>
      </c>
      <c r="K29" s="23">
        <f t="shared" si="1"/>
        <v>0</v>
      </c>
      <c r="L29" s="23">
        <f t="shared" si="2"/>
        <v>0</v>
      </c>
      <c r="M29" s="23">
        <f t="shared" si="3"/>
        <v>0</v>
      </c>
      <c r="N29" s="8">
        <f t="shared" si="9"/>
        <v>2</v>
      </c>
    </row>
    <row r="30" spans="1:14" x14ac:dyDescent="0.25">
      <c r="A30" s="19" t="s">
        <v>10</v>
      </c>
      <c r="B30" s="24" t="s">
        <v>8</v>
      </c>
      <c r="C30" s="24" t="s">
        <v>35</v>
      </c>
      <c r="D30" s="24" t="s">
        <v>36</v>
      </c>
      <c r="E30" s="9">
        <f>[1]Sheet1!$Y$44</f>
        <v>6.2784226599999993E-2</v>
      </c>
      <c r="F30" s="21">
        <f>[1]Sheet1!$Z$44</f>
        <v>6.3685004600000011E-2</v>
      </c>
      <c r="G30" s="21">
        <f>[1]Sheet1!$AA$44</f>
        <v>7.215231779999999E-2</v>
      </c>
      <c r="H30" s="21"/>
      <c r="I30" s="10"/>
      <c r="J30" s="23">
        <f t="shared" si="0"/>
        <v>6.6207183000000003E-2</v>
      </c>
      <c r="K30" s="23">
        <f t="shared" si="1"/>
        <v>3.9634231999999964E-3</v>
      </c>
      <c r="L30" s="23">
        <f t="shared" si="2"/>
        <v>2.9839191842245113E-3</v>
      </c>
      <c r="M30" s="23">
        <f t="shared" si="3"/>
        <v>5.1682996327563303E-3</v>
      </c>
      <c r="N30" s="8">
        <f t="shared" si="9"/>
        <v>3</v>
      </c>
    </row>
    <row r="31" spans="1:14" x14ac:dyDescent="0.25">
      <c r="A31" s="19" t="s">
        <v>10</v>
      </c>
      <c r="B31" s="12" t="s">
        <v>8</v>
      </c>
      <c r="C31" s="12" t="s">
        <v>34</v>
      </c>
      <c r="D31" s="12" t="s">
        <v>37</v>
      </c>
      <c r="E31" s="9">
        <f>[1]Sheet1!$L$44</f>
        <v>0.14385456600000002</v>
      </c>
      <c r="F31" s="21">
        <f>[1]Sheet1!$M$44</f>
        <v>0.10899438</v>
      </c>
      <c r="G31" s="21">
        <f>[1]Sheet1!$AM$44</f>
        <v>6.6657571999999998E-2</v>
      </c>
      <c r="H31" s="21">
        <f>[1]Sheet1!$AN$44</f>
        <v>5.9091036799999996E-2</v>
      </c>
      <c r="I31" s="10">
        <f>[1]Sheet1!$AO$44</f>
        <v>0.10953460479999999</v>
      </c>
      <c r="J31" s="23">
        <f t="shared" si="0"/>
        <v>9.7626431920000006E-2</v>
      </c>
      <c r="K31" s="23">
        <f t="shared" si="1"/>
        <v>2.7801702016000001E-2</v>
      </c>
      <c r="L31" s="23">
        <f t="shared" si="2"/>
        <v>1.5575818063920594E-2</v>
      </c>
      <c r="M31" s="23">
        <f t="shared" si="3"/>
        <v>3.4828587996095617E-2</v>
      </c>
      <c r="N31" s="8">
        <f t="shared" si="9"/>
        <v>5</v>
      </c>
    </row>
    <row r="32" spans="1:14" x14ac:dyDescent="0.25">
      <c r="A32" s="18" t="s">
        <v>11</v>
      </c>
      <c r="B32" s="2" t="s">
        <v>8</v>
      </c>
      <c r="C32" s="2" t="s">
        <v>23</v>
      </c>
      <c r="D32" s="2" t="s">
        <v>22</v>
      </c>
      <c r="E32" s="25">
        <f>-[1]Sheet1!BB34</f>
        <v>0.1644519561380661</v>
      </c>
      <c r="F32" s="4">
        <f>-[1]Sheet1!BC34</f>
        <v>0.14019335193550939</v>
      </c>
      <c r="G32" s="4"/>
      <c r="H32" s="4"/>
      <c r="I32" s="5"/>
      <c r="J32" s="6">
        <f t="shared" si="0"/>
        <v>0.15232265403678774</v>
      </c>
      <c r="K32" s="6">
        <f t="shared" si="1"/>
        <v>1.2129302101278355E-2</v>
      </c>
      <c r="L32" s="6">
        <f t="shared" si="2"/>
        <v>1.2129302101278355E-2</v>
      </c>
      <c r="M32" s="6">
        <f t="shared" si="3"/>
        <v>1.7153423533748331E-2</v>
      </c>
      <c r="N32" s="3">
        <f t="shared" si="4"/>
        <v>2</v>
      </c>
    </row>
    <row r="33" spans="1:14" x14ac:dyDescent="0.25">
      <c r="A33" s="19" t="s">
        <v>11</v>
      </c>
      <c r="B33" s="24" t="s">
        <v>8</v>
      </c>
      <c r="C33" s="24" t="s">
        <v>30</v>
      </c>
      <c r="D33" s="24" t="s">
        <v>22</v>
      </c>
      <c r="E33" s="9">
        <f>-[1]Sheet1!AY34</f>
        <v>0.15704077930608049</v>
      </c>
      <c r="F33" s="21">
        <f>-[1]Sheet1!AZ34</f>
        <v>0.16258037102363662</v>
      </c>
      <c r="G33" s="21">
        <f>-[1]Sheet1!BA34</f>
        <v>0.15532551974626388</v>
      </c>
      <c r="H33" s="21"/>
      <c r="I33" s="10"/>
      <c r="J33" s="23">
        <f t="shared" si="0"/>
        <v>0.15831555669199368</v>
      </c>
      <c r="K33" s="23">
        <f t="shared" si="1"/>
        <v>2.843209554428646E-3</v>
      </c>
      <c r="L33" s="23">
        <f t="shared" si="2"/>
        <v>2.1891406077824203E-3</v>
      </c>
      <c r="M33" s="23">
        <f t="shared" si="3"/>
        <v>3.7917027575913639E-3</v>
      </c>
      <c r="N33" s="8">
        <f t="shared" si="4"/>
        <v>3</v>
      </c>
    </row>
    <row r="34" spans="1:14" x14ac:dyDescent="0.25">
      <c r="A34" s="19" t="s">
        <v>11</v>
      </c>
      <c r="B34" s="24" t="s">
        <v>8</v>
      </c>
      <c r="C34" s="24" t="s">
        <v>25</v>
      </c>
      <c r="D34" s="24" t="s">
        <v>22</v>
      </c>
      <c r="E34" s="9">
        <f>-[1]Sheet1!BG34</f>
        <v>0.19802797753044321</v>
      </c>
      <c r="F34" s="21">
        <f>-[1]Sheet1!BH34</f>
        <v>0.18832500179220815</v>
      </c>
      <c r="G34" s="21"/>
      <c r="H34" s="21"/>
      <c r="I34" s="10"/>
      <c r="J34" s="23">
        <f t="shared" si="0"/>
        <v>0.19317648966132567</v>
      </c>
      <c r="K34" s="23">
        <f t="shared" si="1"/>
        <v>4.8514878691175295E-3</v>
      </c>
      <c r="L34" s="23">
        <f t="shared" si="2"/>
        <v>4.8514878691175286E-3</v>
      </c>
      <c r="M34" s="23">
        <f t="shared" si="3"/>
        <v>6.8610399421945569E-3</v>
      </c>
      <c r="N34" s="8">
        <f t="shared" si="4"/>
        <v>2</v>
      </c>
    </row>
    <row r="35" spans="1:14" x14ac:dyDescent="0.25">
      <c r="A35" s="19" t="s">
        <v>11</v>
      </c>
      <c r="B35" s="24" t="s">
        <v>8</v>
      </c>
      <c r="C35" s="24" t="s">
        <v>24</v>
      </c>
      <c r="D35" s="24" t="s">
        <v>22</v>
      </c>
      <c r="E35" s="9">
        <f>-[1]Sheet1!BI34</f>
        <v>0.17141236628522016</v>
      </c>
      <c r="F35" s="21">
        <f>-[1]Sheet1!BJ34</f>
        <v>0.15887340045644191</v>
      </c>
      <c r="G35" s="21">
        <f>-[1]Sheet1!BK34</f>
        <v>0.16602550411896688</v>
      </c>
      <c r="H35" s="21"/>
      <c r="I35" s="10"/>
      <c r="J35" s="23">
        <f t="shared" si="0"/>
        <v>0.16543709028687634</v>
      </c>
      <c r="K35" s="23">
        <f t="shared" si="1"/>
        <v>4.3757932202895993E-3</v>
      </c>
      <c r="L35" s="23">
        <f t="shared" si="2"/>
        <v>3.631624482338623E-3</v>
      </c>
      <c r="M35" s="23">
        <f t="shared" si="3"/>
        <v>6.2901581174215175E-3</v>
      </c>
      <c r="N35" s="8">
        <f t="shared" si="4"/>
        <v>3</v>
      </c>
    </row>
    <row r="36" spans="1:14" x14ac:dyDescent="0.25">
      <c r="A36" s="19" t="s">
        <v>11</v>
      </c>
      <c r="B36" s="24" t="s">
        <v>39</v>
      </c>
      <c r="C36" s="24" t="s">
        <v>23</v>
      </c>
      <c r="D36" s="24" t="s">
        <v>22</v>
      </c>
      <c r="E36" s="9">
        <f>-[1]Sheet1!AP34</f>
        <v>0.57856985104132286</v>
      </c>
      <c r="F36" s="21">
        <f>-[1]Sheet1!AQ34</f>
        <v>0.58775359063605648</v>
      </c>
      <c r="G36" s="21">
        <f>-[1]Sheet1!AR34</f>
        <v>0.59568065849476615</v>
      </c>
      <c r="H36" s="21"/>
      <c r="I36" s="10"/>
      <c r="J36" s="23">
        <f t="shared" si="0"/>
        <v>0.58733470005738175</v>
      </c>
      <c r="K36" s="23">
        <f t="shared" si="1"/>
        <v>5.8432326773726713E-3</v>
      </c>
      <c r="L36" s="23">
        <f t="shared" si="2"/>
        <v>4.9439031447794154E-3</v>
      </c>
      <c r="M36" s="23">
        <f t="shared" si="3"/>
        <v>8.5630914344574979E-3</v>
      </c>
      <c r="N36" s="8">
        <f t="shared" si="4"/>
        <v>3</v>
      </c>
    </row>
    <row r="37" spans="1:14" x14ac:dyDescent="0.25">
      <c r="A37" s="19" t="s">
        <v>11</v>
      </c>
      <c r="B37" s="24" t="s">
        <v>46</v>
      </c>
      <c r="C37" s="24" t="s">
        <v>23</v>
      </c>
      <c r="D37" s="24" t="s">
        <v>22</v>
      </c>
      <c r="E37" s="9">
        <f>-[1]Sheet1!$BL34</f>
        <v>0.14479016334750877</v>
      </c>
      <c r="F37" s="21">
        <f>-[1]Sheet1!$BM34</f>
        <v>0.14563457371684191</v>
      </c>
      <c r="G37" s="21">
        <f>-[1]Sheet1!$BN34</f>
        <v>0.14427046241764238</v>
      </c>
      <c r="H37" s="21"/>
      <c r="I37" s="10"/>
      <c r="J37" s="23">
        <f t="shared" si="0"/>
        <v>0.14489839982733102</v>
      </c>
      <c r="K37" s="23">
        <f t="shared" si="1"/>
        <v>4.9078259300725879E-4</v>
      </c>
      <c r="L37" s="23">
        <f t="shared" si="2"/>
        <v>3.9748637747063728E-4</v>
      </c>
      <c r="M37" s="23">
        <f t="shared" si="3"/>
        <v>6.8846660109564482E-4</v>
      </c>
      <c r="N37" s="8">
        <f t="shared" si="4"/>
        <v>3</v>
      </c>
    </row>
    <row r="38" spans="1:14" x14ac:dyDescent="0.25">
      <c r="A38" s="19" t="s">
        <v>11</v>
      </c>
      <c r="B38" s="2" t="s">
        <v>39</v>
      </c>
      <c r="C38" s="24" t="s">
        <v>35</v>
      </c>
      <c r="D38" s="24" t="s">
        <v>36</v>
      </c>
      <c r="E38" s="9">
        <f>-[1]Sheet1!$AV$34</f>
        <v>0.57404567384137162</v>
      </c>
      <c r="F38" s="21">
        <f>-[1]Sheet1!$AW$34</f>
        <v>0.55284960842619602</v>
      </c>
      <c r="G38" s="21">
        <f>-[1]Sheet1!$AX$34</f>
        <v>0.57357518997022605</v>
      </c>
      <c r="H38" s="21"/>
      <c r="I38" s="10"/>
      <c r="J38" s="23">
        <f t="shared" si="0"/>
        <v>0.5668234907459313</v>
      </c>
      <c r="K38" s="23">
        <f t="shared" si="1"/>
        <v>9.3159215464901166E-3</v>
      </c>
      <c r="L38" s="23">
        <f t="shared" si="2"/>
        <v>6.9882610875335871E-3</v>
      </c>
      <c r="M38" s="23">
        <f t="shared" si="3"/>
        <v>1.2104023260164709E-2</v>
      </c>
      <c r="N38" s="8">
        <f t="shared" si="4"/>
        <v>3</v>
      </c>
    </row>
    <row r="39" spans="1:14" x14ac:dyDescent="0.25">
      <c r="A39" s="19" t="s">
        <v>11</v>
      </c>
      <c r="B39" s="24" t="s">
        <v>39</v>
      </c>
      <c r="C39" s="24" t="s">
        <v>34</v>
      </c>
      <c r="D39" s="24" t="s">
        <v>37</v>
      </c>
      <c r="E39" s="9">
        <f>-[1]Sheet1!$AJ$34</f>
        <v>0.52474163807705176</v>
      </c>
      <c r="F39" s="21">
        <f>-[1]Sheet1!$AK$34</f>
        <v>0.52741628278153418</v>
      </c>
      <c r="G39" s="21"/>
      <c r="H39" s="21"/>
      <c r="I39" s="10"/>
      <c r="J39" s="23">
        <f t="shared" si="0"/>
        <v>0.52607896042929303</v>
      </c>
      <c r="K39" s="23">
        <f t="shared" si="1"/>
        <v>1.3373223522412103E-3</v>
      </c>
      <c r="L39" s="23">
        <f t="shared" si="2"/>
        <v>1.3373223522412103E-3</v>
      </c>
      <c r="M39" s="23">
        <f t="shared" si="3"/>
        <v>1.8912594078042092E-3</v>
      </c>
      <c r="N39" s="8">
        <f t="shared" si="4"/>
        <v>2</v>
      </c>
    </row>
    <row r="40" spans="1:14" x14ac:dyDescent="0.25">
      <c r="A40" s="19" t="s">
        <v>11</v>
      </c>
      <c r="B40" s="24" t="s">
        <v>8</v>
      </c>
      <c r="C40" s="24" t="s">
        <v>35</v>
      </c>
      <c r="D40" s="24" t="s">
        <v>36</v>
      </c>
      <c r="E40" s="9">
        <f>-[1]Sheet1!$Y$34</f>
        <v>0.12094614301173082</v>
      </c>
      <c r="F40" s="21">
        <f>-[1]Sheet1!$Z$34</f>
        <v>0.11244138608874581</v>
      </c>
      <c r="G40" s="21">
        <f>-[1]Sheet1!$AA$34</f>
        <v>0.1147632344942431</v>
      </c>
      <c r="H40" s="21"/>
      <c r="I40" s="10"/>
      <c r="J40" s="23">
        <f t="shared" si="0"/>
        <v>0.11605025453157324</v>
      </c>
      <c r="K40" s="23">
        <f t="shared" si="1"/>
        <v>3.2639256534383828E-3</v>
      </c>
      <c r="L40" s="23">
        <f t="shared" si="2"/>
        <v>2.5380463623380571E-3</v>
      </c>
      <c r="M40" s="23">
        <f t="shared" si="3"/>
        <v>4.3960252515348828E-3</v>
      </c>
      <c r="N40" s="8">
        <f t="shared" si="4"/>
        <v>3</v>
      </c>
    </row>
    <row r="41" spans="1:14" x14ac:dyDescent="0.25">
      <c r="A41" s="19" t="s">
        <v>11</v>
      </c>
      <c r="B41" s="12" t="s">
        <v>8</v>
      </c>
      <c r="C41" s="12" t="s">
        <v>34</v>
      </c>
      <c r="D41" s="12" t="s">
        <v>37</v>
      </c>
      <c r="E41" s="9">
        <f>-[1]Sheet1!$L$34</f>
        <v>8.4275820756754091E-2</v>
      </c>
      <c r="F41" s="21">
        <f>-[1]Sheet1!$M$34</f>
        <v>9.2568189164982745E-2</v>
      </c>
      <c r="G41" s="21">
        <f>-[1]Sheet1!$AM$34</f>
        <v>7.2622267214751249E-2</v>
      </c>
      <c r="H41" s="21">
        <f>-[1]Sheet1!$AN$34</f>
        <v>7.2894360892870477E-2</v>
      </c>
      <c r="I41" s="10">
        <f>-[1]Sheet1!$AO$34</f>
        <v>7.1257607060192296E-2</v>
      </c>
      <c r="J41" s="23">
        <f t="shared" si="0"/>
        <v>7.8723649017910166E-2</v>
      </c>
      <c r="K41" s="23">
        <f t="shared" si="1"/>
        <v>7.7586847543665962E-3</v>
      </c>
      <c r="L41" s="23">
        <f t="shared" si="2"/>
        <v>4.1799948885648808E-3</v>
      </c>
      <c r="M41" s="23">
        <f t="shared" si="3"/>
        <v>9.3467527164327324E-3</v>
      </c>
      <c r="N41" s="8">
        <f t="shared" si="4"/>
        <v>5</v>
      </c>
    </row>
    <row r="42" spans="1:14" x14ac:dyDescent="0.25">
      <c r="A42" s="18" t="s">
        <v>64</v>
      </c>
      <c r="B42" s="2" t="s">
        <v>8</v>
      </c>
      <c r="C42" s="2" t="s">
        <v>23</v>
      </c>
      <c r="D42" s="2" t="s">
        <v>22</v>
      </c>
      <c r="E42" s="25">
        <f>-[1]Sheet1!BB58</f>
        <v>1.4112969290503423</v>
      </c>
      <c r="F42" s="4">
        <f>-[1]Sheet1!BC58</f>
        <v>1.1841296660150633</v>
      </c>
      <c r="G42" s="4"/>
      <c r="H42" s="4"/>
      <c r="I42" s="5"/>
      <c r="J42" s="6">
        <f>AVERAGE($E42:$I42)</f>
        <v>1.2977132975327028</v>
      </c>
      <c r="K42" s="6">
        <f>AVEDEV($E42:$I42)</f>
        <v>0.11358363151763951</v>
      </c>
      <c r="L42" s="6">
        <f>_xlfn.STDEV.S($E42:$I42)/(SQRT(COUNT($E42:$I42)))</f>
        <v>0.11358363151763949</v>
      </c>
      <c r="M42" s="6">
        <f>_xlfn.STDEV.S(($E42:$I42))</f>
        <v>0.16063151215583391</v>
      </c>
      <c r="N42" s="3">
        <f>COUNT(E42:I42)</f>
        <v>2</v>
      </c>
    </row>
    <row r="43" spans="1:14" x14ac:dyDescent="0.25">
      <c r="A43" s="24" t="s">
        <v>64</v>
      </c>
      <c r="B43" s="24" t="s">
        <v>8</v>
      </c>
      <c r="C43" s="24" t="s">
        <v>30</v>
      </c>
      <c r="D43" s="24" t="s">
        <v>22</v>
      </c>
      <c r="E43" s="9">
        <f>-[1]Sheet1!AY58</f>
        <v>1.3818998768472901</v>
      </c>
      <c r="F43" s="21">
        <f>-[1]Sheet1!AZ58</f>
        <v>1.3116743069807406</v>
      </c>
      <c r="G43" s="21">
        <f>-[1]Sheet1!BA58</f>
        <v>1.3043650535682061</v>
      </c>
      <c r="H43" s="21"/>
      <c r="I43" s="10"/>
      <c r="J43" s="23">
        <f>AVERAGE($E43:$I43)</f>
        <v>1.3326464124654123</v>
      </c>
      <c r="K43" s="23">
        <f>AVEDEV($E43:$I43)</f>
        <v>3.2835642921251885E-2</v>
      </c>
      <c r="L43" s="23">
        <f>_xlfn.STDEV.S($E43:$I43)/(SQRT(COUNT($E43:$I43)))</f>
        <v>2.471695849394934E-2</v>
      </c>
      <c r="M43" s="23">
        <f>_xlfn.STDEV.S(($E43:$I43))</f>
        <v>4.2811027920091373E-2</v>
      </c>
      <c r="N43" s="8">
        <f>COUNT(E43:I43)</f>
        <v>3</v>
      </c>
    </row>
    <row r="44" spans="1:14" x14ac:dyDescent="0.25">
      <c r="A44" s="24" t="s">
        <v>64</v>
      </c>
      <c r="B44" s="24" t="s">
        <v>8</v>
      </c>
      <c r="C44" s="24" t="s">
        <v>25</v>
      </c>
      <c r="D44" s="24" t="s">
        <v>22</v>
      </c>
      <c r="E44" s="9">
        <f>-[1]Sheet1!BG58</f>
        <v>1.5691317326842871</v>
      </c>
      <c r="F44" s="21">
        <f>-[1]Sheet1!BH58</f>
        <v>1.6079926803272981</v>
      </c>
      <c r="G44" s="21"/>
      <c r="H44" s="21"/>
      <c r="I44" s="10"/>
      <c r="J44" s="23">
        <f>AVERAGE($E44:$I44)</f>
        <v>1.5885622065057925</v>
      </c>
      <c r="K44" s="23">
        <f>AVEDEV($E44:$I44)</f>
        <v>1.9430473821505534E-2</v>
      </c>
      <c r="L44" s="23">
        <f>_xlfn.STDEV.S($E44:$I44)/(SQRT(COUNT($E44:$I44)))</f>
        <v>1.9430473821505534E-2</v>
      </c>
      <c r="M44" s="23">
        <f>_xlfn.STDEV.S(($E44:$I44))</f>
        <v>2.7478839601708507E-2</v>
      </c>
      <c r="N44" s="8">
        <f>COUNT(E44:I44)</f>
        <v>2</v>
      </c>
    </row>
    <row r="45" spans="1:14" x14ac:dyDescent="0.25">
      <c r="A45" s="24" t="s">
        <v>64</v>
      </c>
      <c r="B45" s="24" t="s">
        <v>8</v>
      </c>
      <c r="C45" s="24" t="s">
        <v>24</v>
      </c>
      <c r="D45" s="24" t="s">
        <v>22</v>
      </c>
      <c r="E45" s="9">
        <f>-[1]Sheet1!BI58</f>
        <v>2.0569052845142504</v>
      </c>
      <c r="F45" s="21">
        <f>-[1]Sheet1!BJ58</f>
        <v>1.8100914700274351</v>
      </c>
      <c r="G45" s="21">
        <f>-[1]Sheet1!BK58</f>
        <v>1.721487632353466</v>
      </c>
      <c r="H45" s="21"/>
      <c r="I45" s="10"/>
      <c r="J45" s="23">
        <f>AVERAGE($E45:$I45)</f>
        <v>1.8628281289650506</v>
      </c>
      <c r="K45" s="23">
        <f>AVEDEV($E45:$I45)</f>
        <v>0.12938477036613327</v>
      </c>
      <c r="L45" s="23">
        <f>_xlfn.STDEV.S($E45:$I45)/(SQRT(COUNT($E45:$I45)))</f>
        <v>0.10035290519327282</v>
      </c>
      <c r="M45" s="23">
        <f>_xlfn.STDEV.S(($E45:$I45))</f>
        <v>0.17381633048189116</v>
      </c>
      <c r="N45" s="8">
        <f>COUNT(E45:I45)</f>
        <v>3</v>
      </c>
    </row>
    <row r="46" spans="1:14" x14ac:dyDescent="0.25">
      <c r="A46" s="24" t="s">
        <v>64</v>
      </c>
      <c r="B46" s="24" t="s">
        <v>39</v>
      </c>
      <c r="C46" s="24" t="s">
        <v>23</v>
      </c>
      <c r="D46" s="24" t="s">
        <v>22</v>
      </c>
      <c r="E46" s="9">
        <f>-[1]Sheet1!AP58</f>
        <v>-0.45988357632705412</v>
      </c>
      <c r="F46" s="21">
        <f>-[1]Sheet1!AQ58</f>
        <v>-0.58700901856957177</v>
      </c>
      <c r="G46" s="21">
        <f>-[1]Sheet1!AR58</f>
        <v>-0.48977541731250568</v>
      </c>
      <c r="H46" s="21"/>
      <c r="I46" s="10"/>
      <c r="J46" s="23">
        <f t="shared" ref="J46:J51" si="10">AVERAGE($E46:$I46)</f>
        <v>-0.51222267073637717</v>
      </c>
      <c r="K46" s="23">
        <f t="shared" ref="K46:K51" si="11">AVEDEV($E46:$I46)</f>
        <v>4.9857565222129717E-2</v>
      </c>
      <c r="L46" s="23">
        <f t="shared" ref="L46:L51" si="12">_xlfn.STDEV.S($E46:$I46)/(SQRT(COUNT($E46:$I46)))</f>
        <v>3.837589914710135E-2</v>
      </c>
      <c r="M46" s="23">
        <f t="shared" ref="M46:M51" si="13">_xlfn.STDEV.S(($E46:$I46))</f>
        <v>6.6469007108918676E-2</v>
      </c>
      <c r="N46" s="8">
        <f t="shared" ref="N46:N51" si="14">COUNT(E46:I46)</f>
        <v>3</v>
      </c>
    </row>
    <row r="47" spans="1:14" x14ac:dyDescent="0.25">
      <c r="A47" s="24" t="s">
        <v>64</v>
      </c>
      <c r="B47" s="24" t="s">
        <v>46</v>
      </c>
      <c r="C47" s="24" t="s">
        <v>23</v>
      </c>
      <c r="D47" s="24" t="s">
        <v>22</v>
      </c>
      <c r="E47" s="9">
        <f>-[1]Sheet1!BL58</f>
        <v>1.3658040964737637</v>
      </c>
      <c r="F47" s="21">
        <f>-[1]Sheet1!BM58</f>
        <v>1.4553259968283365</v>
      </c>
      <c r="G47" s="21">
        <f>-[1]Sheet1!BN58</f>
        <v>1.4842573092327371</v>
      </c>
      <c r="H47" s="21"/>
      <c r="I47" s="10"/>
      <c r="J47" s="23">
        <f t="shared" si="10"/>
        <v>1.435129134178279</v>
      </c>
      <c r="K47" s="23">
        <f t="shared" si="11"/>
        <v>4.6216691803010322E-2</v>
      </c>
      <c r="L47" s="23">
        <f t="shared" si="12"/>
        <v>3.5654480078056681E-2</v>
      </c>
      <c r="M47" s="23">
        <f t="shared" si="13"/>
        <v>6.1755371012646519E-2</v>
      </c>
      <c r="N47" s="8">
        <f t="shared" si="14"/>
        <v>3</v>
      </c>
    </row>
    <row r="48" spans="1:14" x14ac:dyDescent="0.25">
      <c r="A48" s="24" t="s">
        <v>64</v>
      </c>
      <c r="B48" s="24" t="s">
        <v>39</v>
      </c>
      <c r="C48" s="24" t="s">
        <v>35</v>
      </c>
      <c r="D48" s="24" t="s">
        <v>36</v>
      </c>
      <c r="E48" s="9">
        <f>-[1]Sheet1!$AV$58</f>
        <v>-0.42330518697225561</v>
      </c>
      <c r="F48" s="21">
        <f>-[1]Sheet1!$AW$58</f>
        <v>-0.50314587635126928</v>
      </c>
      <c r="G48" s="21">
        <f>-[1]Sheet1!$AX$58</f>
        <v>-0.47259184263812554</v>
      </c>
      <c r="H48" s="21"/>
      <c r="I48" s="10"/>
      <c r="J48" s="23">
        <f t="shared" si="10"/>
        <v>-0.46634763532055018</v>
      </c>
      <c r="K48" s="23">
        <f t="shared" si="11"/>
        <v>2.8694965565529678E-2</v>
      </c>
      <c r="L48" s="23">
        <f t="shared" si="12"/>
        <v>2.3258521835359498E-2</v>
      </c>
      <c r="M48" s="23">
        <f t="shared" si="13"/>
        <v>4.0284941527792779E-2</v>
      </c>
      <c r="N48" s="8">
        <f t="shared" si="14"/>
        <v>3</v>
      </c>
    </row>
    <row r="49" spans="1:14" x14ac:dyDescent="0.25">
      <c r="A49" s="24" t="s">
        <v>64</v>
      </c>
      <c r="B49" s="24" t="s">
        <v>39</v>
      </c>
      <c r="C49" s="24" t="s">
        <v>34</v>
      </c>
      <c r="D49" s="24" t="s">
        <v>37</v>
      </c>
      <c r="E49" s="9">
        <f>-[1]Sheet1!$AJ$58</f>
        <v>-0.49417729143660272</v>
      </c>
      <c r="F49" s="21">
        <f>-[1]Sheet1!$AK$58</f>
        <v>-0.49493740336176378</v>
      </c>
      <c r="G49" s="21"/>
      <c r="H49" s="21"/>
      <c r="I49" s="10"/>
      <c r="J49" s="23">
        <f t="shared" si="10"/>
        <v>-0.49455734739918322</v>
      </c>
      <c r="K49" s="23">
        <f t="shared" si="11"/>
        <v>3.8005596258053331E-4</v>
      </c>
      <c r="L49" s="23">
        <f t="shared" si="12"/>
        <v>3.8005596258053337E-4</v>
      </c>
      <c r="M49" s="23">
        <f t="shared" si="13"/>
        <v>5.374802967421518E-4</v>
      </c>
      <c r="N49" s="8">
        <f t="shared" si="14"/>
        <v>2</v>
      </c>
    </row>
    <row r="50" spans="1:14" x14ac:dyDescent="0.25">
      <c r="A50" s="24" t="s">
        <v>64</v>
      </c>
      <c r="B50" s="24" t="s">
        <v>8</v>
      </c>
      <c r="C50" s="24" t="s">
        <v>35</v>
      </c>
      <c r="D50" s="24" t="s">
        <v>36</v>
      </c>
      <c r="E50" s="9">
        <f>-[1]Sheet1!$Y$58</f>
        <v>1.7524316826390454</v>
      </c>
      <c r="F50" s="21">
        <f>-[1]Sheet1!$Z$58</f>
        <v>1.5647279399072593</v>
      </c>
      <c r="G50" s="21">
        <f>-[1]Sheet1!$AA$58</f>
        <v>1.5844386612299779</v>
      </c>
      <c r="H50" s="21"/>
      <c r="I50" s="10"/>
      <c r="J50" s="23">
        <f t="shared" si="10"/>
        <v>1.6338660945920942</v>
      </c>
      <c r="K50" s="23">
        <f t="shared" si="11"/>
        <v>7.904372536463411E-2</v>
      </c>
      <c r="L50" s="23">
        <f t="shared" si="12"/>
        <v>5.9555232447017797E-2</v>
      </c>
      <c r="M50" s="23">
        <f t="shared" si="13"/>
        <v>0.10315268845480938</v>
      </c>
      <c r="N50" s="8">
        <f t="shared" si="14"/>
        <v>3</v>
      </c>
    </row>
    <row r="51" spans="1:14" x14ac:dyDescent="0.25">
      <c r="A51" s="12" t="s">
        <v>64</v>
      </c>
      <c r="B51" s="12" t="s">
        <v>8</v>
      </c>
      <c r="C51" s="12" t="s">
        <v>34</v>
      </c>
      <c r="D51" s="12" t="s">
        <v>37</v>
      </c>
      <c r="E51" s="9">
        <f>-[1]Sheet1!$L$58</f>
        <v>1.5138858495674983</v>
      </c>
      <c r="F51" s="21">
        <f>-[1]Sheet1!$M$58</f>
        <v>1.5343732548824169</v>
      </c>
      <c r="G51" s="21">
        <f>-[1]Sheet1!$AM$58</f>
        <v>1.5446680955969461</v>
      </c>
      <c r="H51" s="21">
        <f>-[1]Sheet1!$AN$58</f>
        <v>1.547575844513789</v>
      </c>
      <c r="I51" s="10">
        <f>-[1]Sheet1!$AO$58</f>
        <v>1.5595772332860576</v>
      </c>
      <c r="J51" s="23">
        <f t="shared" si="10"/>
        <v>1.5400160555693414</v>
      </c>
      <c r="K51" s="23">
        <f t="shared" si="11"/>
        <v>1.2709202675507214E-2</v>
      </c>
      <c r="L51" s="23">
        <f t="shared" si="12"/>
        <v>7.668312800933122E-3</v>
      </c>
      <c r="M51" s="23">
        <f t="shared" si="13"/>
        <v>1.7146868695618274E-2</v>
      </c>
      <c r="N51" s="8">
        <f t="shared" si="14"/>
        <v>5</v>
      </c>
    </row>
    <row r="52" spans="1:14" x14ac:dyDescent="0.25">
      <c r="A52" s="19" t="s">
        <v>13</v>
      </c>
      <c r="B52" s="2" t="s">
        <v>8</v>
      </c>
      <c r="C52" s="2" t="s">
        <v>23</v>
      </c>
      <c r="D52" s="2" t="s">
        <v>22</v>
      </c>
      <c r="E52" s="25">
        <f>-[1]Sheet1!BB35</f>
        <v>3.5273619594592605</v>
      </c>
      <c r="F52" s="4">
        <f>-[1]Sheet1!BC35</f>
        <v>3.8135723515333102</v>
      </c>
      <c r="G52" s="4"/>
      <c r="H52" s="4"/>
      <c r="I52" s="5"/>
      <c r="J52" s="6">
        <f t="shared" ref="J52:J111" si="15">AVERAGE($E52:$I52)</f>
        <v>3.6704671554962855</v>
      </c>
      <c r="K52" s="6">
        <f t="shared" ref="K52:K111" si="16">AVEDEV($E52:$I52)</f>
        <v>0.14310519603702487</v>
      </c>
      <c r="L52" s="6">
        <f t="shared" ref="L52:L111" si="17">_xlfn.STDEV.S($E52:$I52)/(SQRT(COUNT($E52:$I52)))</f>
        <v>0.14310519603702485</v>
      </c>
      <c r="M52" s="6">
        <f t="shared" ref="M52:M111" si="18">_xlfn.STDEV.S(($E52:$I52))</f>
        <v>0.20238130908162105</v>
      </c>
      <c r="N52" s="3">
        <f t="shared" ref="N52:N107" si="19">COUNT(E52:I52)</f>
        <v>2</v>
      </c>
    </row>
    <row r="53" spans="1:14" x14ac:dyDescent="0.25">
      <c r="A53" s="19" t="s">
        <v>13</v>
      </c>
      <c r="B53" s="24" t="s">
        <v>8</v>
      </c>
      <c r="C53" s="24" t="s">
        <v>30</v>
      </c>
      <c r="D53" s="24" t="s">
        <v>22</v>
      </c>
      <c r="E53" s="9">
        <f>-[1]Sheet1!AY35</f>
        <v>3.534588235294116</v>
      </c>
      <c r="F53" s="21">
        <f>-[1]Sheet1!AZ35</f>
        <v>3.3629420955882363</v>
      </c>
      <c r="G53" s="21">
        <f>-[1]Sheet1!BA35</f>
        <v>4.1781671326498921</v>
      </c>
      <c r="H53" s="21"/>
      <c r="I53" s="10"/>
      <c r="J53" s="23">
        <f t="shared" si="15"/>
        <v>3.691899154510748</v>
      </c>
      <c r="K53" s="23">
        <f t="shared" si="16"/>
        <v>0.32417865209276259</v>
      </c>
      <c r="L53" s="23">
        <f t="shared" si="17"/>
        <v>0.24813169167576513</v>
      </c>
      <c r="M53" s="23">
        <f t="shared" si="18"/>
        <v>0.42977669695044063</v>
      </c>
      <c r="N53" s="8">
        <f t="shared" si="19"/>
        <v>3</v>
      </c>
    </row>
    <row r="54" spans="1:14" x14ac:dyDescent="0.25">
      <c r="A54" s="19" t="s">
        <v>13</v>
      </c>
      <c r="B54" s="24" t="s">
        <v>8</v>
      </c>
      <c r="C54" s="24" t="s">
        <v>25</v>
      </c>
      <c r="D54" s="24" t="s">
        <v>22</v>
      </c>
      <c r="E54" s="9">
        <f>-[1]Sheet1!BG35</f>
        <v>3.0979701372370623</v>
      </c>
      <c r="F54" s="21">
        <f>-[1]Sheet1!BH35</f>
        <v>2.8483345276098833</v>
      </c>
      <c r="G54" s="21"/>
      <c r="H54" s="21"/>
      <c r="I54" s="10"/>
      <c r="J54" s="23">
        <f t="shared" si="15"/>
        <v>2.9731523324234725</v>
      </c>
      <c r="K54" s="23">
        <f t="shared" si="16"/>
        <v>0.12481780481358951</v>
      </c>
      <c r="L54" s="23">
        <f t="shared" si="17"/>
        <v>0.12481780481358949</v>
      </c>
      <c r="M54" s="23">
        <f t="shared" si="18"/>
        <v>0.17651903239301606</v>
      </c>
      <c r="N54" s="8">
        <f t="shared" si="19"/>
        <v>2</v>
      </c>
    </row>
    <row r="55" spans="1:14" x14ac:dyDescent="0.25">
      <c r="A55" s="19" t="s">
        <v>13</v>
      </c>
      <c r="B55" s="24" t="s">
        <v>8</v>
      </c>
      <c r="C55" s="24" t="s">
        <v>24</v>
      </c>
      <c r="D55" s="24" t="s">
        <v>22</v>
      </c>
      <c r="E55" s="9">
        <f>-[1]Sheet1!BI35</f>
        <v>3.3995913336681483</v>
      </c>
      <c r="F55" s="21">
        <f>-[1]Sheet1!BJ35</f>
        <v>4.3720511281739878</v>
      </c>
      <c r="G55" s="21">
        <f>-[1]Sheet1!BK35</f>
        <v>3.9938558351677971</v>
      </c>
      <c r="H55" s="21"/>
      <c r="I55" s="10"/>
      <c r="J55" s="23">
        <f t="shared" si="15"/>
        <v>3.9218327656699778</v>
      </c>
      <c r="K55" s="23">
        <f t="shared" si="16"/>
        <v>0.34816095466788627</v>
      </c>
      <c r="L55" s="23">
        <f t="shared" si="17"/>
        <v>0.28302532565567406</v>
      </c>
      <c r="M55" s="23">
        <f t="shared" si="18"/>
        <v>0.49021424386435475</v>
      </c>
      <c r="N55" s="8">
        <f t="shared" si="19"/>
        <v>3</v>
      </c>
    </row>
    <row r="56" spans="1:14" x14ac:dyDescent="0.25">
      <c r="A56" s="19" t="s">
        <v>13</v>
      </c>
      <c r="B56" s="24" t="s">
        <v>39</v>
      </c>
      <c r="C56" s="24" t="s">
        <v>23</v>
      </c>
      <c r="D56" s="24" t="s">
        <v>22</v>
      </c>
      <c r="E56" s="9">
        <f>-[1]Sheet1!AP35</f>
        <v>0.9471877016469693</v>
      </c>
      <c r="F56" s="21">
        <f>-[1]Sheet1!AQ35</f>
        <v>0.96943660873676374</v>
      </c>
      <c r="G56" s="21">
        <f>-[1]Sheet1!AR35</f>
        <v>0.89677683131537611</v>
      </c>
      <c r="H56" s="21"/>
      <c r="I56" s="10"/>
      <c r="J56" s="23">
        <f t="shared" si="15"/>
        <v>0.93780038056636972</v>
      </c>
      <c r="K56" s="23">
        <f t="shared" si="16"/>
        <v>2.7349032833995739E-2</v>
      </c>
      <c r="L56" s="23">
        <f t="shared" si="17"/>
        <v>2.149381431586074E-2</v>
      </c>
      <c r="M56" s="23">
        <f t="shared" si="18"/>
        <v>3.7228378443522087E-2</v>
      </c>
      <c r="N56" s="8">
        <f t="shared" si="19"/>
        <v>3</v>
      </c>
    </row>
    <row r="57" spans="1:14" x14ac:dyDescent="0.25">
      <c r="A57" s="19" t="s">
        <v>13</v>
      </c>
      <c r="B57" s="24" t="s">
        <v>46</v>
      </c>
      <c r="C57" s="24" t="s">
        <v>23</v>
      </c>
      <c r="D57" s="24" t="s">
        <v>22</v>
      </c>
      <c r="E57" s="9">
        <f>-[1]Sheet1!BL35</f>
        <v>3.9835386953165961</v>
      </c>
      <c r="F57" s="21">
        <f>-[1]Sheet1!BM35</f>
        <v>4.2173560920296156</v>
      </c>
      <c r="G57" s="21">
        <f>-[1]Sheet1!BN35</f>
        <v>4.1213254257208884</v>
      </c>
      <c r="H57" s="21"/>
      <c r="I57" s="10"/>
      <c r="J57" s="23">
        <f t="shared" si="15"/>
        <v>4.1074067376890335</v>
      </c>
      <c r="K57" s="23">
        <f t="shared" si="16"/>
        <v>8.2578694914958131E-2</v>
      </c>
      <c r="L57" s="23">
        <f t="shared" si="17"/>
        <v>6.785509354207063E-2</v>
      </c>
      <c r="M57" s="23">
        <f t="shared" si="18"/>
        <v>0.11752846956720513</v>
      </c>
      <c r="N57" s="8">
        <f t="shared" si="19"/>
        <v>3</v>
      </c>
    </row>
    <row r="58" spans="1:14" x14ac:dyDescent="0.25">
      <c r="A58" s="19" t="s">
        <v>13</v>
      </c>
      <c r="B58" s="2" t="s">
        <v>39</v>
      </c>
      <c r="C58" s="24" t="s">
        <v>35</v>
      </c>
      <c r="D58" s="24" t="s">
        <v>36</v>
      </c>
      <c r="E58" s="9">
        <f>-[1]Sheet1!$AV$35</f>
        <v>0.95594591156467301</v>
      </c>
      <c r="F58" s="21">
        <f>-[1]Sheet1!$AW$35</f>
        <v>0.99741197606012177</v>
      </c>
      <c r="G58" s="21">
        <f>-[1]Sheet1!$AX$35</f>
        <v>0.89652562993004525</v>
      </c>
      <c r="H58" s="21"/>
      <c r="I58" s="10"/>
      <c r="J58" s="23">
        <f t="shared" si="15"/>
        <v>0.94996117251828005</v>
      </c>
      <c r="K58" s="23">
        <f t="shared" si="16"/>
        <v>3.5623695058823159E-2</v>
      </c>
      <c r="L58" s="23">
        <f t="shared" si="17"/>
        <v>2.9276705956325685E-2</v>
      </c>
      <c r="M58" s="23">
        <f t="shared" si="18"/>
        <v>5.0708742194610461E-2</v>
      </c>
      <c r="N58" s="8">
        <f t="shared" si="19"/>
        <v>3</v>
      </c>
    </row>
    <row r="59" spans="1:14" x14ac:dyDescent="0.25">
      <c r="A59" s="19" t="s">
        <v>13</v>
      </c>
      <c r="B59" s="24" t="s">
        <v>39</v>
      </c>
      <c r="C59" s="24" t="s">
        <v>34</v>
      </c>
      <c r="D59" s="24" t="s">
        <v>37</v>
      </c>
      <c r="E59" s="9">
        <f>-[1]Sheet1!$AJ$35</f>
        <v>1.0491903758441616</v>
      </c>
      <c r="F59" s="21">
        <f>-[1]Sheet1!$AK$35</f>
        <v>1.052169249861203</v>
      </c>
      <c r="G59" s="21"/>
      <c r="H59" s="21"/>
      <c r="I59" s="10"/>
      <c r="J59" s="23">
        <f t="shared" si="15"/>
        <v>1.0506798128526822</v>
      </c>
      <c r="K59" s="23">
        <f t="shared" si="16"/>
        <v>1.4894370085206665E-3</v>
      </c>
      <c r="L59" s="23">
        <f t="shared" si="17"/>
        <v>1.4894370085206663E-3</v>
      </c>
      <c r="M59" s="23">
        <f t="shared" si="18"/>
        <v>2.1063820177503376E-3</v>
      </c>
      <c r="N59" s="8">
        <f t="shared" si="19"/>
        <v>2</v>
      </c>
    </row>
    <row r="60" spans="1:14" x14ac:dyDescent="0.25">
      <c r="A60" s="19" t="s">
        <v>13</v>
      </c>
      <c r="B60" s="24" t="s">
        <v>8</v>
      </c>
      <c r="C60" s="24" t="s">
        <v>35</v>
      </c>
      <c r="D60" s="24" t="s">
        <v>36</v>
      </c>
      <c r="E60" s="9">
        <f>-[1]Sheet1!$Y$35</f>
        <v>4.3852471696280499</v>
      </c>
      <c r="F60" s="21">
        <f>-[1]Sheet1!$Z$35</f>
        <v>4.7237002212939174</v>
      </c>
      <c r="G60" s="21">
        <f>-[1]Sheet1!$AA$35</f>
        <v>4.6557235792855858</v>
      </c>
      <c r="H60" s="21"/>
      <c r="I60" s="10"/>
      <c r="J60" s="23">
        <f t="shared" si="15"/>
        <v>4.5882236567358516</v>
      </c>
      <c r="K60" s="23">
        <f t="shared" si="16"/>
        <v>0.13531765807186721</v>
      </c>
      <c r="L60" s="23">
        <f t="shared" si="17"/>
        <v>0.10336794587564326</v>
      </c>
      <c r="M60" s="23">
        <f t="shared" si="18"/>
        <v>0.17903853413064388</v>
      </c>
      <c r="N60" s="8">
        <f t="shared" si="19"/>
        <v>3</v>
      </c>
    </row>
    <row r="61" spans="1:14" x14ac:dyDescent="0.25">
      <c r="A61" s="19" t="s">
        <v>13</v>
      </c>
      <c r="B61" s="12" t="s">
        <v>8</v>
      </c>
      <c r="C61" s="12" t="s">
        <v>34</v>
      </c>
      <c r="D61" s="12" t="s">
        <v>37</v>
      </c>
      <c r="E61" s="9">
        <f>-[1]Sheet1!$L$35</f>
        <v>8.3593849899194073</v>
      </c>
      <c r="F61" s="21">
        <f>-[1]Sheet1!$M$35</f>
        <v>6.4874571954459546</v>
      </c>
      <c r="G61" s="21">
        <f>-[1]Sheet1!$AM$35</f>
        <v>7.4869307089823502</v>
      </c>
      <c r="H61" s="21">
        <f>-[1]Sheet1!$AN$35</f>
        <v>7.4295697707462436</v>
      </c>
      <c r="I61" s="10">
        <f>-[1]Sheet1!$AO$35</f>
        <v>7.5458403957750129</v>
      </c>
      <c r="J61" s="23">
        <f t="shared" si="15"/>
        <v>7.4618366121737933</v>
      </c>
      <c r="K61" s="23">
        <f t="shared" si="16"/>
        <v>0.4026585032621558</v>
      </c>
      <c r="L61" s="23">
        <f t="shared" si="17"/>
        <v>0.29696261015036346</v>
      </c>
      <c r="M61" s="23">
        <f t="shared" si="18"/>
        <v>0.66402858307198176</v>
      </c>
      <c r="N61" s="8">
        <f t="shared" si="19"/>
        <v>5</v>
      </c>
    </row>
    <row r="62" spans="1:14" x14ac:dyDescent="0.25">
      <c r="A62" s="18" t="s">
        <v>14</v>
      </c>
      <c r="B62" s="2" t="s">
        <v>8</v>
      </c>
      <c r="C62" s="2" t="s">
        <v>23</v>
      </c>
      <c r="D62" s="2" t="s">
        <v>22</v>
      </c>
      <c r="E62" s="25">
        <f>[1]Sheet1!BB37</f>
        <v>4.9781551010338525</v>
      </c>
      <c r="F62" s="4">
        <f>[1]Sheet1!BC37</f>
        <v>4.5157641549454182</v>
      </c>
      <c r="G62" s="4"/>
      <c r="H62" s="4"/>
      <c r="I62" s="5"/>
      <c r="J62" s="44">
        <f t="shared" si="15"/>
        <v>4.7469596279896358</v>
      </c>
      <c r="K62" s="6">
        <f t="shared" si="16"/>
        <v>0.23119547304421717</v>
      </c>
      <c r="L62" s="6">
        <f t="shared" si="17"/>
        <v>0.23119547304421714</v>
      </c>
      <c r="M62" s="6">
        <f t="shared" si="18"/>
        <v>0.32695977353839523</v>
      </c>
      <c r="N62" s="3">
        <f t="shared" si="19"/>
        <v>2</v>
      </c>
    </row>
    <row r="63" spans="1:14" x14ac:dyDescent="0.25">
      <c r="A63" s="19" t="s">
        <v>14</v>
      </c>
      <c r="B63" s="24" t="s">
        <v>8</v>
      </c>
      <c r="C63" s="24" t="s">
        <v>30</v>
      </c>
      <c r="D63" s="24" t="s">
        <v>22</v>
      </c>
      <c r="E63" s="9">
        <f>[1]Sheet1!AY37</f>
        <v>4.8844470470588197</v>
      </c>
      <c r="F63" s="21">
        <f>[1]Sheet1!AZ37</f>
        <v>4.4110847426470592</v>
      </c>
      <c r="G63" s="21">
        <f>[1]Sheet1!BA37</f>
        <v>5.449855195795795</v>
      </c>
      <c r="H63" s="21"/>
      <c r="I63" s="10"/>
      <c r="J63" s="45">
        <f t="shared" si="15"/>
        <v>4.9151289951672252</v>
      </c>
      <c r="K63" s="23">
        <f t="shared" si="16"/>
        <v>0.35648413375238047</v>
      </c>
      <c r="L63" s="23">
        <f t="shared" si="17"/>
        <v>0.30025936013081678</v>
      </c>
      <c r="M63" s="23">
        <f t="shared" si="18"/>
        <v>0.52006446719469557</v>
      </c>
      <c r="N63" s="8">
        <f t="shared" si="19"/>
        <v>3</v>
      </c>
    </row>
    <row r="64" spans="1:14" x14ac:dyDescent="0.25">
      <c r="A64" s="19" t="s">
        <v>14</v>
      </c>
      <c r="B64" s="24" t="s">
        <v>8</v>
      </c>
      <c r="C64" s="24" t="s">
        <v>25</v>
      </c>
      <c r="D64" s="24" t="s">
        <v>22</v>
      </c>
      <c r="E64" s="9">
        <f>[1]Sheet1!BG37</f>
        <v>4.8611232492469698</v>
      </c>
      <c r="F64" s="21">
        <f>[1]Sheet1!BH37</f>
        <v>4.5801010715202048</v>
      </c>
      <c r="G64" s="21"/>
      <c r="H64" s="21"/>
      <c r="I64" s="10"/>
      <c r="J64" s="45">
        <f>AVERAGE($E64:$I64)</f>
        <v>4.7206121603835873</v>
      </c>
      <c r="K64" s="23">
        <f t="shared" si="16"/>
        <v>0.14051108886338248</v>
      </c>
      <c r="L64" s="23">
        <f t="shared" si="17"/>
        <v>0.14051108886338246</v>
      </c>
      <c r="M64" s="23">
        <f t="shared" si="18"/>
        <v>0.19871268753440666</v>
      </c>
      <c r="N64" s="8">
        <f t="shared" si="19"/>
        <v>2</v>
      </c>
    </row>
    <row r="65" spans="1:14" x14ac:dyDescent="0.25">
      <c r="A65" s="19" t="s">
        <v>14</v>
      </c>
      <c r="B65" s="24" t="s">
        <v>8</v>
      </c>
      <c r="C65" s="24" t="s">
        <v>24</v>
      </c>
      <c r="D65" s="24" t="s">
        <v>22</v>
      </c>
      <c r="E65" s="9">
        <f>[1]Sheet1!BI37</f>
        <v>6.9926373794108629</v>
      </c>
      <c r="F65" s="21">
        <f>[1]Sheet1!BJ37</f>
        <v>7.9138124536315599</v>
      </c>
      <c r="G65" s="21">
        <f>[1]Sheet1!BK37</f>
        <v>6.8753734256440859</v>
      </c>
      <c r="H65" s="21"/>
      <c r="I65" s="10"/>
      <c r="J65" s="45">
        <f t="shared" si="15"/>
        <v>7.2606077528955026</v>
      </c>
      <c r="K65" s="23">
        <f t="shared" si="16"/>
        <v>0.43546980049070455</v>
      </c>
      <c r="L65" s="23">
        <f t="shared" si="17"/>
        <v>0.32835194254083305</v>
      </c>
      <c r="M65" s="23">
        <f t="shared" si="18"/>
        <v>0.56872224724465947</v>
      </c>
      <c r="N65" s="8">
        <f t="shared" si="19"/>
        <v>3</v>
      </c>
    </row>
    <row r="66" spans="1:14" x14ac:dyDescent="0.25">
      <c r="A66" s="19" t="s">
        <v>14</v>
      </c>
      <c r="B66" s="24" t="s">
        <v>39</v>
      </c>
      <c r="C66" s="24" t="s">
        <v>23</v>
      </c>
      <c r="D66" s="24" t="s">
        <v>22</v>
      </c>
      <c r="E66" s="9">
        <f>[1]Sheet1!AP37</f>
        <v>-0.43559606768641096</v>
      </c>
      <c r="F66" s="21">
        <f>[1]Sheet1!AQ37</f>
        <v>-0.56906803225998159</v>
      </c>
      <c r="G66" s="21">
        <f>[1]Sheet1!AR37</f>
        <v>-0.43921924679367486</v>
      </c>
      <c r="H66" s="21"/>
      <c r="I66" s="10"/>
      <c r="J66" s="45">
        <f t="shared" si="15"/>
        <v>-0.48129444891335577</v>
      </c>
      <c r="K66" s="23">
        <f t="shared" si="16"/>
        <v>5.8515722231083846E-2</v>
      </c>
      <c r="L66" s="23">
        <f t="shared" si="17"/>
        <v>4.3899253246652413E-2</v>
      </c>
      <c r="M66" s="23">
        <f t="shared" si="18"/>
        <v>7.6035737037534967E-2</v>
      </c>
      <c r="N66" s="8">
        <f t="shared" si="19"/>
        <v>3</v>
      </c>
    </row>
    <row r="67" spans="1:14" x14ac:dyDescent="0.25">
      <c r="A67" s="19" t="s">
        <v>14</v>
      </c>
      <c r="B67" s="24" t="s">
        <v>46</v>
      </c>
      <c r="C67" s="24" t="s">
        <v>23</v>
      </c>
      <c r="D67" s="24" t="s">
        <v>22</v>
      </c>
      <c r="E67" s="9">
        <f>[1]Sheet1!$BL37</f>
        <v>5.4407334685251589</v>
      </c>
      <c r="F67" s="21">
        <f>[1]Sheet1!$BM37</f>
        <v>6.1376279586130584</v>
      </c>
      <c r="G67" s="21">
        <f>[1]Sheet1!$BN37</f>
        <v>6.1171073868529504</v>
      </c>
      <c r="H67" s="21"/>
      <c r="I67" s="10"/>
      <c r="J67" s="45">
        <f t="shared" si="15"/>
        <v>5.8984896046637232</v>
      </c>
      <c r="K67" s="23">
        <f t="shared" si="16"/>
        <v>0.30517075742570893</v>
      </c>
      <c r="L67" s="23">
        <f t="shared" si="17"/>
        <v>0.22895471429646</v>
      </c>
      <c r="M67" s="23">
        <f t="shared" si="18"/>
        <v>0.3965611977938851</v>
      </c>
      <c r="N67" s="8">
        <f t="shared" si="19"/>
        <v>3</v>
      </c>
    </row>
    <row r="68" spans="1:14" x14ac:dyDescent="0.25">
      <c r="A68" s="19" t="s">
        <v>14</v>
      </c>
      <c r="B68" s="24" t="s">
        <v>39</v>
      </c>
      <c r="C68" s="24" t="s">
        <v>35</v>
      </c>
      <c r="D68" s="24" t="s">
        <v>36</v>
      </c>
      <c r="E68" s="9">
        <f>[1]Sheet1!$AV$37</f>
        <v>-0.40465686283024721</v>
      </c>
      <c r="F68" s="21">
        <f>[1]Sheet1!$AW$37</f>
        <v>-0.50184372277802114</v>
      </c>
      <c r="G68" s="21">
        <f>[1]Sheet1!$AX$37</f>
        <v>-0.42369069942094634</v>
      </c>
      <c r="H68" s="21"/>
      <c r="I68" s="10"/>
      <c r="J68" s="45">
        <f t="shared" si="15"/>
        <v>-0.44339709500973828</v>
      </c>
      <c r="K68" s="23">
        <f t="shared" si="16"/>
        <v>3.8964418512188626E-2</v>
      </c>
      <c r="L68" s="23">
        <f t="shared" si="17"/>
        <v>2.9735377117464667E-2</v>
      </c>
      <c r="M68" s="23">
        <f t="shared" si="18"/>
        <v>5.1503183949669788E-2</v>
      </c>
      <c r="N68" s="8">
        <f t="shared" si="19"/>
        <v>3</v>
      </c>
    </row>
    <row r="69" spans="1:14" x14ac:dyDescent="0.25">
      <c r="A69" s="19" t="s">
        <v>14</v>
      </c>
      <c r="B69" s="24" t="s">
        <v>39</v>
      </c>
      <c r="C69" s="24" t="s">
        <v>34</v>
      </c>
      <c r="D69" s="24" t="s">
        <v>37</v>
      </c>
      <c r="E69" s="9">
        <f>[1]Sheet1!$AJ$37</f>
        <v>-0.518486058136019</v>
      </c>
      <c r="F69" s="21">
        <f>[1]Sheet1!$AK$37</f>
        <v>-0.52075791642339864</v>
      </c>
      <c r="G69" s="21"/>
      <c r="H69" s="21"/>
      <c r="I69" s="10"/>
      <c r="J69" s="45">
        <f t="shared" si="15"/>
        <v>-0.51962198727970876</v>
      </c>
      <c r="K69" s="23">
        <f t="shared" si="16"/>
        <v>1.1359291436898178E-3</v>
      </c>
      <c r="L69" s="23">
        <f t="shared" si="17"/>
        <v>1.1359291436898176E-3</v>
      </c>
      <c r="M69" s="23">
        <f t="shared" si="18"/>
        <v>1.6064464009009965E-3</v>
      </c>
      <c r="N69" s="8">
        <f t="shared" si="19"/>
        <v>2</v>
      </c>
    </row>
    <row r="70" spans="1:14" x14ac:dyDescent="0.25">
      <c r="A70" s="19" t="s">
        <v>14</v>
      </c>
      <c r="B70" s="24" t="s">
        <v>8</v>
      </c>
      <c r="C70" s="24" t="s">
        <v>35</v>
      </c>
      <c r="D70" s="24" t="s">
        <v>36</v>
      </c>
      <c r="E70" s="9">
        <f>[1]Sheet1!$Y$37</f>
        <v>7.6848460762593946</v>
      </c>
      <c r="F70" s="21">
        <f>[1]Sheet1!$Z$37</f>
        <v>7.3913057160046964</v>
      </c>
      <c r="G70" s="21">
        <f>[1]Sheet1!$AA$37</f>
        <v>7.3767084350200944</v>
      </c>
      <c r="H70" s="21"/>
      <c r="I70" s="10"/>
      <c r="J70" s="45">
        <f t="shared" si="15"/>
        <v>7.4842867424280621</v>
      </c>
      <c r="K70" s="23">
        <f t="shared" si="16"/>
        <v>0.13370622255422196</v>
      </c>
      <c r="L70" s="23">
        <f t="shared" si="17"/>
        <v>0.10036816384887999</v>
      </c>
      <c r="M70" s="23">
        <f t="shared" si="18"/>
        <v>0.17384275924865797</v>
      </c>
      <c r="N70" s="8">
        <f t="shared" si="19"/>
        <v>3</v>
      </c>
    </row>
    <row r="71" spans="1:14" x14ac:dyDescent="0.25">
      <c r="A71" s="20" t="s">
        <v>14</v>
      </c>
      <c r="B71" s="12" t="s">
        <v>8</v>
      </c>
      <c r="C71" s="12" t="s">
        <v>34</v>
      </c>
      <c r="D71" s="12" t="s">
        <v>37</v>
      </c>
      <c r="E71" s="14">
        <f>[1]Sheet1!$L$37</f>
        <v>12.655154647325935</v>
      </c>
      <c r="F71" s="15">
        <f>[1]Sheet1!$M$37</f>
        <v>9.954180812886765</v>
      </c>
      <c r="G71" s="15">
        <f>[1]Sheet1!$AM$37</f>
        <v>11.56482300011006</v>
      </c>
      <c r="H71" s="15">
        <f>[1]Sheet1!$AN$37</f>
        <v>11.497822712336736</v>
      </c>
      <c r="I71" s="16">
        <f>[1]Sheet1!$AO$37</f>
        <v>11.768320887260964</v>
      </c>
      <c r="J71" s="46">
        <f t="shared" si="15"/>
        <v>11.48806041198409</v>
      </c>
      <c r="K71" s="17">
        <f t="shared" si="16"/>
        <v>0.6135518396389319</v>
      </c>
      <c r="L71" s="17">
        <f t="shared" si="17"/>
        <v>0.43585716181689199</v>
      </c>
      <c r="M71" s="17">
        <f t="shared" si="18"/>
        <v>0.97460624230269632</v>
      </c>
      <c r="N71" s="13">
        <f t="shared" si="19"/>
        <v>5</v>
      </c>
    </row>
    <row r="72" spans="1:14" x14ac:dyDescent="0.25">
      <c r="A72" s="18" t="s">
        <v>15</v>
      </c>
      <c r="B72" s="2" t="s">
        <v>8</v>
      </c>
      <c r="C72" s="2" t="s">
        <v>23</v>
      </c>
      <c r="D72" s="3" t="s">
        <v>22</v>
      </c>
      <c r="E72" s="4">
        <f>[1]Sheet1!BB36</f>
        <v>2.0318137821247861E-2</v>
      </c>
      <c r="F72" s="4">
        <f>[1]Sheet1!BC36</f>
        <v>2.8347293454929333E-2</v>
      </c>
      <c r="G72" s="4"/>
      <c r="H72" s="4"/>
      <c r="I72" s="5"/>
      <c r="J72" s="21">
        <f t="shared" si="15"/>
        <v>2.4332715638088597E-2</v>
      </c>
      <c r="K72" s="23">
        <f t="shared" si="16"/>
        <v>4.0145778168407358E-3</v>
      </c>
      <c r="L72" s="21">
        <f t="shared" si="17"/>
        <v>4.0145778168407314E-3</v>
      </c>
      <c r="M72" s="23">
        <f t="shared" si="18"/>
        <v>5.6774703957783342E-3</v>
      </c>
      <c r="N72" s="8">
        <f t="shared" si="19"/>
        <v>2</v>
      </c>
    </row>
    <row r="73" spans="1:14" x14ac:dyDescent="0.25">
      <c r="A73" s="19" t="s">
        <v>15</v>
      </c>
      <c r="B73" s="24" t="s">
        <v>8</v>
      </c>
      <c r="C73" s="24" t="s">
        <v>30</v>
      </c>
      <c r="D73" s="8" t="s">
        <v>22</v>
      </c>
      <c r="E73" s="21">
        <f>[1]Sheet1!AY36</f>
        <v>0.17688235294117632</v>
      </c>
      <c r="F73" s="21">
        <f>[1]Sheet1!AZ36</f>
        <v>0.15834237132352938</v>
      </c>
      <c r="G73" s="21">
        <f>[1]Sheet1!BA36</f>
        <v>0.20361685823754791</v>
      </c>
      <c r="H73" s="21"/>
      <c r="I73" s="10"/>
      <c r="J73" s="21">
        <f t="shared" si="15"/>
        <v>0.17961386083408457</v>
      </c>
      <c r="K73" s="23">
        <f t="shared" si="16"/>
        <v>1.6001998268975592E-2</v>
      </c>
      <c r="L73" s="21">
        <f t="shared" si="17"/>
        <v>1.3140784386261723E-2</v>
      </c>
      <c r="M73" s="23">
        <f t="shared" si="18"/>
        <v>2.276050620831311E-2</v>
      </c>
      <c r="N73" s="8">
        <f t="shared" si="19"/>
        <v>3</v>
      </c>
    </row>
    <row r="74" spans="1:14" x14ac:dyDescent="0.25">
      <c r="A74" s="19" t="s">
        <v>15</v>
      </c>
      <c r="B74" s="24" t="s">
        <v>8</v>
      </c>
      <c r="C74" s="24" t="s">
        <v>25</v>
      </c>
      <c r="D74" s="8" t="s">
        <v>22</v>
      </c>
      <c r="E74" s="21">
        <f>[1]Sheet1!BG36</f>
        <v>2.3483240886940381E-2</v>
      </c>
      <c r="F74" s="21">
        <f>[1]Sheet1!BH36</f>
        <v>3.6998529148868191E-2</v>
      </c>
      <c r="G74" s="21"/>
      <c r="H74" s="21"/>
      <c r="I74" s="10"/>
      <c r="J74" s="21">
        <f t="shared" si="15"/>
        <v>3.0240885017904284E-2</v>
      </c>
      <c r="K74" s="23">
        <f t="shared" si="16"/>
        <v>6.7576441309639048E-3</v>
      </c>
      <c r="L74" s="21">
        <f t="shared" si="17"/>
        <v>6.7576441309639083E-3</v>
      </c>
      <c r="M74" s="23">
        <f t="shared" si="18"/>
        <v>9.556751979700108E-3</v>
      </c>
      <c r="N74" s="8">
        <f t="shared" si="19"/>
        <v>2</v>
      </c>
    </row>
    <row r="75" spans="1:14" x14ac:dyDescent="0.25">
      <c r="A75" s="19" t="s">
        <v>15</v>
      </c>
      <c r="B75" s="24" t="s">
        <v>8</v>
      </c>
      <c r="C75" s="24" t="s">
        <v>24</v>
      </c>
      <c r="D75" s="8" t="s">
        <v>22</v>
      </c>
      <c r="E75" s="21">
        <f>[1]Sheet1!BI36</f>
        <v>0.23317379783465442</v>
      </c>
      <c r="F75" s="21">
        <f>[1]Sheet1!BJ36</f>
        <v>0.22082342745176056</v>
      </c>
      <c r="G75" s="21">
        <f>[1]Sheet1!BK36</f>
        <v>0.21771425398423411</v>
      </c>
      <c r="H75" s="21"/>
      <c r="I75" s="10"/>
      <c r="J75" s="21">
        <f t="shared" si="15"/>
        <v>0.2239038264235497</v>
      </c>
      <c r="K75" s="23">
        <f t="shared" si="16"/>
        <v>6.1799809407364808E-3</v>
      </c>
      <c r="L75" s="21">
        <f t="shared" si="17"/>
        <v>4.7210880590818878E-3</v>
      </c>
      <c r="M75" s="23">
        <f t="shared" si="18"/>
        <v>8.1771643853365671E-3</v>
      </c>
      <c r="N75" s="8">
        <f t="shared" si="19"/>
        <v>3</v>
      </c>
    </row>
    <row r="76" spans="1:14" x14ac:dyDescent="0.25">
      <c r="A76" s="19" t="s">
        <v>15</v>
      </c>
      <c r="B76" s="24" t="s">
        <v>39</v>
      </c>
      <c r="C76" s="24" t="s">
        <v>23</v>
      </c>
      <c r="D76" s="8" t="s">
        <v>22</v>
      </c>
      <c r="E76" s="21">
        <f>[1]Sheet1!AP36</f>
        <v>0</v>
      </c>
      <c r="F76" s="21">
        <f>[1]Sheet1!AQ36</f>
        <v>0</v>
      </c>
      <c r="G76" s="21">
        <f>[1]Sheet1!AR36</f>
        <v>0</v>
      </c>
      <c r="H76" s="21"/>
      <c r="I76" s="10"/>
      <c r="J76" s="21">
        <f t="shared" si="15"/>
        <v>0</v>
      </c>
      <c r="K76" s="23">
        <f t="shared" si="16"/>
        <v>0</v>
      </c>
      <c r="L76" s="21">
        <f t="shared" si="17"/>
        <v>0</v>
      </c>
      <c r="M76" s="23">
        <f t="shared" si="18"/>
        <v>0</v>
      </c>
      <c r="N76" s="8">
        <f t="shared" si="19"/>
        <v>3</v>
      </c>
    </row>
    <row r="77" spans="1:14" x14ac:dyDescent="0.25">
      <c r="A77" s="19" t="s">
        <v>15</v>
      </c>
      <c r="B77" s="24" t="s">
        <v>46</v>
      </c>
      <c r="C77" s="24" t="s">
        <v>23</v>
      </c>
      <c r="D77" s="8" t="s">
        <v>22</v>
      </c>
      <c r="E77" s="21">
        <f>[1]Sheet1!$BL36</f>
        <v>3.6270428609641726E-2</v>
      </c>
      <c r="F77" s="21">
        <f>[1]Sheet1!$BM36</f>
        <v>3.585896750045426E-2</v>
      </c>
      <c r="G77" s="21">
        <f>[1]Sheet1!$BN36</f>
        <v>2.9412102157127046E-2</v>
      </c>
      <c r="H77" s="21"/>
      <c r="I77" s="10"/>
      <c r="J77" s="21">
        <f t="shared" si="15"/>
        <v>3.3847166089074343E-2</v>
      </c>
      <c r="K77" s="23">
        <f t="shared" si="16"/>
        <v>2.9567092879648656E-3</v>
      </c>
      <c r="L77" s="21">
        <f t="shared" si="17"/>
        <v>2.2207107812168545E-3</v>
      </c>
      <c r="M77" s="23">
        <f t="shared" si="18"/>
        <v>3.8463839019835652E-3</v>
      </c>
      <c r="N77" s="8">
        <f t="shared" si="19"/>
        <v>3</v>
      </c>
    </row>
    <row r="78" spans="1:14" x14ac:dyDescent="0.25">
      <c r="A78" s="19" t="s">
        <v>15</v>
      </c>
      <c r="B78" s="24" t="s">
        <v>39</v>
      </c>
      <c r="C78" s="24" t="s">
        <v>35</v>
      </c>
      <c r="D78" s="8" t="s">
        <v>36</v>
      </c>
      <c r="E78" s="21">
        <f>[1]Sheet1!$AV$36</f>
        <v>0</v>
      </c>
      <c r="F78" s="21">
        <f>[1]Sheet1!$AW$36</f>
        <v>0</v>
      </c>
      <c r="G78" s="21">
        <f>[1]Sheet1!$AX$36</f>
        <v>0</v>
      </c>
      <c r="H78" s="21"/>
      <c r="I78" s="10"/>
      <c r="J78" s="21">
        <f t="shared" si="15"/>
        <v>0</v>
      </c>
      <c r="K78" s="23">
        <f t="shared" si="16"/>
        <v>0</v>
      </c>
      <c r="L78" s="21">
        <f t="shared" si="17"/>
        <v>0</v>
      </c>
      <c r="M78" s="23">
        <f t="shared" si="18"/>
        <v>0</v>
      </c>
      <c r="N78" s="8">
        <f t="shared" si="19"/>
        <v>3</v>
      </c>
    </row>
    <row r="79" spans="1:14" x14ac:dyDescent="0.25">
      <c r="A79" s="19" t="s">
        <v>15</v>
      </c>
      <c r="B79" s="24" t="s">
        <v>39</v>
      </c>
      <c r="C79" s="24" t="s">
        <v>34</v>
      </c>
      <c r="D79" s="8" t="s">
        <v>37</v>
      </c>
      <c r="E79" s="21">
        <f>[1]Sheet1!$AJ$36</f>
        <v>0</v>
      </c>
      <c r="F79" s="21">
        <f>[1]Sheet1!$AK$36</f>
        <v>0</v>
      </c>
      <c r="G79" s="21"/>
      <c r="H79" s="21"/>
      <c r="I79" s="10"/>
      <c r="J79" s="21">
        <f t="shared" si="15"/>
        <v>0</v>
      </c>
      <c r="K79" s="23">
        <f t="shared" si="16"/>
        <v>0</v>
      </c>
      <c r="L79" s="21">
        <f t="shared" si="17"/>
        <v>0</v>
      </c>
      <c r="M79" s="23">
        <f t="shared" si="18"/>
        <v>0</v>
      </c>
      <c r="N79" s="8">
        <f t="shared" si="19"/>
        <v>2</v>
      </c>
    </row>
    <row r="80" spans="1:14" x14ac:dyDescent="0.25">
      <c r="A80" s="19" t="s">
        <v>15</v>
      </c>
      <c r="B80" s="24" t="s">
        <v>8</v>
      </c>
      <c r="C80" s="24" t="s">
        <v>35</v>
      </c>
      <c r="D80" s="8" t="s">
        <v>36</v>
      </c>
      <c r="E80" s="21">
        <f>[1]Sheet1!$Y$36</f>
        <v>0.45983156273946196</v>
      </c>
      <c r="F80" s="21">
        <f>[1]Sheet1!$Z$36</f>
        <v>0.43644954349591353</v>
      </c>
      <c r="G80" s="21">
        <f>[1]Sheet1!$AA$36</f>
        <v>0.44381809289855134</v>
      </c>
      <c r="H80" s="21"/>
      <c r="I80" s="10"/>
      <c r="J80" s="21">
        <f t="shared" si="15"/>
        <v>0.44669973304464228</v>
      </c>
      <c r="K80" s="23">
        <f t="shared" si="16"/>
        <v>8.7545531298797909E-3</v>
      </c>
      <c r="L80" s="21">
        <f t="shared" si="17"/>
        <v>6.9018739828418975E-3</v>
      </c>
      <c r="M80" s="23">
        <f t="shared" si="18"/>
        <v>1.1954396405719931E-2</v>
      </c>
      <c r="N80" s="8">
        <f t="shared" si="19"/>
        <v>3</v>
      </c>
    </row>
    <row r="81" spans="1:16" x14ac:dyDescent="0.25">
      <c r="A81" s="20" t="s">
        <v>15</v>
      </c>
      <c r="B81" s="12" t="s">
        <v>8</v>
      </c>
      <c r="C81" s="12" t="s">
        <v>34</v>
      </c>
      <c r="D81" s="13" t="s">
        <v>37</v>
      </c>
      <c r="E81" s="15">
        <f>[1]Sheet1!$L$36</f>
        <v>1.2603112150523259</v>
      </c>
      <c r="F81" s="15">
        <f>[1]Sheet1!$M$36</f>
        <v>0.9204666935814908</v>
      </c>
      <c r="G81" s="15">
        <f>[1]Sheet1!$AM$36</f>
        <v>1.1231258334942289</v>
      </c>
      <c r="H81" s="15">
        <f>[1]Sheet1!$AN$36</f>
        <v>1.1251079296150148</v>
      </c>
      <c r="I81" s="16">
        <f>[1]Sheet1!$AO$36</f>
        <v>1.1641469146096701</v>
      </c>
      <c r="J81" s="21">
        <f t="shared" si="15"/>
        <v>1.1186317172705462</v>
      </c>
      <c r="K81" s="23">
        <f t="shared" si="16"/>
        <v>7.9266009475622054E-2</v>
      </c>
      <c r="L81" s="21">
        <f t="shared" si="17"/>
        <v>5.544196438671848E-2</v>
      </c>
      <c r="M81" s="23">
        <f t="shared" si="18"/>
        <v>0.12397200117482497</v>
      </c>
      <c r="N81" s="8">
        <f t="shared" si="19"/>
        <v>5</v>
      </c>
    </row>
    <row r="82" spans="1:16" x14ac:dyDescent="0.25">
      <c r="A82" s="18" t="s">
        <v>33</v>
      </c>
      <c r="B82" s="2" t="s">
        <v>8</v>
      </c>
      <c r="C82" s="2" t="s">
        <v>23</v>
      </c>
      <c r="D82" s="2" t="s">
        <v>22</v>
      </c>
      <c r="E82" s="25">
        <f>-[1]Sheet1!BB31</f>
        <v>5.8422452681058958</v>
      </c>
      <c r="F82" s="4">
        <f>-[1]Sheet1!BC31</f>
        <v>6.1571453449330944</v>
      </c>
      <c r="G82" s="4"/>
      <c r="H82" s="4"/>
      <c r="I82" s="5"/>
      <c r="J82" s="6">
        <f t="shared" si="15"/>
        <v>5.9996953065194951</v>
      </c>
      <c r="K82" s="6">
        <f t="shared" si="16"/>
        <v>0.15745003841359928</v>
      </c>
      <c r="L82" s="6">
        <f t="shared" si="17"/>
        <v>0.15745003841359928</v>
      </c>
      <c r="M82" s="6">
        <f t="shared" si="18"/>
        <v>0.2226679797206769</v>
      </c>
      <c r="N82" s="3">
        <f t="shared" si="19"/>
        <v>2</v>
      </c>
      <c r="P82" s="11"/>
    </row>
    <row r="83" spans="1:16" x14ac:dyDescent="0.25">
      <c r="A83" s="19" t="s">
        <v>33</v>
      </c>
      <c r="B83" s="24" t="s">
        <v>8</v>
      </c>
      <c r="C83" s="24" t="s">
        <v>30</v>
      </c>
      <c r="D83" s="24" t="s">
        <v>22</v>
      </c>
      <c r="E83" s="9">
        <f>-[1]Sheet1!AY31</f>
        <v>4.3256384573081785</v>
      </c>
      <c r="F83" s="21">
        <f>-[1]Sheet1!AZ31</f>
        <v>4.2341086048895207</v>
      </c>
      <c r="G83" s="21">
        <f>-[1]Sheet1!BA31</f>
        <v>4.0947128847103302</v>
      </c>
      <c r="H83" s="21"/>
      <c r="I83" s="10"/>
      <c r="J83" s="23">
        <f t="shared" si="15"/>
        <v>4.2181533156360098</v>
      </c>
      <c r="K83" s="23">
        <f t="shared" si="16"/>
        <v>8.2293620617119714E-2</v>
      </c>
      <c r="L83" s="23">
        <f t="shared" si="17"/>
        <v>6.7138124939767341E-2</v>
      </c>
      <c r="M83" s="23">
        <f t="shared" si="18"/>
        <v>0.1162866435205842</v>
      </c>
      <c r="N83" s="8">
        <f t="shared" si="19"/>
        <v>3</v>
      </c>
      <c r="P83" s="11"/>
    </row>
    <row r="84" spans="1:16" x14ac:dyDescent="0.25">
      <c r="A84" s="19" t="s">
        <v>33</v>
      </c>
      <c r="B84" s="24" t="s">
        <v>8</v>
      </c>
      <c r="C84" s="24" t="s">
        <v>25</v>
      </c>
      <c r="D84" s="24" t="s">
        <v>22</v>
      </c>
      <c r="E84" s="9">
        <f>-[1]Sheet1!BG31</f>
        <v>4.9443012907912305</v>
      </c>
      <c r="F84" s="21">
        <f>-[1]Sheet1!BH31</f>
        <v>6.4662623070280709</v>
      </c>
      <c r="G84" s="21"/>
      <c r="H84" s="21"/>
      <c r="I84" s="10"/>
      <c r="J84" s="23">
        <f t="shared" si="15"/>
        <v>5.7052817989096507</v>
      </c>
      <c r="K84" s="23">
        <f t="shared" si="16"/>
        <v>0.76098050811842022</v>
      </c>
      <c r="L84" s="23">
        <f t="shared" si="17"/>
        <v>0.760980508118418</v>
      </c>
      <c r="M84" s="23">
        <f t="shared" si="18"/>
        <v>1.076188955282636</v>
      </c>
      <c r="N84" s="8">
        <f t="shared" si="19"/>
        <v>2</v>
      </c>
      <c r="P84" s="11"/>
    </row>
    <row r="85" spans="1:16" x14ac:dyDescent="0.25">
      <c r="A85" s="19" t="s">
        <v>33</v>
      </c>
      <c r="B85" s="24" t="s">
        <v>8</v>
      </c>
      <c r="C85" s="24" t="s">
        <v>24</v>
      </c>
      <c r="D85" s="24" t="s">
        <v>22</v>
      </c>
      <c r="E85" s="9">
        <f>-[1]Sheet1!BI31</f>
        <v>3.7356272195843063</v>
      </c>
      <c r="F85" s="21">
        <f>-[1]Sheet1!BJ31</f>
        <v>3.1999871543895493</v>
      </c>
      <c r="G85" s="21">
        <f>-[1]Sheet1!BK31</f>
        <v>2.70633149238986</v>
      </c>
      <c r="H85" s="21"/>
      <c r="I85" s="10"/>
      <c r="J85" s="23">
        <f t="shared" si="15"/>
        <v>3.2139819554545723</v>
      </c>
      <c r="K85" s="23">
        <f t="shared" si="16"/>
        <v>0.34776350941982309</v>
      </c>
      <c r="L85" s="23">
        <f t="shared" si="17"/>
        <v>0.29721446484977904</v>
      </c>
      <c r="M85" s="23">
        <f t="shared" si="18"/>
        <v>0.51479055386421146</v>
      </c>
      <c r="N85" s="8">
        <f t="shared" si="19"/>
        <v>3</v>
      </c>
      <c r="P85" s="11"/>
    </row>
    <row r="86" spans="1:16" x14ac:dyDescent="0.25">
      <c r="A86" s="19" t="s">
        <v>33</v>
      </c>
      <c r="B86" s="24" t="s">
        <v>39</v>
      </c>
      <c r="C86" s="24" t="s">
        <v>23</v>
      </c>
      <c r="D86" s="24" t="s">
        <v>22</v>
      </c>
      <c r="E86" s="9">
        <f>-[1]Sheet1!AP31</f>
        <v>25.463140673559842</v>
      </c>
      <c r="F86" s="21">
        <f>-[1]Sheet1!AQ31</f>
        <v>22.539476709051147</v>
      </c>
      <c r="G86" s="21">
        <f>-[1]Sheet1!AR31</f>
        <v>23.175151130539678</v>
      </c>
      <c r="H86" s="21"/>
      <c r="I86" s="10"/>
      <c r="J86" s="23">
        <f t="shared" si="15"/>
        <v>23.72592283771689</v>
      </c>
      <c r="K86" s="23">
        <f t="shared" si="16"/>
        <v>1.1581452238953023</v>
      </c>
      <c r="L86" s="23">
        <f t="shared" si="17"/>
        <v>0.88778091317844277</v>
      </c>
      <c r="M86" s="23">
        <f t="shared" si="18"/>
        <v>1.5376816476149571</v>
      </c>
      <c r="N86" s="8">
        <f t="shared" si="19"/>
        <v>3</v>
      </c>
      <c r="P86" s="11"/>
    </row>
    <row r="87" spans="1:16" x14ac:dyDescent="0.25">
      <c r="A87" s="24" t="s">
        <v>33</v>
      </c>
      <c r="B87" s="24" t="s">
        <v>46</v>
      </c>
      <c r="C87" s="24" t="s">
        <v>23</v>
      </c>
      <c r="D87" s="24" t="s">
        <v>22</v>
      </c>
      <c r="E87" s="9">
        <f>-[1]Sheet1!$BL31</f>
        <v>2.7000341639480712</v>
      </c>
      <c r="F87" s="21">
        <f>-[1]Sheet1!$BM31</f>
        <v>2.722342103582172</v>
      </c>
      <c r="G87" s="21">
        <f>-[1]Sheet1!$BN31</f>
        <v>2.6578450219477308</v>
      </c>
      <c r="H87" s="21"/>
      <c r="I87" s="10"/>
      <c r="J87" s="23">
        <f t="shared" si="15"/>
        <v>2.693407096492658</v>
      </c>
      <c r="K87" s="23">
        <f t="shared" si="16"/>
        <v>2.3708049696618144E-2</v>
      </c>
      <c r="L87" s="23">
        <f t="shared" si="17"/>
        <v>1.8911256807643183E-2</v>
      </c>
      <c r="M87" s="23">
        <f t="shared" si="18"/>
        <v>3.2755257625820801E-2</v>
      </c>
      <c r="N87" s="24">
        <f t="shared" si="19"/>
        <v>3</v>
      </c>
      <c r="P87" s="11"/>
    </row>
    <row r="88" spans="1:16" x14ac:dyDescent="0.25">
      <c r="A88" s="24" t="s">
        <v>33</v>
      </c>
      <c r="B88" s="24" t="s">
        <v>39</v>
      </c>
      <c r="C88" s="24" t="s">
        <v>35</v>
      </c>
      <c r="D88" s="24" t="s">
        <v>36</v>
      </c>
      <c r="E88" s="9">
        <f>-[1]Sheet1!$AV$31</f>
        <v>28.547928625218677</v>
      </c>
      <c r="F88" s="21">
        <f>-[1]Sheet1!$AW$31</f>
        <v>24.468222343441223</v>
      </c>
      <c r="G88" s="21">
        <f>-[1]Sheet1!$AX$31</f>
        <v>27.729248674943186</v>
      </c>
      <c r="H88" s="21"/>
      <c r="I88" s="10"/>
      <c r="J88" s="23">
        <f t="shared" si="15"/>
        <v>26.915133214534364</v>
      </c>
      <c r="K88" s="23">
        <f t="shared" si="16"/>
        <v>1.631273914062092</v>
      </c>
      <c r="L88" s="23">
        <f t="shared" si="17"/>
        <v>1.2460723391990678</v>
      </c>
      <c r="M88" s="23">
        <f t="shared" si="18"/>
        <v>2.1582606013989851</v>
      </c>
      <c r="N88" s="24">
        <f t="shared" ref="N88:N91" si="20">COUNT(E88:I88)</f>
        <v>3</v>
      </c>
      <c r="P88" s="11"/>
    </row>
    <row r="89" spans="1:16" x14ac:dyDescent="0.25">
      <c r="A89" s="19" t="s">
        <v>33</v>
      </c>
      <c r="B89" s="24" t="s">
        <v>39</v>
      </c>
      <c r="C89" s="24" t="s">
        <v>34</v>
      </c>
      <c r="D89" s="24" t="s">
        <v>37</v>
      </c>
      <c r="E89" s="9">
        <f>-[1]Sheet1!$AJ$31</f>
        <v>34.966826434840414</v>
      </c>
      <c r="F89" s="21">
        <f>-[1]Sheet1!$AK$31</f>
        <v>24.468222343441223</v>
      </c>
      <c r="G89" s="21"/>
      <c r="H89" s="21"/>
      <c r="I89" s="10"/>
      <c r="J89" s="23">
        <f t="shared" si="15"/>
        <v>29.71752438914082</v>
      </c>
      <c r="K89" s="23">
        <f t="shared" si="16"/>
        <v>5.2493020456995954</v>
      </c>
      <c r="L89" s="23">
        <f t="shared" si="17"/>
        <v>5.2493020456995874</v>
      </c>
      <c r="M89" s="23">
        <f t="shared" si="18"/>
        <v>7.4236341460211897</v>
      </c>
      <c r="N89" s="8">
        <f t="shared" si="20"/>
        <v>2</v>
      </c>
      <c r="P89" s="11"/>
    </row>
    <row r="90" spans="1:16" x14ac:dyDescent="0.25">
      <c r="A90" s="19" t="s">
        <v>33</v>
      </c>
      <c r="B90" s="24" t="s">
        <v>8</v>
      </c>
      <c r="C90" s="24" t="s">
        <v>35</v>
      </c>
      <c r="D90" s="24" t="s">
        <v>36</v>
      </c>
      <c r="E90" s="9">
        <f>-[1]Sheet1!$Y$31</f>
        <v>1.5681897296409806</v>
      </c>
      <c r="F90" s="21">
        <f>-[1]Sheet1!$Z$31</f>
        <v>1.4439309299907415</v>
      </c>
      <c r="G90" s="21">
        <f>-[1]Sheet1!$AA$31</f>
        <v>1.7300401280150288</v>
      </c>
      <c r="H90" s="21"/>
      <c r="I90" s="10"/>
      <c r="J90" s="23">
        <f t="shared" si="15"/>
        <v>1.580720262548917</v>
      </c>
      <c r="K90" s="23">
        <f t="shared" si="16"/>
        <v>9.9546576977407916E-2</v>
      </c>
      <c r="L90" s="23">
        <f t="shared" si="17"/>
        <v>8.2829903999587978E-2</v>
      </c>
      <c r="M90" s="23">
        <f t="shared" si="18"/>
        <v>0.14346560211333892</v>
      </c>
      <c r="N90" s="8">
        <f t="shared" si="20"/>
        <v>3</v>
      </c>
      <c r="P90" s="11"/>
    </row>
    <row r="91" spans="1:16" x14ac:dyDescent="0.25">
      <c r="A91" s="19" t="s">
        <v>33</v>
      </c>
      <c r="B91" s="12" t="s">
        <v>8</v>
      </c>
      <c r="C91" s="12" t="s">
        <v>34</v>
      </c>
      <c r="D91" s="12" t="s">
        <v>37</v>
      </c>
      <c r="E91" s="14">
        <f>[1]Sheet1!$L$31</f>
        <v>1.2548532508554879</v>
      </c>
      <c r="F91" s="15">
        <f>[1]Sheet1!$M$31</f>
        <v>1.8124804504222698</v>
      </c>
      <c r="G91" s="15">
        <f>[1]Sheet1!$AM$31</f>
        <v>2.8297643480478025</v>
      </c>
      <c r="H91" s="15">
        <f>[1]Sheet1!$AN$31</f>
        <v>2.5191569426388298</v>
      </c>
      <c r="I91" s="16">
        <f>[1]Sheet1!$AO$31</f>
        <v>2.58845711599785</v>
      </c>
      <c r="J91" s="23">
        <f t="shared" si="15"/>
        <v>2.200942421592448</v>
      </c>
      <c r="K91" s="23">
        <f t="shared" si="16"/>
        <v>0.53382045676285528</v>
      </c>
      <c r="L91" s="23">
        <f t="shared" si="17"/>
        <v>0.2909323423931312</v>
      </c>
      <c r="M91" s="23">
        <f t="shared" si="18"/>
        <v>0.6505444944442853</v>
      </c>
      <c r="N91" s="8">
        <f t="shared" si="20"/>
        <v>5</v>
      </c>
      <c r="P91" s="11"/>
    </row>
    <row r="92" spans="1:16" x14ac:dyDescent="0.25">
      <c r="A92" s="18" t="s">
        <v>16</v>
      </c>
      <c r="B92" s="2" t="s">
        <v>8</v>
      </c>
      <c r="C92" s="2" t="s">
        <v>23</v>
      </c>
      <c r="D92" s="2" t="s">
        <v>22</v>
      </c>
      <c r="E92" s="25">
        <f>-[1]Sheet1!BB29</f>
        <v>0.61054487049733819</v>
      </c>
      <c r="F92" s="4">
        <f>-[1]Sheet1!BC29</f>
        <v>0.59304485995328371</v>
      </c>
      <c r="G92" s="4"/>
      <c r="H92" s="4"/>
      <c r="I92" s="5"/>
      <c r="J92" s="4">
        <f t="shared" si="15"/>
        <v>0.60179486522531089</v>
      </c>
      <c r="K92" s="4">
        <f t="shared" si="16"/>
        <v>8.7500052720272392E-3</v>
      </c>
      <c r="L92" s="4">
        <f t="shared" si="17"/>
        <v>8.7500052720272392E-3</v>
      </c>
      <c r="M92" s="6">
        <f t="shared" si="18"/>
        <v>1.2374376126537006E-2</v>
      </c>
      <c r="N92" s="3">
        <f t="shared" si="19"/>
        <v>2</v>
      </c>
    </row>
    <row r="93" spans="1:16" x14ac:dyDescent="0.25">
      <c r="A93" s="19" t="s">
        <v>16</v>
      </c>
      <c r="B93" s="24" t="s">
        <v>8</v>
      </c>
      <c r="C93" s="24" t="s">
        <v>30</v>
      </c>
      <c r="D93" s="24" t="s">
        <v>22</v>
      </c>
      <c r="E93" s="9">
        <f>-[1]Sheet1!AY29</f>
        <v>0.43256384573081785</v>
      </c>
      <c r="F93" s="21">
        <f>-[1]Sheet1!AZ29</f>
        <v>0.41705969758161793</v>
      </c>
      <c r="G93" s="21">
        <f>-[1]Sheet1!BA29</f>
        <v>0.47874120614030685</v>
      </c>
      <c r="H93" s="21"/>
      <c r="I93" s="10"/>
      <c r="J93" s="21">
        <f t="shared" si="15"/>
        <v>0.44278824981758086</v>
      </c>
      <c r="K93" s="21">
        <f t="shared" si="16"/>
        <v>2.3968637548483978E-2</v>
      </c>
      <c r="L93" s="21">
        <f t="shared" si="17"/>
        <v>1.852526161503049E-2</v>
      </c>
      <c r="M93" s="23">
        <f t="shared" si="18"/>
        <v>3.2086694340738284E-2</v>
      </c>
      <c r="N93" s="8">
        <f t="shared" si="19"/>
        <v>3</v>
      </c>
    </row>
    <row r="94" spans="1:16" x14ac:dyDescent="0.25">
      <c r="A94" s="19" t="s">
        <v>16</v>
      </c>
      <c r="B94" s="24" t="s">
        <v>8</v>
      </c>
      <c r="C94" s="24" t="s">
        <v>25</v>
      </c>
      <c r="D94" s="24" t="s">
        <v>22</v>
      </c>
      <c r="E94" s="9">
        <f>-[1]Sheet1!BG29</f>
        <v>0.54645881652669426</v>
      </c>
      <c r="F94" s="21">
        <f>-[1]Sheet1!BH29</f>
        <v>0.62488632878941752</v>
      </c>
      <c r="G94" s="21"/>
      <c r="H94" s="21"/>
      <c r="I94" s="10"/>
      <c r="J94" s="21">
        <f t="shared" si="15"/>
        <v>0.58567257265805583</v>
      </c>
      <c r="K94" s="21">
        <f t="shared" si="16"/>
        <v>3.9213756131361632E-2</v>
      </c>
      <c r="L94" s="21">
        <f t="shared" si="17"/>
        <v>3.9213756131361625E-2</v>
      </c>
      <c r="M94" s="23">
        <f t="shared" si="18"/>
        <v>5.545662575256273E-2</v>
      </c>
      <c r="N94" s="8">
        <f t="shared" si="19"/>
        <v>2</v>
      </c>
    </row>
    <row r="95" spans="1:16" x14ac:dyDescent="0.25">
      <c r="A95" s="24" t="s">
        <v>16</v>
      </c>
      <c r="B95" s="24" t="s">
        <v>8</v>
      </c>
      <c r="C95" s="24" t="s">
        <v>24</v>
      </c>
      <c r="D95" s="24" t="s">
        <v>22</v>
      </c>
      <c r="E95" s="9">
        <f>-[1]Sheet1!BI29</f>
        <v>0.39217610198365654</v>
      </c>
      <c r="F95" s="21">
        <f>-[1]Sheet1!BJ29</f>
        <v>0.4004362528823554</v>
      </c>
      <c r="G95" s="21">
        <f>-[1]Sheet1!BK29</f>
        <v>0.32747472286431251</v>
      </c>
      <c r="H95" s="21"/>
      <c r="I95" s="10"/>
      <c r="J95" s="21">
        <f t="shared" si="15"/>
        <v>0.37336235924344147</v>
      </c>
      <c r="K95" s="21">
        <f t="shared" si="16"/>
        <v>3.0591757586085993E-2</v>
      </c>
      <c r="L95" s="21">
        <f t="shared" si="17"/>
        <v>2.3067393311517234E-2</v>
      </c>
      <c r="M95" s="23">
        <f t="shared" si="18"/>
        <v>3.9953897213722341E-2</v>
      </c>
      <c r="N95" s="8">
        <f t="shared" si="19"/>
        <v>3</v>
      </c>
    </row>
    <row r="96" spans="1:16" x14ac:dyDescent="0.25">
      <c r="A96" s="24" t="s">
        <v>16</v>
      </c>
      <c r="B96" s="24" t="s">
        <v>39</v>
      </c>
      <c r="C96" s="24" t="s">
        <v>23</v>
      </c>
      <c r="D96" s="24" t="s">
        <v>22</v>
      </c>
      <c r="E96" s="9">
        <f>-[1]Sheet1!AP29</f>
        <v>2.5139263468727981</v>
      </c>
      <c r="F96" s="21">
        <f>-[1]Sheet1!AQ29</f>
        <v>2.3137011714870632</v>
      </c>
      <c r="G96" s="21">
        <f>-[1]Sheet1!AR29</f>
        <v>2.2303302978581878</v>
      </c>
      <c r="H96" s="21"/>
      <c r="I96" s="10"/>
      <c r="J96" s="21">
        <f t="shared" si="15"/>
        <v>2.3526526054060164</v>
      </c>
      <c r="K96" s="21">
        <f t="shared" si="16"/>
        <v>0.10751582764452117</v>
      </c>
      <c r="L96" s="21">
        <f t="shared" si="17"/>
        <v>8.4151827881576158E-2</v>
      </c>
      <c r="M96" s="23">
        <f t="shared" si="18"/>
        <v>0.14575524144068114</v>
      </c>
      <c r="N96" s="8">
        <f t="shared" si="19"/>
        <v>3</v>
      </c>
    </row>
    <row r="97" spans="1:20" x14ac:dyDescent="0.25">
      <c r="A97" s="24" t="s">
        <v>16</v>
      </c>
      <c r="B97" s="24" t="s">
        <v>46</v>
      </c>
      <c r="C97" s="24" t="s">
        <v>23</v>
      </c>
      <c r="D97" s="24" t="s">
        <v>22</v>
      </c>
      <c r="E97" s="9">
        <f>-[1]Sheet1!$BL29</f>
        <v>0.28056021667647707</v>
      </c>
      <c r="F97" s="21">
        <f>-[1]Sheet1!$BM29</f>
        <v>0.30122859193962598</v>
      </c>
      <c r="G97" s="21">
        <f>-[1]Sheet1!$BN29</f>
        <v>0.28470344128993558</v>
      </c>
      <c r="H97" s="21"/>
      <c r="I97" s="10"/>
      <c r="J97" s="21">
        <f t="shared" si="15"/>
        <v>0.28883074996867952</v>
      </c>
      <c r="K97" s="21">
        <f t="shared" si="16"/>
        <v>8.2652279806309514E-3</v>
      </c>
      <c r="L97" s="21">
        <f t="shared" si="17"/>
        <v>6.3132517163453587E-3</v>
      </c>
      <c r="M97" s="23">
        <f t="shared" si="18"/>
        <v>1.0934872733681579E-2</v>
      </c>
      <c r="N97" s="8">
        <f t="shared" si="19"/>
        <v>3</v>
      </c>
    </row>
    <row r="98" spans="1:20" x14ac:dyDescent="0.25">
      <c r="A98" s="24" t="s">
        <v>16</v>
      </c>
      <c r="B98" s="24" t="s">
        <v>39</v>
      </c>
      <c r="C98" s="24" t="s">
        <v>35</v>
      </c>
      <c r="D98" s="24" t="s">
        <v>36</v>
      </c>
      <c r="E98" s="9">
        <f>-[1]Sheet1!$AV$29</f>
        <v>2.8222995166588185</v>
      </c>
      <c r="F98" s="21">
        <f>-[1]Sheet1!$AW$29</f>
        <v>2.4307076835376051</v>
      </c>
      <c r="G98" s="21">
        <f>-[1]Sheet1!$AX$29</f>
        <v>2.5688568304749095</v>
      </c>
      <c r="H98" s="21"/>
      <c r="I98" s="10"/>
      <c r="J98" s="21">
        <f t="shared" si="15"/>
        <v>2.6072880102237774</v>
      </c>
      <c r="K98" s="21">
        <f t="shared" si="16"/>
        <v>0.14334100429002708</v>
      </c>
      <c r="L98" s="21">
        <f t="shared" si="17"/>
        <v>0.11466437636929122</v>
      </c>
      <c r="M98" s="23">
        <f t="shared" si="18"/>
        <v>0.19860452568981254</v>
      </c>
      <c r="N98" s="8">
        <f t="shared" ref="N98:N101" si="21">COUNT(E98:I98)</f>
        <v>3</v>
      </c>
    </row>
    <row r="99" spans="1:20" x14ac:dyDescent="0.25">
      <c r="A99" s="24" t="s">
        <v>16</v>
      </c>
      <c r="B99" s="24" t="s">
        <v>39</v>
      </c>
      <c r="C99" s="24" t="s">
        <v>34</v>
      </c>
      <c r="D99" s="24" t="s">
        <v>37</v>
      </c>
      <c r="E99" s="9">
        <f>-[1]Sheet1!$AJ$29</f>
        <v>3.468205106519592</v>
      </c>
      <c r="F99" s="21">
        <f>-[1]Sheet1!$AK$29</f>
        <v>3.56284761899341</v>
      </c>
      <c r="G99" s="21"/>
      <c r="H99" s="21"/>
      <c r="I99" s="10"/>
      <c r="J99" s="21">
        <f t="shared" si="15"/>
        <v>3.5155263627565008</v>
      </c>
      <c r="K99" s="21">
        <f t="shared" si="16"/>
        <v>4.7321256236908971E-2</v>
      </c>
      <c r="L99" s="21">
        <f t="shared" si="17"/>
        <v>4.7321256236908964E-2</v>
      </c>
      <c r="M99" s="23">
        <f t="shared" si="18"/>
        <v>6.6922362358769069E-2</v>
      </c>
      <c r="N99" s="8">
        <f t="shared" si="21"/>
        <v>2</v>
      </c>
    </row>
    <row r="100" spans="1:20" x14ac:dyDescent="0.25">
      <c r="A100" s="24" t="s">
        <v>16</v>
      </c>
      <c r="B100" s="24" t="s">
        <v>8</v>
      </c>
      <c r="C100" s="24" t="s">
        <v>35</v>
      </c>
      <c r="D100" s="24" t="s">
        <v>36</v>
      </c>
      <c r="E100" s="9">
        <f>-[1]Sheet1!$Y$29</f>
        <v>0.14984195684834692</v>
      </c>
      <c r="F100" s="21">
        <f>-[1]Sheet1!$Z$29</f>
        <v>0.13816679035727406</v>
      </c>
      <c r="G100" s="21">
        <f>-[1]Sheet1!$AA$29</f>
        <v>0.16653091741979281</v>
      </c>
      <c r="H100" s="21"/>
      <c r="I100" s="10"/>
      <c r="J100" s="21">
        <f t="shared" si="15"/>
        <v>0.1515132215418046</v>
      </c>
      <c r="K100" s="21">
        <f t="shared" si="16"/>
        <v>1.0011797251992147E-2</v>
      </c>
      <c r="L100" s="21">
        <f t="shared" si="17"/>
        <v>8.2305481846872523E-3</v>
      </c>
      <c r="M100" s="23">
        <f t="shared" si="18"/>
        <v>1.4255727630022112E-2</v>
      </c>
      <c r="N100" s="8">
        <f t="shared" si="21"/>
        <v>3</v>
      </c>
    </row>
    <row r="101" spans="1:20" x14ac:dyDescent="0.25">
      <c r="A101" s="24" t="s">
        <v>16</v>
      </c>
      <c r="B101" s="12" t="s">
        <v>8</v>
      </c>
      <c r="C101" s="12" t="s">
        <v>34</v>
      </c>
      <c r="D101" s="12" t="s">
        <v>37</v>
      </c>
      <c r="E101" s="14">
        <f>-[1]Sheet1!$L$29</f>
        <v>0.15926450222571484</v>
      </c>
      <c r="F101" s="15">
        <f>-[1]Sheet1!$M$29</f>
        <v>0.19609130419922016</v>
      </c>
      <c r="G101" s="15">
        <f>[1]Sheet1!$AM$29</f>
        <v>0.27718684688945672</v>
      </c>
      <c r="H101" s="15">
        <f>[1]Sheet1!$AN$29</f>
        <v>0.24578849678243966</v>
      </c>
      <c r="I101" s="16">
        <f>[1]Sheet1!$AO$29</f>
        <v>0.25074284775387801</v>
      </c>
      <c r="J101" s="21">
        <f t="shared" si="15"/>
        <v>0.22581479957014189</v>
      </c>
      <c r="K101" s="21">
        <f t="shared" si="16"/>
        <v>3.8509517086139498E-2</v>
      </c>
      <c r="L101" s="21">
        <f t="shared" si="17"/>
        <v>2.1180027934417377E-2</v>
      </c>
      <c r="M101" s="23">
        <f t="shared" si="18"/>
        <v>4.7359982226701715E-2</v>
      </c>
      <c r="N101" s="8">
        <f t="shared" si="21"/>
        <v>5</v>
      </c>
    </row>
    <row r="102" spans="1:20" x14ac:dyDescent="0.25">
      <c r="A102" s="18" t="s">
        <v>17</v>
      </c>
      <c r="B102" s="2" t="s">
        <v>8</v>
      </c>
      <c r="C102" s="2" t="s">
        <v>23</v>
      </c>
      <c r="D102" s="2" t="s">
        <v>22</v>
      </c>
      <c r="E102" s="25">
        <f>[1]Sheet1!BB28</f>
        <v>6.6345953332118244</v>
      </c>
      <c r="F102" s="4">
        <f>[1]Sheet1!BC28</f>
        <v>6.203481626882815</v>
      </c>
      <c r="G102" s="4"/>
      <c r="H102" s="4"/>
      <c r="I102" s="5"/>
      <c r="J102" s="6">
        <f t="shared" si="15"/>
        <v>6.4190384800473197</v>
      </c>
      <c r="K102" s="6">
        <f t="shared" si="16"/>
        <v>0.21555685316450468</v>
      </c>
      <c r="L102" s="6">
        <f t="shared" si="17"/>
        <v>0.21555685316450465</v>
      </c>
      <c r="M102" s="6">
        <f t="shared" si="18"/>
        <v>0.3048434252077083</v>
      </c>
      <c r="N102" s="3">
        <f t="shared" si="19"/>
        <v>2</v>
      </c>
      <c r="P102" t="s">
        <v>31</v>
      </c>
      <c r="Q102" t="s">
        <v>32</v>
      </c>
    </row>
    <row r="103" spans="1:20" x14ac:dyDescent="0.25">
      <c r="A103" s="19" t="s">
        <v>17</v>
      </c>
      <c r="B103" s="24" t="s">
        <v>8</v>
      </c>
      <c r="C103" s="24" t="s">
        <v>30</v>
      </c>
      <c r="D103" s="24" t="s">
        <v>22</v>
      </c>
      <c r="E103" s="9">
        <f>[1]Sheet1!AY28</f>
        <v>6.4206788069062313</v>
      </c>
      <c r="F103" s="21">
        <f>[1]Sheet1!AZ28</f>
        <v>5.6044375467045553</v>
      </c>
      <c r="G103" s="21">
        <f>[1]Sheet1!BA28</f>
        <v>7.1995988459051956</v>
      </c>
      <c r="H103" s="21"/>
      <c r="I103" s="10"/>
      <c r="J103" s="23">
        <f t="shared" si="15"/>
        <v>6.4082383998386616</v>
      </c>
      <c r="K103" s="23">
        <f t="shared" si="16"/>
        <v>0.53586723542273662</v>
      </c>
      <c r="L103" s="23">
        <f t="shared" si="17"/>
        <v>0.46052541204326719</v>
      </c>
      <c r="M103" s="23">
        <f t="shared" si="18"/>
        <v>0.79765341183553085</v>
      </c>
      <c r="N103" s="8">
        <f t="shared" si="19"/>
        <v>3</v>
      </c>
      <c r="P103" t="s">
        <v>29</v>
      </c>
      <c r="Q103" t="s">
        <v>29</v>
      </c>
      <c r="R103" t="s">
        <v>29</v>
      </c>
    </row>
    <row r="104" spans="1:20" x14ac:dyDescent="0.25">
      <c r="A104" s="19" t="s">
        <v>17</v>
      </c>
      <c r="B104" s="24" t="s">
        <v>8</v>
      </c>
      <c r="C104" s="24" t="s">
        <v>25</v>
      </c>
      <c r="D104" s="24" t="s">
        <v>22</v>
      </c>
      <c r="E104" s="9">
        <f>[1]Sheet1!BG28</f>
        <v>5.0644147373246184</v>
      </c>
      <c r="F104" s="21">
        <f>[1]Sheet1!BH28</f>
        <v>5.5895520729555042</v>
      </c>
      <c r="G104" s="21"/>
      <c r="H104" s="21"/>
      <c r="I104" s="10"/>
      <c r="J104" s="23">
        <f t="shared" si="15"/>
        <v>5.3269834051400613</v>
      </c>
      <c r="K104" s="23">
        <f t="shared" si="16"/>
        <v>0.26256866781544286</v>
      </c>
      <c r="L104" s="23">
        <f t="shared" si="17"/>
        <v>0.2625686678154428</v>
      </c>
      <c r="M104" s="23">
        <f t="shared" si="18"/>
        <v>0.37132817107883526</v>
      </c>
      <c r="N104" s="8">
        <f t="shared" si="19"/>
        <v>2</v>
      </c>
      <c r="P104" t="s">
        <v>26</v>
      </c>
      <c r="Q104" t="s">
        <v>26</v>
      </c>
    </row>
    <row r="105" spans="1:20" x14ac:dyDescent="0.25">
      <c r="A105" s="19" t="s">
        <v>17</v>
      </c>
      <c r="B105" s="24" t="s">
        <v>8</v>
      </c>
      <c r="C105" s="24" t="s">
        <v>24</v>
      </c>
      <c r="D105" s="24" t="s">
        <v>22</v>
      </c>
      <c r="E105" s="9">
        <f>[1]Sheet1!BI28</f>
        <v>6.1819724406032623</v>
      </c>
      <c r="F105" s="21">
        <f>[1]Sheet1!BJ28</f>
        <v>6.932287422680953</v>
      </c>
      <c r="G105" s="21">
        <f>[1]Sheet1!BK28</f>
        <v>6.2419231541080125</v>
      </c>
      <c r="H105" s="21"/>
      <c r="I105" s="10"/>
      <c r="J105" s="23">
        <f t="shared" si="15"/>
        <v>6.4520610057974084</v>
      </c>
      <c r="K105" s="23">
        <f t="shared" si="16"/>
        <v>0.32015094458902887</v>
      </c>
      <c r="L105" s="23">
        <f t="shared" si="17"/>
        <v>0.24073607998320315</v>
      </c>
      <c r="M105" s="23">
        <f t="shared" si="18"/>
        <v>0.4169671217458728</v>
      </c>
      <c r="N105" s="8">
        <f t="shared" si="19"/>
        <v>3</v>
      </c>
      <c r="P105" t="s">
        <v>27</v>
      </c>
      <c r="Q105" t="s">
        <v>28</v>
      </c>
      <c r="R105" t="s">
        <v>28</v>
      </c>
    </row>
    <row r="106" spans="1:20" x14ac:dyDescent="0.25">
      <c r="A106" s="24" t="s">
        <v>17</v>
      </c>
      <c r="B106" s="24" t="s">
        <v>39</v>
      </c>
      <c r="C106" s="24" t="s">
        <v>23</v>
      </c>
      <c r="D106" s="24" t="s">
        <v>22</v>
      </c>
      <c r="E106" s="9">
        <f>[1]Sheet1!AP28</f>
        <v>2.6654670318609064</v>
      </c>
      <c r="F106" s="21">
        <f>[1]Sheet1!AQ28</f>
        <v>3.0741837003119241</v>
      </c>
      <c r="G106" s="21">
        <f>[1]Sheet1!AR28</f>
        <v>2.9247779521924593</v>
      </c>
      <c r="H106" s="21"/>
      <c r="I106" s="10"/>
      <c r="J106" s="23">
        <f t="shared" si="15"/>
        <v>2.8881428947884298</v>
      </c>
      <c r="K106" s="23">
        <f t="shared" si="16"/>
        <v>0.14845057528501573</v>
      </c>
      <c r="L106" s="23">
        <f t="shared" si="17"/>
        <v>0.11939978271989191</v>
      </c>
      <c r="M106" s="23">
        <f t="shared" si="18"/>
        <v>0.20680649008353724</v>
      </c>
      <c r="N106" s="8">
        <f t="shared" si="19"/>
        <v>3</v>
      </c>
      <c r="P106" t="s">
        <v>66</v>
      </c>
      <c r="Q106" t="s">
        <v>67</v>
      </c>
      <c r="R106" t="s">
        <v>65</v>
      </c>
    </row>
    <row r="107" spans="1:20" x14ac:dyDescent="0.25">
      <c r="A107" s="24" t="s">
        <v>17</v>
      </c>
      <c r="B107" s="24" t="s">
        <v>46</v>
      </c>
      <c r="C107" s="24" t="s">
        <v>23</v>
      </c>
      <c r="D107" s="24" t="s">
        <v>22</v>
      </c>
      <c r="E107" s="9">
        <f>[1]Sheet1!$BL28</f>
        <v>6.537665406865397</v>
      </c>
      <c r="F107" s="21">
        <f>[1]Sheet1!$BM28</f>
        <v>7.3059005836238207</v>
      </c>
      <c r="G107" s="21">
        <f>[1]Sheet1!$BN28</f>
        <v>7.1570721149959606</v>
      </c>
      <c r="H107" s="21"/>
      <c r="I107" s="10"/>
      <c r="J107" s="23">
        <f t="shared" si="15"/>
        <v>7.0002127018283931</v>
      </c>
      <c r="K107" s="23">
        <f t="shared" si="16"/>
        <v>0.30836486330866375</v>
      </c>
      <c r="L107" s="23">
        <f t="shared" si="17"/>
        <v>0.23523036816896251</v>
      </c>
      <c r="M107" s="23">
        <f t="shared" si="18"/>
        <v>0.4074309491517758</v>
      </c>
      <c r="N107" s="8">
        <f t="shared" si="19"/>
        <v>3</v>
      </c>
      <c r="P107" t="s">
        <v>48</v>
      </c>
      <c r="Q107" t="s">
        <v>49</v>
      </c>
      <c r="R107" t="s">
        <v>50</v>
      </c>
    </row>
    <row r="108" spans="1:20" x14ac:dyDescent="0.25">
      <c r="A108" s="24" t="s">
        <v>17</v>
      </c>
      <c r="B108" s="24" t="s">
        <v>39</v>
      </c>
      <c r="C108" s="24" t="s">
        <v>35</v>
      </c>
      <c r="D108" s="24" t="s">
        <v>36</v>
      </c>
      <c r="E108" s="9">
        <f>[1]Sheet1!$AV$28</f>
        <v>2.9420571362196131</v>
      </c>
      <c r="F108" s="21">
        <f>[1]Sheet1!$AW$28</f>
        <v>2.6324809642086406</v>
      </c>
      <c r="G108" s="21">
        <f>[1]Sheet1!$AX$28</f>
        <v>2.8899535602039452</v>
      </c>
      <c r="H108" s="21"/>
      <c r="I108" s="10"/>
      <c r="J108" s="23">
        <f t="shared" si="15"/>
        <v>2.8214972202107327</v>
      </c>
      <c r="K108" s="23">
        <f t="shared" si="16"/>
        <v>0.12601083733472832</v>
      </c>
      <c r="L108" s="23">
        <f t="shared" si="17"/>
        <v>9.569753468296438E-2</v>
      </c>
      <c r="M108" s="23">
        <f t="shared" si="18"/>
        <v>0.16575299222997908</v>
      </c>
      <c r="N108" s="8">
        <f t="shared" ref="N108:N111" si="22">COUNT(E108:I108)</f>
        <v>3</v>
      </c>
      <c r="P108" t="s">
        <v>51</v>
      </c>
      <c r="Q108" t="s">
        <v>52</v>
      </c>
      <c r="R108" t="s">
        <v>53</v>
      </c>
    </row>
    <row r="109" spans="1:20" x14ac:dyDescent="0.25">
      <c r="A109" s="24" t="s">
        <v>17</v>
      </c>
      <c r="B109" s="24" t="s">
        <v>39</v>
      </c>
      <c r="C109" s="24" t="s">
        <v>34</v>
      </c>
      <c r="D109" s="24" t="s">
        <v>37</v>
      </c>
      <c r="E109" s="9">
        <f>[1]Sheet1!$AJ$28</f>
        <v>3.6948814749788972</v>
      </c>
      <c r="F109" s="21">
        <f>[1]Sheet1!$AK$28</f>
        <v>3.7584900995575334</v>
      </c>
      <c r="G109" s="21"/>
      <c r="H109" s="21"/>
      <c r="I109" s="10"/>
      <c r="J109" s="23">
        <f t="shared" si="15"/>
        <v>3.7266857872682153</v>
      </c>
      <c r="K109" s="23">
        <f t="shared" si="16"/>
        <v>3.1804312289318126E-2</v>
      </c>
      <c r="L109" s="23">
        <f t="shared" si="17"/>
        <v>3.1804312289318126E-2</v>
      </c>
      <c r="M109" s="23">
        <f t="shared" si="18"/>
        <v>4.4978089781502993E-2</v>
      </c>
      <c r="N109" s="8">
        <f t="shared" si="22"/>
        <v>2</v>
      </c>
      <c r="P109" t="s">
        <v>57</v>
      </c>
      <c r="Q109" t="s">
        <v>58</v>
      </c>
    </row>
    <row r="110" spans="1:20" x14ac:dyDescent="0.25">
      <c r="A110" s="24" t="s">
        <v>17</v>
      </c>
      <c r="B110" s="24" t="s">
        <v>8</v>
      </c>
      <c r="C110" s="24" t="s">
        <v>35</v>
      </c>
      <c r="D110" s="24" t="s">
        <v>36</v>
      </c>
      <c r="E110" s="9">
        <f>[1]Sheet1!$Y$28</f>
        <v>8.5418569123761365</v>
      </c>
      <c r="F110" s="21">
        <f>[1]Sheet1!$Z$28</f>
        <v>6.8607628419981834</v>
      </c>
      <c r="G110" s="21">
        <f>[1]Sheet1!$AA$28</f>
        <v>8.3137228849140641</v>
      </c>
      <c r="H110" s="21"/>
      <c r="I110" s="10"/>
      <c r="J110" s="23">
        <f t="shared" si="15"/>
        <v>7.9054475464294613</v>
      </c>
      <c r="K110" s="23">
        <f t="shared" si="16"/>
        <v>0.69645646962085195</v>
      </c>
      <c r="L110" s="23">
        <f t="shared" si="17"/>
        <v>0.52647756595953077</v>
      </c>
      <c r="M110" s="23">
        <f t="shared" si="18"/>
        <v>0.91188589328710212</v>
      </c>
      <c r="N110" s="8">
        <f t="shared" si="22"/>
        <v>3</v>
      </c>
      <c r="P110" t="s">
        <v>54</v>
      </c>
      <c r="Q110" t="s">
        <v>55</v>
      </c>
      <c r="R110" t="s">
        <v>56</v>
      </c>
    </row>
    <row r="111" spans="1:20" x14ac:dyDescent="0.25">
      <c r="A111" s="24" t="s">
        <v>17</v>
      </c>
      <c r="B111" s="12" t="s">
        <v>8</v>
      </c>
      <c r="C111" s="12" t="s">
        <v>34</v>
      </c>
      <c r="D111" s="12" t="s">
        <v>37</v>
      </c>
      <c r="E111" s="14">
        <f>[1]Sheet1!$L$28</f>
        <v>11.913341819644806</v>
      </c>
      <c r="F111" s="15">
        <f>[1]Sheet1!$M$28</f>
        <v>11.412381924743846</v>
      </c>
      <c r="G111" s="15">
        <f>[1]Sheet1!$AM$28</f>
        <v>10.098591070459124</v>
      </c>
      <c r="H111" s="15">
        <f>[1]Sheet1!$AN$28</f>
        <v>9.4663683903636748</v>
      </c>
      <c r="I111" s="16">
        <f>[1]Sheet1!$AO$28</f>
        <v>9.6715098419352934</v>
      </c>
      <c r="J111" s="28">
        <f t="shared" si="15"/>
        <v>10.512438609429349</v>
      </c>
      <c r="K111" s="28">
        <f t="shared" si="16"/>
        <v>0.92033861021198182</v>
      </c>
      <c r="L111" s="28">
        <f t="shared" si="17"/>
        <v>0.48708939918140859</v>
      </c>
      <c r="M111" s="28">
        <f t="shared" si="18"/>
        <v>1.0891650076891601</v>
      </c>
      <c r="N111" s="8">
        <f t="shared" si="22"/>
        <v>5</v>
      </c>
      <c r="P111" t="s">
        <v>59</v>
      </c>
      <c r="Q111" t="s">
        <v>60</v>
      </c>
      <c r="R111" t="s">
        <v>61</v>
      </c>
      <c r="S111" t="s">
        <v>62</v>
      </c>
      <c r="T111" t="s">
        <v>63</v>
      </c>
    </row>
    <row r="112" spans="1:20" x14ac:dyDescent="0.25">
      <c r="A112" s="18" t="s">
        <v>18</v>
      </c>
      <c r="B112" s="2" t="s">
        <v>8</v>
      </c>
      <c r="C112" s="2" t="s">
        <v>23</v>
      </c>
      <c r="D112" s="2" t="s">
        <v>22</v>
      </c>
      <c r="E112" s="25">
        <f>[1]Sheet1!BB30</f>
        <v>10.866679344644087</v>
      </c>
      <c r="F112" s="4">
        <f>[1]Sheet1!BC30</f>
        <v>10.46039186204478</v>
      </c>
      <c r="G112" s="4"/>
      <c r="H112" s="4"/>
      <c r="I112" s="5"/>
      <c r="J112" s="69">
        <f>AVERAGE($E112:$I112)</f>
        <v>10.663535603344434</v>
      </c>
      <c r="K112" s="69">
        <f>AVEDEV($E112:$I112)</f>
        <v>0.20314374129965351</v>
      </c>
      <c r="L112" s="69">
        <f>_xlfn.STDEV.S($E112:$I112)/(SQRT(COUNT($E112:$I112)))</f>
        <v>0.20314374129965349</v>
      </c>
      <c r="M112" s="69">
        <f>_xlfn.STDEV.S(($E112:$I112))</f>
        <v>0.28728863405718141</v>
      </c>
      <c r="N112" s="3">
        <f>COUNT(E112:I112)</f>
        <v>2</v>
      </c>
    </row>
    <row r="113" spans="1:14" x14ac:dyDescent="0.25">
      <c r="A113" s="19" t="s">
        <v>18</v>
      </c>
      <c r="B113" s="24" t="s">
        <v>8</v>
      </c>
      <c r="C113" s="24" t="s">
        <v>30</v>
      </c>
      <c r="D113" s="24" t="s">
        <v>22</v>
      </c>
      <c r="E113" s="9">
        <f>[1]Sheet1!AY30</f>
        <v>14.843308959532843</v>
      </c>
      <c r="F113" s="21">
        <f>[1]Sheet1!AZ30</f>
        <v>13.437974417577895</v>
      </c>
      <c r="G113" s="21">
        <f>[1]Sheet1!BA30</f>
        <v>15.038602805782247</v>
      </c>
      <c r="H113" s="21"/>
      <c r="I113" s="10"/>
      <c r="J113" s="28">
        <f t="shared" ref="J113:J121" si="23">AVERAGE($E113:$I113)</f>
        <v>14.439962060964328</v>
      </c>
      <c r="K113" s="28">
        <f t="shared" ref="K113:K121" si="24">AVEDEV($E113:$I113)</f>
        <v>0.66799176225762247</v>
      </c>
      <c r="L113" s="28">
        <f t="shared" ref="L113:L121" si="25">_xlfn.STDEV.S($E113:$I113)/(SQRT(COUNT($E113:$I113)))</f>
        <v>0.50415584552135129</v>
      </c>
      <c r="M113" s="28">
        <f t="shared" ref="M113:M121" si="26">_xlfn.STDEV.S(($E113:$I113))</f>
        <v>0.87322353937582653</v>
      </c>
      <c r="N113" s="8">
        <f t="shared" ref="N113:N117" si="27">COUNT(E113:I113)</f>
        <v>3</v>
      </c>
    </row>
    <row r="114" spans="1:14" x14ac:dyDescent="0.25">
      <c r="A114" s="19" t="s">
        <v>18</v>
      </c>
      <c r="B114" s="24" t="s">
        <v>8</v>
      </c>
      <c r="C114" s="24" t="s">
        <v>25</v>
      </c>
      <c r="D114" s="24" t="s">
        <v>22</v>
      </c>
      <c r="E114" s="9">
        <f>[1]Sheet1!BG30</f>
        <v>9.2676970050811214</v>
      </c>
      <c r="F114" s="21">
        <f>[1]Sheet1!BH30</f>
        <v>8.94491016275561</v>
      </c>
      <c r="G114" s="21"/>
      <c r="H114" s="21"/>
      <c r="I114" s="10"/>
      <c r="J114" s="23">
        <f t="shared" si="23"/>
        <v>9.1063035839183648</v>
      </c>
      <c r="K114" s="23">
        <f t="shared" si="24"/>
        <v>0.16139342116275568</v>
      </c>
      <c r="L114" s="23">
        <f t="shared" si="25"/>
        <v>0.16139342116275568</v>
      </c>
      <c r="M114" s="23">
        <f t="shared" si="26"/>
        <v>0.22824476508616198</v>
      </c>
      <c r="N114" s="8">
        <f t="shared" si="27"/>
        <v>2</v>
      </c>
    </row>
    <row r="115" spans="1:14" x14ac:dyDescent="0.25">
      <c r="A115" s="19" t="s">
        <v>18</v>
      </c>
      <c r="B115" s="24" t="s">
        <v>8</v>
      </c>
      <c r="C115" s="24" t="s">
        <v>24</v>
      </c>
      <c r="D115" s="24" t="s">
        <v>22</v>
      </c>
      <c r="E115" s="9">
        <f>[1]Sheet1!BI30</f>
        <v>15.763256377261071</v>
      </c>
      <c r="F115" s="21">
        <f>[1]Sheet1!BJ30</f>
        <v>17.311837708953881</v>
      </c>
      <c r="G115" s="21">
        <f>[1]Sheet1!BK30</f>
        <v>19.060778491579399</v>
      </c>
      <c r="H115" s="21"/>
      <c r="I115" s="10"/>
      <c r="J115" s="28">
        <f t="shared" si="23"/>
        <v>17.378624192598117</v>
      </c>
      <c r="K115" s="28">
        <f t="shared" si="24"/>
        <v>1.1214361993208548</v>
      </c>
      <c r="L115" s="28">
        <f t="shared" si="25"/>
        <v>0.95249818012123177</v>
      </c>
      <c r="M115" s="28">
        <f t="shared" si="26"/>
        <v>1.6497752420868654</v>
      </c>
      <c r="N115" s="8">
        <f t="shared" si="27"/>
        <v>3</v>
      </c>
    </row>
    <row r="116" spans="1:14" x14ac:dyDescent="0.25">
      <c r="A116" s="19" t="s">
        <v>18</v>
      </c>
      <c r="B116" s="24" t="s">
        <v>39</v>
      </c>
      <c r="C116" s="24" t="s">
        <v>23</v>
      </c>
      <c r="D116" s="24" t="s">
        <v>22</v>
      </c>
      <c r="E116" s="9">
        <f>[1]Sheet1!AP30</f>
        <v>1.0602804792497671</v>
      </c>
      <c r="F116" s="21">
        <f>[1]Sheet1!AQ30</f>
        <v>1.3286865815675251</v>
      </c>
      <c r="G116" s="21">
        <f>[1]Sheet1!AR30</f>
        <v>1.3113653861049899</v>
      </c>
      <c r="H116" s="21"/>
      <c r="I116" s="10"/>
      <c r="J116" s="23">
        <f t="shared" si="23"/>
        <v>1.2334441489740939</v>
      </c>
      <c r="K116" s="23">
        <f t="shared" si="24"/>
        <v>0.11544244648288464</v>
      </c>
      <c r="L116" s="23">
        <f t="shared" si="25"/>
        <v>8.6726098219931602E-2</v>
      </c>
      <c r="M116" s="23">
        <f t="shared" si="26"/>
        <v>0.1502140084591303</v>
      </c>
      <c r="N116" s="8">
        <f t="shared" si="27"/>
        <v>3</v>
      </c>
    </row>
    <row r="117" spans="1:14" x14ac:dyDescent="0.25">
      <c r="A117" s="24" t="s">
        <v>18</v>
      </c>
      <c r="B117" s="24" t="s">
        <v>46</v>
      </c>
      <c r="C117" s="24" t="s">
        <v>23</v>
      </c>
      <c r="D117" s="24" t="s">
        <v>22</v>
      </c>
      <c r="E117" s="9">
        <f>[1]Sheet1!$BL30</f>
        <v>23.302182626997993</v>
      </c>
      <c r="F117" s="21">
        <f>[1]Sheet1!$BM30</f>
        <v>24.253675710465469</v>
      </c>
      <c r="G117" s="21">
        <f>[1]Sheet1!$BN30</f>
        <v>25.138691975652517</v>
      </c>
      <c r="H117" s="21"/>
      <c r="I117" s="10"/>
      <c r="J117" s="28">
        <f t="shared" si="23"/>
        <v>24.23151677103866</v>
      </c>
      <c r="K117" s="28">
        <f t="shared" si="24"/>
        <v>0.61955609602711093</v>
      </c>
      <c r="L117" s="28">
        <f t="shared" si="25"/>
        <v>0.53027034327509337</v>
      </c>
      <c r="M117" s="28">
        <f t="shared" si="26"/>
        <v>0.91845517629945128</v>
      </c>
      <c r="N117" s="8">
        <f t="shared" si="27"/>
        <v>3</v>
      </c>
    </row>
    <row r="118" spans="1:14" x14ac:dyDescent="0.25">
      <c r="A118" s="24" t="s">
        <v>18</v>
      </c>
      <c r="B118" s="24" t="s">
        <v>39</v>
      </c>
      <c r="C118" s="24" t="s">
        <v>35</v>
      </c>
      <c r="D118" s="24" t="s">
        <v>36</v>
      </c>
      <c r="E118" s="9">
        <f>[1]Sheet1!$AV$30</f>
        <v>1.0424326400702395</v>
      </c>
      <c r="F118" s="21">
        <f>[1]Sheet1!$AW$30</f>
        <v>1.0830100970337078</v>
      </c>
      <c r="G118" s="21">
        <f>[1]Sheet1!$AX$30</f>
        <v>1.1249959615965339</v>
      </c>
      <c r="H118" s="21"/>
      <c r="I118" s="10"/>
      <c r="J118" s="23">
        <f t="shared" si="23"/>
        <v>1.0834795662334937</v>
      </c>
      <c r="K118" s="23">
        <f t="shared" si="24"/>
        <v>2.7677596908693463E-2</v>
      </c>
      <c r="L118" s="23">
        <f t="shared" si="25"/>
        <v>2.3835133845933745E-2</v>
      </c>
      <c r="M118" s="23">
        <f t="shared" si="26"/>
        <v>4.1283662826361818E-2</v>
      </c>
      <c r="N118" s="8">
        <f t="shared" ref="N118:N121" si="28">COUNT(E118:I118)</f>
        <v>3</v>
      </c>
    </row>
    <row r="119" spans="1:14" x14ac:dyDescent="0.25">
      <c r="A119" s="24" t="s">
        <v>18</v>
      </c>
      <c r="B119" s="24" t="s">
        <v>39</v>
      </c>
      <c r="C119" s="24" t="s">
        <v>34</v>
      </c>
      <c r="D119" s="24" t="s">
        <v>37</v>
      </c>
      <c r="E119" s="9">
        <f>[1]Sheet1!$AJ$30</f>
        <v>1.0653584091763186</v>
      </c>
      <c r="F119" s="21">
        <f>[1]Sheet1!$AK$30</f>
        <v>1.054911829380847</v>
      </c>
      <c r="G119" s="21"/>
      <c r="H119" s="21"/>
      <c r="I119" s="10"/>
      <c r="J119" s="23">
        <f t="shared" si="23"/>
        <v>1.0601351192785828</v>
      </c>
      <c r="K119" s="23">
        <f t="shared" si="24"/>
        <v>5.2232898977357944E-3</v>
      </c>
      <c r="L119" s="23">
        <f t="shared" si="25"/>
        <v>5.2232898977357944E-3</v>
      </c>
      <c r="M119" s="23">
        <f t="shared" si="26"/>
        <v>7.3868474135843371E-3</v>
      </c>
      <c r="N119" s="8">
        <f t="shared" si="28"/>
        <v>2</v>
      </c>
    </row>
    <row r="120" spans="1:14" x14ac:dyDescent="0.25">
      <c r="A120" s="24" t="s">
        <v>18</v>
      </c>
      <c r="B120" s="24" t="s">
        <v>8</v>
      </c>
      <c r="C120" s="24" t="s">
        <v>35</v>
      </c>
      <c r="D120" s="24" t="s">
        <v>36</v>
      </c>
      <c r="E120" s="9">
        <f>-[1]Sheet1!$Y$30</f>
        <v>57.005775231707887</v>
      </c>
      <c r="F120" s="21">
        <f>-[1]Sheet1!$Z$30</f>
        <v>49.655657660263408</v>
      </c>
      <c r="G120" s="21">
        <f>-[1]Sheet1!$AA$30</f>
        <v>49.922999366878813</v>
      </c>
      <c r="H120" s="21"/>
      <c r="I120" s="10"/>
      <c r="J120" s="28">
        <f t="shared" si="23"/>
        <v>52.194810752950026</v>
      </c>
      <c r="K120" s="28">
        <f t="shared" si="24"/>
        <v>3.2073096525052307</v>
      </c>
      <c r="L120" s="28">
        <f t="shared" si="25"/>
        <v>2.406719919234916</v>
      </c>
      <c r="M120" s="28">
        <f t="shared" si="26"/>
        <v>4.1685611797029392</v>
      </c>
      <c r="N120" s="8">
        <f t="shared" si="28"/>
        <v>3</v>
      </c>
    </row>
    <row r="121" spans="1:14" x14ac:dyDescent="0.25">
      <c r="A121" s="24" t="s">
        <v>18</v>
      </c>
      <c r="B121" s="12" t="s">
        <v>8</v>
      </c>
      <c r="C121" s="12" t="s">
        <v>34</v>
      </c>
      <c r="D121" s="12" t="s">
        <v>37</v>
      </c>
      <c r="E121" s="14">
        <f>[1]Sheet1!$L$30</f>
        <v>74.802241887905637</v>
      </c>
      <c r="F121" s="15">
        <f>[1]Sheet1!$M$30</f>
        <v>58.199326947967904</v>
      </c>
      <c r="G121" s="15">
        <f>[1]Sheet1!$AM$30</f>
        <v>36.432432432432428</v>
      </c>
      <c r="H121" s="15">
        <f>[1]Sheet1!$AN$30</f>
        <v>38.514285714285705</v>
      </c>
      <c r="I121" s="16">
        <f>[1]Sheet1!$AO$30</f>
        <v>38.571428571428569</v>
      </c>
      <c r="J121" s="28">
        <f t="shared" si="23"/>
        <v>49.303943110804049</v>
      </c>
      <c r="K121" s="28">
        <f t="shared" si="24"/>
        <v>13.757473045706178</v>
      </c>
      <c r="L121" s="28">
        <f t="shared" si="25"/>
        <v>7.5052330288685836</v>
      </c>
      <c r="M121" s="28">
        <f t="shared" si="26"/>
        <v>16.782211239526795</v>
      </c>
      <c r="N121" s="8">
        <f t="shared" si="28"/>
        <v>5</v>
      </c>
    </row>
    <row r="122" spans="1:14" x14ac:dyDescent="0.25">
      <c r="A122" s="18" t="s">
        <v>19</v>
      </c>
      <c r="B122" s="2" t="s">
        <v>8</v>
      </c>
      <c r="C122" s="2" t="s">
        <v>23</v>
      </c>
      <c r="D122" s="2" t="s">
        <v>22</v>
      </c>
      <c r="E122" s="25">
        <f>[1]Sheet1!BB59</f>
        <v>0.19442231075697208</v>
      </c>
      <c r="F122" s="4">
        <f>[1]Sheet1!BC59</f>
        <v>0.29430894308943095</v>
      </c>
      <c r="G122" s="4"/>
      <c r="H122" s="4"/>
      <c r="I122" s="5"/>
      <c r="J122" s="6">
        <f t="shared" ref="J122:J171" si="29">AVERAGE($E122:$I122)</f>
        <v>0.24436562692320152</v>
      </c>
      <c r="K122" s="6">
        <f t="shared" ref="K122:K171" si="30">AVEDEV($E122:$I122)</f>
        <v>4.9943316166229434E-2</v>
      </c>
      <c r="L122" s="6">
        <f t="shared" ref="L122:L171" si="31">_xlfn.STDEV.S($E122:$I122)/(SQRT(COUNT($E122:$I122)))</f>
        <v>4.9943316166229393E-2</v>
      </c>
      <c r="M122" s="6">
        <f t="shared" ref="M122:M171" si="32">_xlfn.STDEV.S(($E122:$I122))</f>
        <v>7.0630515072169067E-2</v>
      </c>
      <c r="N122" s="3">
        <f t="shared" ref="N122:N167" si="33">COUNT(E122:I122)</f>
        <v>2</v>
      </c>
    </row>
    <row r="123" spans="1:14" x14ac:dyDescent="0.25">
      <c r="A123" s="19" t="s">
        <v>19</v>
      </c>
      <c r="B123" s="24" t="s">
        <v>8</v>
      </c>
      <c r="C123" s="24" t="s">
        <v>30</v>
      </c>
      <c r="D123" s="24" t="s">
        <v>22</v>
      </c>
      <c r="E123" s="9">
        <f>[1]Sheet1!AY59</f>
        <v>1.7688235294117631</v>
      </c>
      <c r="F123" s="21">
        <f>[1]Sheet1!AZ59</f>
        <v>1.6075367647058816</v>
      </c>
      <c r="G123" s="21">
        <f>[1]Sheet1!BA59</f>
        <v>1.7415517241379315</v>
      </c>
      <c r="H123" s="21"/>
      <c r="I123" s="10"/>
      <c r="J123" s="23">
        <f t="shared" si="29"/>
        <v>1.7059706727518587</v>
      </c>
      <c r="K123" s="23">
        <f t="shared" si="30"/>
        <v>6.5622605363984787E-2</v>
      </c>
      <c r="L123" s="23">
        <f t="shared" si="31"/>
        <v>4.9842630784722029E-2</v>
      </c>
      <c r="M123" s="23">
        <f t="shared" si="32"/>
        <v>8.6329968902035176E-2</v>
      </c>
      <c r="N123" s="8">
        <f t="shared" si="33"/>
        <v>3</v>
      </c>
    </row>
    <row r="124" spans="1:14" x14ac:dyDescent="0.25">
      <c r="A124" s="19" t="s">
        <v>19</v>
      </c>
      <c r="B124" s="24" t="s">
        <v>8</v>
      </c>
      <c r="C124" s="24" t="s">
        <v>25</v>
      </c>
      <c r="D124" s="24" t="s">
        <v>22</v>
      </c>
      <c r="E124" s="9">
        <f>[1]Sheet1!BG59</f>
        <v>0.21247386759581893</v>
      </c>
      <c r="F124" s="21">
        <f>[1]Sheet1!BH59</f>
        <v>0.38285714285714312</v>
      </c>
      <c r="G124" s="21"/>
      <c r="H124" s="21"/>
      <c r="I124" s="10"/>
      <c r="J124" s="23">
        <f t="shared" si="29"/>
        <v>0.29766550522648105</v>
      </c>
      <c r="K124" s="23">
        <f t="shared" si="30"/>
        <v>8.5191637630662093E-2</v>
      </c>
      <c r="L124" s="23">
        <f t="shared" si="31"/>
        <v>8.5191637630662009E-2</v>
      </c>
      <c r="M124" s="23">
        <f t="shared" si="32"/>
        <v>0.12047916933805634</v>
      </c>
      <c r="N124" s="8">
        <f t="shared" si="33"/>
        <v>2</v>
      </c>
    </row>
    <row r="125" spans="1:14" x14ac:dyDescent="0.25">
      <c r="A125" s="19" t="s">
        <v>19</v>
      </c>
      <c r="B125" s="24" t="s">
        <v>8</v>
      </c>
      <c r="C125" s="24" t="s">
        <v>24</v>
      </c>
      <c r="D125" s="24" t="s">
        <v>22</v>
      </c>
      <c r="E125" s="9">
        <f>[1]Sheet1!BI59</f>
        <v>2.2210695187165768</v>
      </c>
      <c r="F125" s="21">
        <f>[1]Sheet1!BJ59</f>
        <v>1.7646557377049188</v>
      </c>
      <c r="G125" s="21">
        <f>[1]Sheet1!BK59</f>
        <v>1.7992440355276895</v>
      </c>
      <c r="H125" s="21"/>
      <c r="I125" s="10"/>
      <c r="J125" s="23">
        <f t="shared" si="29"/>
        <v>1.928323097316395</v>
      </c>
      <c r="K125" s="23">
        <f t="shared" si="30"/>
        <v>0.19516428093345448</v>
      </c>
      <c r="L125" s="23">
        <f t="shared" si="31"/>
        <v>0.14671336910057933</v>
      </c>
      <c r="M125" s="23">
        <f t="shared" si="32"/>
        <v>0.2541150094318092</v>
      </c>
      <c r="N125" s="8">
        <f t="shared" si="33"/>
        <v>3</v>
      </c>
    </row>
    <row r="126" spans="1:14" x14ac:dyDescent="0.25">
      <c r="A126" s="24" t="s">
        <v>19</v>
      </c>
      <c r="B126" s="24" t="s">
        <v>39</v>
      </c>
      <c r="C126" s="24" t="s">
        <v>23</v>
      </c>
      <c r="D126" s="24" t="s">
        <v>22</v>
      </c>
      <c r="E126" s="9">
        <f>[1]Sheet1!AP59</f>
        <v>0</v>
      </c>
      <c r="F126" s="21">
        <f>[1]Sheet1!AQ59</f>
        <v>0</v>
      </c>
      <c r="G126" s="21">
        <f>[1]Sheet1!AR59</f>
        <v>0</v>
      </c>
      <c r="H126" s="21"/>
      <c r="I126" s="10"/>
      <c r="J126" s="23">
        <f t="shared" si="29"/>
        <v>0</v>
      </c>
      <c r="K126" s="23">
        <f t="shared" si="30"/>
        <v>0</v>
      </c>
      <c r="L126" s="23">
        <f t="shared" si="31"/>
        <v>0</v>
      </c>
      <c r="M126" s="23">
        <f t="shared" si="32"/>
        <v>0</v>
      </c>
      <c r="N126" s="8">
        <f t="shared" si="33"/>
        <v>3</v>
      </c>
    </row>
    <row r="127" spans="1:14" x14ac:dyDescent="0.25">
      <c r="A127" s="24" t="s">
        <v>19</v>
      </c>
      <c r="B127" s="24" t="s">
        <v>46</v>
      </c>
      <c r="C127" s="24" t="s">
        <v>23</v>
      </c>
      <c r="D127" s="24" t="s">
        <v>22</v>
      </c>
      <c r="E127" s="9">
        <f>[1]Sheet1!$BL59</f>
        <v>0.34905660377358494</v>
      </c>
      <c r="F127" s="21">
        <f>[1]Sheet1!$BM59</f>
        <v>0.32407407407407413</v>
      </c>
      <c r="G127" s="21">
        <f>[1]Sheet1!$BN59</f>
        <v>0.27457627118644068</v>
      </c>
      <c r="H127" s="21"/>
      <c r="I127" s="10"/>
      <c r="J127" s="23">
        <f t="shared" si="29"/>
        <v>0.31590231634469995</v>
      </c>
      <c r="K127" s="23">
        <f t="shared" si="30"/>
        <v>2.7550696772172811E-2</v>
      </c>
      <c r="L127" s="23">
        <f t="shared" si="31"/>
        <v>2.1885407648808648E-2</v>
      </c>
      <c r="M127" s="23">
        <f t="shared" si="32"/>
        <v>3.7906637992093102E-2</v>
      </c>
      <c r="N127" s="8">
        <f t="shared" si="33"/>
        <v>3</v>
      </c>
    </row>
    <row r="128" spans="1:14" x14ac:dyDescent="0.25">
      <c r="A128" s="24" t="s">
        <v>19</v>
      </c>
      <c r="B128" s="24" t="s">
        <v>39</v>
      </c>
      <c r="C128" s="24" t="s">
        <v>35</v>
      </c>
      <c r="D128" s="24" t="s">
        <v>36</v>
      </c>
      <c r="E128" s="9">
        <f>[1]Sheet1!$AV$59</f>
        <v>0</v>
      </c>
      <c r="F128" s="21">
        <f>[1]Sheet1!$AW$59</f>
        <v>0</v>
      </c>
      <c r="G128" s="21">
        <f>[1]Sheet1!$AX$59</f>
        <v>0</v>
      </c>
      <c r="H128" s="21"/>
      <c r="I128" s="10"/>
      <c r="J128" s="23">
        <f t="shared" si="29"/>
        <v>0</v>
      </c>
      <c r="K128" s="23">
        <f t="shared" si="30"/>
        <v>0</v>
      </c>
      <c r="L128" s="23">
        <f t="shared" si="31"/>
        <v>0</v>
      </c>
      <c r="M128" s="23">
        <f t="shared" si="32"/>
        <v>0</v>
      </c>
      <c r="N128" s="8">
        <f t="shared" ref="N128:N131" si="34">COUNT(E128:I128)</f>
        <v>3</v>
      </c>
    </row>
    <row r="129" spans="1:18" x14ac:dyDescent="0.25">
      <c r="A129" s="24" t="s">
        <v>19</v>
      </c>
      <c r="B129" s="24" t="s">
        <v>39</v>
      </c>
      <c r="C129" s="24" t="s">
        <v>34</v>
      </c>
      <c r="D129" s="24" t="s">
        <v>37</v>
      </c>
      <c r="E129" s="9">
        <f>[1]Sheet1!$AJ$59</f>
        <v>0</v>
      </c>
      <c r="F129" s="21">
        <f>[1]Sheet1!$AK$59</f>
        <v>0</v>
      </c>
      <c r="G129" s="21"/>
      <c r="H129" s="21"/>
      <c r="I129" s="10"/>
      <c r="J129" s="23">
        <f t="shared" si="29"/>
        <v>0</v>
      </c>
      <c r="K129" s="23">
        <f t="shared" si="30"/>
        <v>0</v>
      </c>
      <c r="L129" s="23">
        <f t="shared" si="31"/>
        <v>0</v>
      </c>
      <c r="M129" s="23">
        <f t="shared" si="32"/>
        <v>0</v>
      </c>
      <c r="N129" s="8">
        <f t="shared" si="34"/>
        <v>2</v>
      </c>
    </row>
    <row r="130" spans="1:18" x14ac:dyDescent="0.25">
      <c r="A130" s="24" t="s">
        <v>19</v>
      </c>
      <c r="B130" s="24" t="s">
        <v>8</v>
      </c>
      <c r="C130" s="24" t="s">
        <v>35</v>
      </c>
      <c r="D130" s="24" t="s">
        <v>36</v>
      </c>
      <c r="E130" s="9">
        <f>[1]Sheet1!$Y$59</f>
        <v>4.8124246987951818</v>
      </c>
      <c r="F130" s="21">
        <f>[1]Sheet1!$Z$59</f>
        <v>4.5611756168359943</v>
      </c>
      <c r="G130" s="21">
        <f>[1]Sheet1!$AA$59</f>
        <v>4.6106940509915013</v>
      </c>
      <c r="H130" s="21"/>
      <c r="I130" s="10"/>
      <c r="J130" s="23">
        <f t="shared" si="29"/>
        <v>4.6614314555408924</v>
      </c>
      <c r="K130" s="23">
        <f t="shared" si="30"/>
        <v>0.10066216216952621</v>
      </c>
      <c r="L130" s="23">
        <f t="shared" si="31"/>
        <v>7.6838008089833723E-2</v>
      </c>
      <c r="M130" s="23">
        <f t="shared" si="32"/>
        <v>0.13308733396398043</v>
      </c>
      <c r="N130" s="8">
        <f t="shared" si="34"/>
        <v>3</v>
      </c>
    </row>
    <row r="131" spans="1:18" x14ac:dyDescent="0.25">
      <c r="A131" s="24" t="s">
        <v>19</v>
      </c>
      <c r="B131" s="12" t="s">
        <v>8</v>
      </c>
      <c r="C131" s="12" t="s">
        <v>34</v>
      </c>
      <c r="D131" s="12" t="s">
        <v>37</v>
      </c>
      <c r="E131" s="14">
        <f>[1]Sheet1!$L$59</f>
        <v>9.9300572519083996</v>
      </c>
      <c r="F131" s="15">
        <f>[1]Sheet1!$M$59</f>
        <v>8.5079136690647417</v>
      </c>
      <c r="G131" s="15">
        <f>[1]Sheet1!$AM$59</f>
        <v>11.465845070422528</v>
      </c>
      <c r="H131" s="15">
        <f>[1]Sheet1!$AN$59</f>
        <v>11.531554524361948</v>
      </c>
      <c r="I131" s="16">
        <f>[1]Sheet1!$AO$59</f>
        <v>12.017668269230771</v>
      </c>
      <c r="J131" s="23">
        <f t="shared" si="29"/>
        <v>10.690607756997679</v>
      </c>
      <c r="K131" s="23">
        <f t="shared" si="30"/>
        <v>1.1772978372088854</v>
      </c>
      <c r="L131" s="23">
        <f t="shared" si="31"/>
        <v>0.64853159187057885</v>
      </c>
      <c r="M131" s="23">
        <f t="shared" si="32"/>
        <v>1.4501607249787645</v>
      </c>
      <c r="N131" s="8">
        <f t="shared" si="34"/>
        <v>5</v>
      </c>
    </row>
    <row r="132" spans="1:18" x14ac:dyDescent="0.25">
      <c r="A132" s="18" t="s">
        <v>20</v>
      </c>
      <c r="B132" s="2" t="s">
        <v>8</v>
      </c>
      <c r="C132" s="2" t="s">
        <v>23</v>
      </c>
      <c r="D132" s="2" t="s">
        <v>22</v>
      </c>
      <c r="E132" s="48">
        <f>[1]Sheet1!BB46</f>
        <v>0.98771185645996373</v>
      </c>
      <c r="F132" s="22">
        <f>[1]Sheet1!BC46</f>
        <v>0.90051120506420879</v>
      </c>
      <c r="G132" s="22"/>
      <c r="H132" s="4"/>
      <c r="I132" s="5"/>
      <c r="J132" s="4">
        <f t="shared" si="29"/>
        <v>0.9441115307620862</v>
      </c>
      <c r="K132" s="4">
        <f t="shared" si="30"/>
        <v>4.3600325697877473E-2</v>
      </c>
      <c r="L132" s="4">
        <f t="shared" si="31"/>
        <v>4.3600325697877466E-2</v>
      </c>
      <c r="M132" s="4">
        <f t="shared" si="32"/>
        <v>6.1660171925822502E-2</v>
      </c>
      <c r="N132" s="3">
        <f t="shared" si="33"/>
        <v>2</v>
      </c>
      <c r="Q132" s="70">
        <f>100*J132</f>
        <v>94.41115307620862</v>
      </c>
      <c r="R132" s="68">
        <f>L132*100</f>
        <v>4.3600325697877462</v>
      </c>
    </row>
    <row r="133" spans="1:18" x14ac:dyDescent="0.25">
      <c r="A133" s="19" t="s">
        <v>20</v>
      </c>
      <c r="B133" s="24" t="s">
        <v>8</v>
      </c>
      <c r="C133" s="24" t="s">
        <v>30</v>
      </c>
      <c r="D133" s="24" t="s">
        <v>22</v>
      </c>
      <c r="E133" s="49">
        <f>[1]Sheet1!AY46</f>
        <v>0.98412481154025244</v>
      </c>
      <c r="F133" s="36">
        <f>[1]Sheet1!AZ46</f>
        <v>0.96201660020795932</v>
      </c>
      <c r="G133" s="36">
        <f>[1]Sheet1!BA46</f>
        <v>1.0060661204858961</v>
      </c>
      <c r="H133" s="21"/>
      <c r="I133" s="10"/>
      <c r="J133" s="21">
        <f t="shared" si="29"/>
        <v>0.98406917741136934</v>
      </c>
      <c r="K133" s="21">
        <f t="shared" si="30"/>
        <v>1.4701718135606612E-2</v>
      </c>
      <c r="L133" s="21">
        <f t="shared" si="31"/>
        <v>1.2716031620836123E-2</v>
      </c>
      <c r="M133" s="21">
        <f t="shared" si="32"/>
        <v>2.2024812837940586E-2</v>
      </c>
      <c r="N133" s="8">
        <f t="shared" si="33"/>
        <v>3</v>
      </c>
      <c r="Q133" s="70">
        <f t="shared" ref="Q133:Q141" si="35">100*J133</f>
        <v>98.406917741136937</v>
      </c>
      <c r="R133" s="68">
        <f t="shared" ref="R133:R141" si="36">L133*100</f>
        <v>1.2716031620836123</v>
      </c>
    </row>
    <row r="134" spans="1:18" x14ac:dyDescent="0.25">
      <c r="A134" s="19" t="s">
        <v>20</v>
      </c>
      <c r="B134" s="24" t="s">
        <v>8</v>
      </c>
      <c r="C134" s="24" t="s">
        <v>25</v>
      </c>
      <c r="D134" s="24" t="s">
        <v>22</v>
      </c>
      <c r="E134" s="49">
        <f>[1]Sheet1!BG46</f>
        <v>1.0160083414709236</v>
      </c>
      <c r="F134" s="36">
        <f>[1]Sheet1!BH46</f>
        <v>1.0403424167575575</v>
      </c>
      <c r="G134" s="36"/>
      <c r="H134" s="21"/>
      <c r="I134" s="10"/>
      <c r="J134" s="21">
        <f t="shared" si="29"/>
        <v>1.0281753791142405</v>
      </c>
      <c r="K134" s="21">
        <f t="shared" si="30"/>
        <v>1.2167037643316947E-2</v>
      </c>
      <c r="L134" s="21">
        <f t="shared" si="31"/>
        <v>1.2167037643316947E-2</v>
      </c>
      <c r="M134" s="21">
        <f t="shared" si="32"/>
        <v>1.7206789649082808E-2</v>
      </c>
      <c r="N134" s="8">
        <f t="shared" si="33"/>
        <v>2</v>
      </c>
      <c r="Q134" s="68">
        <f t="shared" si="35"/>
        <v>102.81753791142405</v>
      </c>
      <c r="R134" s="68">
        <f t="shared" si="36"/>
        <v>1.2167037643316947</v>
      </c>
    </row>
    <row r="135" spans="1:18" x14ac:dyDescent="0.25">
      <c r="A135" s="19" t="s">
        <v>20</v>
      </c>
      <c r="B135" s="24" t="s">
        <v>8</v>
      </c>
      <c r="C135" s="24" t="s">
        <v>24</v>
      </c>
      <c r="D135" s="24" t="s">
        <v>22</v>
      </c>
      <c r="E135" s="49">
        <f>[1]Sheet1!BI46</f>
        <v>1.1196319194836102</v>
      </c>
      <c r="F135" s="36">
        <f>[1]Sheet1!BJ46</f>
        <v>1.0568680385324261</v>
      </c>
      <c r="G135" s="36">
        <f>[1]Sheet1!BK46</f>
        <v>1.0060661204858961</v>
      </c>
      <c r="H135" s="21"/>
      <c r="I135" s="10"/>
      <c r="J135" s="21">
        <f t="shared" si="29"/>
        <v>1.060855359500644</v>
      </c>
      <c r="K135" s="21">
        <f t="shared" si="30"/>
        <v>3.9184373321977363E-2</v>
      </c>
      <c r="L135" s="21">
        <f t="shared" si="31"/>
        <v>3.2844186303794043E-2</v>
      </c>
      <c r="M135" s="21">
        <f t="shared" si="32"/>
        <v>5.6887799411429123E-2</v>
      </c>
      <c r="N135" s="8">
        <f t="shared" si="33"/>
        <v>3</v>
      </c>
      <c r="Q135" s="68">
        <f t="shared" si="35"/>
        <v>106.0855359500644</v>
      </c>
      <c r="R135" s="68">
        <f t="shared" si="36"/>
        <v>3.2844186303794043</v>
      </c>
    </row>
    <row r="136" spans="1:18" x14ac:dyDescent="0.25">
      <c r="A136" s="19" t="s">
        <v>20</v>
      </c>
      <c r="B136" s="24" t="s">
        <v>39</v>
      </c>
      <c r="C136" s="24" t="s">
        <v>23</v>
      </c>
      <c r="D136" s="24" t="s">
        <v>22</v>
      </c>
      <c r="E136" s="49">
        <f>[1]Sheet1!AP46</f>
        <v>0.99733412069995153</v>
      </c>
      <c r="F136" s="36">
        <f>[1]Sheet1!AQ46</f>
        <v>1.0014794197057566</v>
      </c>
      <c r="G136" s="36">
        <f>[1]Sheet1!AR46</f>
        <v>1.0093625782208591</v>
      </c>
      <c r="H136" s="21"/>
      <c r="I136" s="10"/>
      <c r="J136" s="21">
        <f t="shared" si="29"/>
        <v>1.0027253728755223</v>
      </c>
      <c r="K136" s="21">
        <f t="shared" si="30"/>
        <v>4.4248035635577514E-3</v>
      </c>
      <c r="L136" s="21">
        <f t="shared" si="31"/>
        <v>3.5277588286335717E-3</v>
      </c>
      <c r="M136" s="21">
        <f t="shared" si="32"/>
        <v>6.1102575280430138E-3</v>
      </c>
      <c r="N136" s="8">
        <f t="shared" si="33"/>
        <v>3</v>
      </c>
      <c r="Q136" s="68">
        <f t="shared" si="35"/>
        <v>100.27253728755224</v>
      </c>
      <c r="R136" s="68">
        <f t="shared" si="36"/>
        <v>0.35277588286335715</v>
      </c>
    </row>
    <row r="137" spans="1:18" x14ac:dyDescent="0.25">
      <c r="A137" s="24" t="s">
        <v>20</v>
      </c>
      <c r="B137" s="24" t="s">
        <v>46</v>
      </c>
      <c r="C137" s="24" t="s">
        <v>23</v>
      </c>
      <c r="D137" s="24" t="s">
        <v>22</v>
      </c>
      <c r="E137" s="60">
        <f>[1]Sheet1!$BL46</f>
        <v>0.94138779216248492</v>
      </c>
      <c r="F137" s="61">
        <f>[1]Sheet1!$BM46</f>
        <v>0.96801936612014683</v>
      </c>
      <c r="G137" s="61">
        <f>[1]Sheet1!$BN46</f>
        <v>0.97496753234546363</v>
      </c>
      <c r="H137" s="21"/>
      <c r="I137" s="10"/>
      <c r="J137" s="21">
        <f t="shared" si="29"/>
        <v>0.96145823020936516</v>
      </c>
      <c r="K137" s="21">
        <f t="shared" si="30"/>
        <v>1.338029203125346E-2</v>
      </c>
      <c r="L137" s="21">
        <f t="shared" si="31"/>
        <v>1.0233704380117378E-2</v>
      </c>
      <c r="M137" s="21">
        <f t="shared" si="32"/>
        <v>1.7725295936003461E-2</v>
      </c>
      <c r="N137" s="8">
        <f t="shared" si="33"/>
        <v>3</v>
      </c>
      <c r="Q137" s="68">
        <f t="shared" si="35"/>
        <v>96.145823020936518</v>
      </c>
      <c r="R137" s="68">
        <f t="shared" si="36"/>
        <v>1.0233704380117379</v>
      </c>
    </row>
    <row r="138" spans="1:18" x14ac:dyDescent="0.25">
      <c r="A138" s="24" t="s">
        <v>20</v>
      </c>
      <c r="B138" s="24" t="s">
        <v>39</v>
      </c>
      <c r="C138" s="24" t="s">
        <v>35</v>
      </c>
      <c r="D138" s="24" t="s">
        <v>36</v>
      </c>
      <c r="E138" s="60">
        <f>[1]Sheet1!$AV$46</f>
        <v>1.0052670899701568</v>
      </c>
      <c r="F138" s="61">
        <f>[1]Sheet1!$AW$46</f>
        <v>0.98605092036810071</v>
      </c>
      <c r="G138" s="61">
        <f>[1]Sheet1!$AX$46</f>
        <v>1.0060661204858961</v>
      </c>
      <c r="H138" s="61"/>
      <c r="I138" s="63"/>
      <c r="J138" s="21">
        <f t="shared" si="29"/>
        <v>0.99912804360805119</v>
      </c>
      <c r="K138" s="21">
        <f t="shared" si="30"/>
        <v>8.7180821599669809E-3</v>
      </c>
      <c r="L138" s="21">
        <f t="shared" si="31"/>
        <v>6.5426288451434726E-3</v>
      </c>
      <c r="M138" s="21">
        <f t="shared" si="32"/>
        <v>1.1332165574854182E-2</v>
      </c>
      <c r="N138" s="8">
        <f t="shared" ref="N138:N141" si="37">COUNT(E138:I138)</f>
        <v>3</v>
      </c>
      <c r="Q138" s="68">
        <f t="shared" si="35"/>
        <v>99.912804360805126</v>
      </c>
      <c r="R138" s="68">
        <f t="shared" si="36"/>
        <v>0.65426288451434722</v>
      </c>
    </row>
    <row r="139" spans="1:18" x14ac:dyDescent="0.25">
      <c r="A139" s="24" t="s">
        <v>20</v>
      </c>
      <c r="B139" s="24" t="s">
        <v>39</v>
      </c>
      <c r="C139" s="24" t="s">
        <v>34</v>
      </c>
      <c r="D139" s="24" t="s">
        <v>37</v>
      </c>
      <c r="E139" s="60">
        <f>[1]Sheet1!$AJ$46</f>
        <v>1.0042851702308222</v>
      </c>
      <c r="F139" s="61">
        <f>[1]Sheet1!$AK$46</f>
        <v>1.0061479606339196</v>
      </c>
      <c r="G139" s="61"/>
      <c r="H139" s="61"/>
      <c r="I139" s="63"/>
      <c r="J139" s="21">
        <f t="shared" si="29"/>
        <v>1.005216565432371</v>
      </c>
      <c r="K139" s="21">
        <f t="shared" si="30"/>
        <v>9.3139520154872368E-4</v>
      </c>
      <c r="L139" s="21">
        <f t="shared" si="31"/>
        <v>9.3139520154872368E-4</v>
      </c>
      <c r="M139" s="21">
        <f t="shared" si="32"/>
        <v>1.3171917259594274E-3</v>
      </c>
      <c r="N139" s="8">
        <f t="shared" si="37"/>
        <v>2</v>
      </c>
      <c r="Q139" s="68">
        <f t="shared" si="35"/>
        <v>100.5216565432371</v>
      </c>
      <c r="R139" s="68">
        <f t="shared" si="36"/>
        <v>9.3139520154872368E-2</v>
      </c>
    </row>
    <row r="140" spans="1:18" x14ac:dyDescent="0.25">
      <c r="A140" s="24" t="s">
        <v>20</v>
      </c>
      <c r="B140" s="24" t="s">
        <v>8</v>
      </c>
      <c r="C140" s="24" t="s">
        <v>35</v>
      </c>
      <c r="D140" s="24" t="s">
        <v>36</v>
      </c>
      <c r="E140" s="60">
        <f>[1]Sheet1!$Y$46</f>
        <v>1.071790101299273</v>
      </c>
      <c r="F140" s="61">
        <f>[1]Sheet1!$Z$46</f>
        <v>0.95775526498527763</v>
      </c>
      <c r="G140" s="61">
        <f>[1]Sheet1!$AA$46</f>
        <v>1.0074460701766768</v>
      </c>
      <c r="H140" s="61"/>
      <c r="I140" s="63"/>
      <c r="J140" s="21">
        <f t="shared" si="29"/>
        <v>1.0123304788204093</v>
      </c>
      <c r="K140" s="21">
        <f t="shared" si="30"/>
        <v>3.9639748319242628E-2</v>
      </c>
      <c r="L140" s="21">
        <f t="shared" si="31"/>
        <v>3.3009488833460977E-2</v>
      </c>
      <c r="M140" s="21">
        <f t="shared" si="32"/>
        <v>5.717411179143192E-2</v>
      </c>
      <c r="N140" s="8">
        <f t="shared" si="37"/>
        <v>3</v>
      </c>
      <c r="Q140" s="68">
        <f t="shared" si="35"/>
        <v>101.23304788204092</v>
      </c>
      <c r="R140" s="68">
        <f t="shared" si="36"/>
        <v>3.3009488833460976</v>
      </c>
    </row>
    <row r="141" spans="1:18" x14ac:dyDescent="0.25">
      <c r="A141" s="24" t="s">
        <v>20</v>
      </c>
      <c r="B141" s="12" t="s">
        <v>8</v>
      </c>
      <c r="C141" s="12" t="s">
        <v>34</v>
      </c>
      <c r="D141" s="12" t="s">
        <v>37</v>
      </c>
      <c r="E141" s="50">
        <f>[1]Sheet1!$L$46</f>
        <v>0.90266481785390518</v>
      </c>
      <c r="F141" s="42">
        <f>[1]Sheet1!$M$46</f>
        <v>0.99003117822188091</v>
      </c>
      <c r="G141" s="42">
        <f>[1]Sheet1!$AM$46</f>
        <v>0.89187905588655503</v>
      </c>
      <c r="H141" s="42">
        <f>[1]Sheet1!$AN$46</f>
        <v>0.88158276193484708</v>
      </c>
      <c r="I141" s="64">
        <f>[1]Sheet1!$AO$46</f>
        <v>0.88644119470532179</v>
      </c>
      <c r="J141" s="21">
        <f t="shared" si="29"/>
        <v>0.91051980172050206</v>
      </c>
      <c r="K141" s="21">
        <f t="shared" si="30"/>
        <v>3.1804550600551609E-2</v>
      </c>
      <c r="L141" s="21">
        <f t="shared" si="31"/>
        <v>2.0184608935129755E-2</v>
      </c>
      <c r="M141" s="21">
        <f t="shared" si="32"/>
        <v>4.5134157678199775E-2</v>
      </c>
      <c r="N141" s="8">
        <f t="shared" si="37"/>
        <v>5</v>
      </c>
      <c r="Q141" s="68">
        <f t="shared" si="35"/>
        <v>91.051980172050207</v>
      </c>
      <c r="R141" s="68">
        <f t="shared" si="36"/>
        <v>2.0184608935129753</v>
      </c>
    </row>
    <row r="142" spans="1:18" x14ac:dyDescent="0.25">
      <c r="A142" s="18" t="s">
        <v>21</v>
      </c>
      <c r="B142" s="2" t="s">
        <v>8</v>
      </c>
      <c r="C142" s="2" t="s">
        <v>23</v>
      </c>
      <c r="D142" s="2" t="s">
        <v>22</v>
      </c>
      <c r="E142" s="51">
        <f>[1]Sheet1!BB48</f>
        <v>0.96294394050435683</v>
      </c>
      <c r="F142" s="22">
        <f>[1]Sheet1!BC48</f>
        <v>0.87665032783054209</v>
      </c>
      <c r="G142" s="58"/>
      <c r="H142" s="58"/>
      <c r="I142" s="59"/>
      <c r="J142" s="4">
        <f t="shared" si="29"/>
        <v>0.91979713416744946</v>
      </c>
      <c r="K142" s="4">
        <f t="shared" si="30"/>
        <v>4.3146806336907373E-2</v>
      </c>
      <c r="L142" s="4">
        <f t="shared" si="31"/>
        <v>4.3146806336907366E-2</v>
      </c>
      <c r="M142" s="4">
        <f t="shared" si="32"/>
        <v>6.1018798694739806E-2</v>
      </c>
      <c r="N142" s="3">
        <f t="shared" si="33"/>
        <v>2</v>
      </c>
      <c r="Q142" s="68">
        <f>100*J142</f>
        <v>91.979713416744943</v>
      </c>
      <c r="R142" s="68">
        <f>L142*100</f>
        <v>4.3146806336907364</v>
      </c>
    </row>
    <row r="143" spans="1:18" x14ac:dyDescent="0.25">
      <c r="A143" s="19" t="s">
        <v>21</v>
      </c>
      <c r="B143" s="24" t="s">
        <v>8</v>
      </c>
      <c r="C143" s="24" t="s">
        <v>30</v>
      </c>
      <c r="D143" s="24" t="s">
        <v>22</v>
      </c>
      <c r="E143" s="49">
        <f>[1]Sheet1!AY48</f>
        <v>0.95983566089027572</v>
      </c>
      <c r="F143" s="36">
        <f>[1]Sheet1!AZ48</f>
        <v>0.94623143534623821</v>
      </c>
      <c r="G143" s="36">
        <f>[1]Sheet1!BA48</f>
        <v>0.89996602740344844</v>
      </c>
      <c r="H143" s="36"/>
      <c r="I143" s="52"/>
      <c r="J143" s="21">
        <f t="shared" si="29"/>
        <v>0.9353443745466542</v>
      </c>
      <c r="K143" s="21">
        <f t="shared" si="30"/>
        <v>2.3585564762137096E-2</v>
      </c>
      <c r="L143" s="21">
        <f t="shared" si="31"/>
        <v>1.8119872360681223E-2</v>
      </c>
      <c r="M143" s="21">
        <f t="shared" si="32"/>
        <v>3.1384539555362891E-2</v>
      </c>
      <c r="N143" s="8">
        <f t="shared" si="33"/>
        <v>3</v>
      </c>
      <c r="Q143" s="68">
        <f t="shared" ref="Q143:Q151" si="38">100*J143</f>
        <v>93.534437454665422</v>
      </c>
      <c r="R143" s="68">
        <f t="shared" ref="R143:R151" si="39">L143*100</f>
        <v>1.8119872360681224</v>
      </c>
    </row>
    <row r="144" spans="1:18" x14ac:dyDescent="0.25">
      <c r="A144" s="19" t="s">
        <v>21</v>
      </c>
      <c r="B144" s="24" t="s">
        <v>8</v>
      </c>
      <c r="C144" s="24" t="s">
        <v>25</v>
      </c>
      <c r="D144" s="24" t="s">
        <v>22</v>
      </c>
      <c r="E144" s="49">
        <f>[1]Sheet1!BG48</f>
        <v>1.0266879680810432</v>
      </c>
      <c r="F144" s="36">
        <f>[1]Sheet1!BH48</f>
        <v>1.0319912264121069</v>
      </c>
      <c r="G144" s="36"/>
      <c r="H144" s="36"/>
      <c r="I144" s="52"/>
      <c r="J144" s="21">
        <f t="shared" si="29"/>
        <v>1.0293395972465751</v>
      </c>
      <c r="K144" s="21">
        <f t="shared" si="30"/>
        <v>2.6516291655318547E-3</v>
      </c>
      <c r="L144" s="21">
        <f t="shared" si="31"/>
        <v>2.6516291655318542E-3</v>
      </c>
      <c r="M144" s="21">
        <f t="shared" si="32"/>
        <v>3.7499699282792015E-3</v>
      </c>
      <c r="N144" s="8">
        <f t="shared" si="33"/>
        <v>2</v>
      </c>
      <c r="Q144" s="68">
        <f t="shared" si="38"/>
        <v>102.93395972465751</v>
      </c>
      <c r="R144" s="68">
        <f t="shared" si="39"/>
        <v>0.26516291655318541</v>
      </c>
    </row>
    <row r="145" spans="1:18" x14ac:dyDescent="0.25">
      <c r="A145" s="19" t="s">
        <v>21</v>
      </c>
      <c r="B145" s="24" t="s">
        <v>8</v>
      </c>
      <c r="C145" s="24" t="s">
        <v>24</v>
      </c>
      <c r="D145" s="24" t="s">
        <v>22</v>
      </c>
      <c r="E145" s="49">
        <f>[1]Sheet1!BI48</f>
        <v>1.1532176666867318</v>
      </c>
      <c r="F145" s="36">
        <f>[1]Sheet1!BJ48</f>
        <v>1.0954819838563354</v>
      </c>
      <c r="G145" s="36">
        <f>[1]Sheet1!BK48</f>
        <v>1.0406079359721385</v>
      </c>
      <c r="H145" s="36"/>
      <c r="I145" s="52"/>
      <c r="J145" s="21">
        <f t="shared" si="29"/>
        <v>1.0964358621717352</v>
      </c>
      <c r="K145" s="21">
        <f t="shared" si="30"/>
        <v>3.785453634333099E-2</v>
      </c>
      <c r="L145" s="21">
        <f t="shared" si="31"/>
        <v>3.2511127714388008E-2</v>
      </c>
      <c r="M145" s="21">
        <f t="shared" si="32"/>
        <v>5.6310925012680653E-2</v>
      </c>
      <c r="N145" s="8">
        <f t="shared" si="33"/>
        <v>3</v>
      </c>
      <c r="Q145" s="68">
        <f t="shared" si="38"/>
        <v>109.64358621717352</v>
      </c>
      <c r="R145" s="68">
        <f t="shared" si="39"/>
        <v>3.2511127714388008</v>
      </c>
    </row>
    <row r="146" spans="1:18" x14ac:dyDescent="0.25">
      <c r="A146" s="19" t="s">
        <v>21</v>
      </c>
      <c r="B146" s="24" t="s">
        <v>39</v>
      </c>
      <c r="C146" s="24" t="s">
        <v>23</v>
      </c>
      <c r="D146" s="24" t="s">
        <v>22</v>
      </c>
      <c r="E146" s="49">
        <f>[1]Sheet1!AP48</f>
        <v>0.98395414455516761</v>
      </c>
      <c r="F146" s="36">
        <f>[1]Sheet1!AQ48</f>
        <v>0.96904528938095824</v>
      </c>
      <c r="G146" s="36">
        <f>[1]Sheet1!AR48</f>
        <v>0.98171262953239635</v>
      </c>
      <c r="H146" s="36"/>
      <c r="I146" s="52"/>
      <c r="J146" s="21">
        <f t="shared" si="29"/>
        <v>0.97823735448950744</v>
      </c>
      <c r="K146" s="21">
        <f t="shared" si="30"/>
        <v>6.1280434056994277E-3</v>
      </c>
      <c r="L146" s="21">
        <f t="shared" si="31"/>
        <v>4.6413591083928011E-3</v>
      </c>
      <c r="M146" s="21">
        <f t="shared" si="32"/>
        <v>8.0390697919089146E-3</v>
      </c>
      <c r="N146" s="8">
        <f t="shared" si="33"/>
        <v>3</v>
      </c>
      <c r="Q146" s="68">
        <f t="shared" si="38"/>
        <v>97.823735448950742</v>
      </c>
      <c r="R146" s="68">
        <f t="shared" si="39"/>
        <v>0.46413591083928013</v>
      </c>
    </row>
    <row r="147" spans="1:18" x14ac:dyDescent="0.25">
      <c r="A147" s="24" t="s">
        <v>21</v>
      </c>
      <c r="B147" s="24" t="s">
        <v>46</v>
      </c>
      <c r="C147" s="24" t="s">
        <v>23</v>
      </c>
      <c r="D147" s="24" t="s">
        <v>22</v>
      </c>
      <c r="E147" s="60">
        <f>[1]Sheet1!$BL48</f>
        <v>0.97620176032245531</v>
      </c>
      <c r="F147" s="61">
        <f>[1]Sheet1!$BM48</f>
        <v>0.99807927349250192</v>
      </c>
      <c r="G147" s="61">
        <f>[1]Sheet1!$BN48</f>
        <v>1.0117272287370245</v>
      </c>
      <c r="H147" s="36"/>
      <c r="I147" s="52"/>
      <c r="J147" s="21">
        <f t="shared" si="29"/>
        <v>0.99533608751732727</v>
      </c>
      <c r="K147" s="21">
        <f t="shared" si="30"/>
        <v>1.2756218129914601E-2</v>
      </c>
      <c r="L147" s="21">
        <f t="shared" si="31"/>
        <v>1.0346634372094694E-2</v>
      </c>
      <c r="M147" s="21">
        <f t="shared" si="32"/>
        <v>1.7920896419806518E-2</v>
      </c>
      <c r="N147" s="8">
        <f t="shared" si="33"/>
        <v>3</v>
      </c>
      <c r="Q147" s="68">
        <f t="shared" si="38"/>
        <v>99.533608751732729</v>
      </c>
      <c r="R147" s="68">
        <f t="shared" si="39"/>
        <v>1.0346634372094694</v>
      </c>
    </row>
    <row r="148" spans="1:18" x14ac:dyDescent="0.25">
      <c r="A148" s="24" t="s">
        <v>21</v>
      </c>
      <c r="B148" s="24" t="s">
        <v>39</v>
      </c>
      <c r="C148" s="24" t="s">
        <v>35</v>
      </c>
      <c r="D148" s="24" t="s">
        <v>36</v>
      </c>
      <c r="E148" s="60">
        <f>[1]Sheet1!$AV$48</f>
        <v>0.9933288358240534</v>
      </c>
      <c r="F148" s="61">
        <f>[1]Sheet1!$AW$48</f>
        <v>0.96986706515562771</v>
      </c>
      <c r="G148" s="61">
        <f>[1]Sheet1!$AX$48</f>
        <v>0.98836432184224332</v>
      </c>
      <c r="H148" s="61"/>
      <c r="I148" s="63"/>
      <c r="J148" s="21">
        <f t="shared" si="29"/>
        <v>0.98385340760730811</v>
      </c>
      <c r="K148" s="21">
        <f t="shared" si="30"/>
        <v>9.3242283011203044E-3</v>
      </c>
      <c r="L148" s="21">
        <f t="shared" si="31"/>
        <v>7.1385089748176346E-3</v>
      </c>
      <c r="M148" s="21">
        <f t="shared" si="32"/>
        <v>1.2364260234670561E-2</v>
      </c>
      <c r="N148" s="8">
        <f t="shared" ref="N148:N151" si="40">COUNT(E148:I148)</f>
        <v>3</v>
      </c>
      <c r="Q148" s="68">
        <f t="shared" si="38"/>
        <v>98.385340760730813</v>
      </c>
      <c r="R148" s="68">
        <f t="shared" si="39"/>
        <v>0.71385089748176345</v>
      </c>
    </row>
    <row r="149" spans="1:18" x14ac:dyDescent="0.25">
      <c r="A149" s="24" t="s">
        <v>21</v>
      </c>
      <c r="B149" s="24" t="s">
        <v>39</v>
      </c>
      <c r="C149" s="24" t="s">
        <v>34</v>
      </c>
      <c r="D149" s="24" t="s">
        <v>37</v>
      </c>
      <c r="E149" s="60">
        <f>[1]Sheet1!$AJ$48</f>
        <v>0.9867833204069717</v>
      </c>
      <c r="F149" s="61">
        <f>[1]Sheet1!$AK$48</f>
        <v>0.98936391797421641</v>
      </c>
      <c r="G149" s="61"/>
      <c r="H149" s="61"/>
      <c r="I149" s="63"/>
      <c r="J149" s="21">
        <f t="shared" si="29"/>
        <v>0.98807361919059411</v>
      </c>
      <c r="K149" s="21">
        <f t="shared" si="30"/>
        <v>1.2902987836223567E-3</v>
      </c>
      <c r="L149" s="21">
        <f t="shared" si="31"/>
        <v>1.2902987836223567E-3</v>
      </c>
      <c r="M149" s="21">
        <f t="shared" si="32"/>
        <v>1.8247580393122445E-3</v>
      </c>
      <c r="N149" s="8">
        <f t="shared" si="40"/>
        <v>2</v>
      </c>
      <c r="Q149" s="68">
        <f t="shared" si="38"/>
        <v>98.807361919059417</v>
      </c>
      <c r="R149" s="68">
        <f t="shared" si="39"/>
        <v>0.12902987836223567</v>
      </c>
    </row>
    <row r="150" spans="1:18" x14ac:dyDescent="0.25">
      <c r="A150" s="24" t="s">
        <v>21</v>
      </c>
      <c r="B150" s="24" t="s">
        <v>8</v>
      </c>
      <c r="C150" s="24" t="s">
        <v>35</v>
      </c>
      <c r="D150" s="24" t="s">
        <v>36</v>
      </c>
      <c r="E150" s="60">
        <f>[1]Sheet1!$Y$48</f>
        <v>1.0168793569606511</v>
      </c>
      <c r="F150" s="61">
        <f>[1]Sheet1!$Z$48</f>
        <v>0.99239724305697563</v>
      </c>
      <c r="G150" s="61">
        <f>[1]Sheet1!$AA$48</f>
        <v>0.99416307376424895</v>
      </c>
      <c r="H150" s="61"/>
      <c r="I150" s="63"/>
      <c r="J150" s="21">
        <f t="shared" si="29"/>
        <v>1.0011465579272918</v>
      </c>
      <c r="K150" s="21">
        <f t="shared" si="30"/>
        <v>1.0488532688906113E-2</v>
      </c>
      <c r="L150" s="21">
        <f t="shared" si="31"/>
        <v>7.88289844303771E-3</v>
      </c>
      <c r="M150" s="21">
        <f t="shared" si="32"/>
        <v>1.3653580614246911E-2</v>
      </c>
      <c r="N150" s="8">
        <f t="shared" si="40"/>
        <v>3</v>
      </c>
      <c r="Q150" s="68">
        <f t="shared" si="38"/>
        <v>100.11465579272918</v>
      </c>
      <c r="R150" s="68">
        <f t="shared" si="39"/>
        <v>0.78828984430377103</v>
      </c>
    </row>
    <row r="151" spans="1:18" x14ac:dyDescent="0.25">
      <c r="A151" s="24" t="s">
        <v>21</v>
      </c>
      <c r="B151" s="12" t="s">
        <v>8</v>
      </c>
      <c r="C151" s="12" t="s">
        <v>34</v>
      </c>
      <c r="D151" s="12" t="s">
        <v>37</v>
      </c>
      <c r="E151" s="50">
        <f>[1]Sheet1!$L$48</f>
        <v>0.93521913895361919</v>
      </c>
      <c r="F151" s="42">
        <f>[1]Sheet1!$M$48</f>
        <v>0.95999272842540662</v>
      </c>
      <c r="G151" s="42">
        <f>[1]Sheet1!$AM$48</f>
        <v>0.93835669212506556</v>
      </c>
      <c r="H151" s="42">
        <f>[1]Sheet1!$AN$48</f>
        <v>0.94347287047827377</v>
      </c>
      <c r="I151" s="64">
        <f>[1]Sheet1!$AO$48</f>
        <v>0.95014327401317422</v>
      </c>
      <c r="J151" s="21">
        <f t="shared" si="29"/>
        <v>0.94543694079910789</v>
      </c>
      <c r="K151" s="21">
        <f t="shared" si="30"/>
        <v>7.7048483361460418E-3</v>
      </c>
      <c r="L151" s="21">
        <f t="shared" si="31"/>
        <v>4.429511789175342E-3</v>
      </c>
      <c r="M151" s="21">
        <f t="shared" si="32"/>
        <v>9.9046894677327826E-3</v>
      </c>
      <c r="N151" s="8">
        <f t="shared" si="40"/>
        <v>5</v>
      </c>
      <c r="Q151" s="68">
        <f t="shared" si="38"/>
        <v>94.543694079910793</v>
      </c>
      <c r="R151" s="68">
        <f t="shared" si="39"/>
        <v>0.44295117891753422</v>
      </c>
    </row>
    <row r="152" spans="1:18" x14ac:dyDescent="0.25">
      <c r="A152" s="18" t="s">
        <v>45</v>
      </c>
      <c r="B152" s="2" t="s">
        <v>8</v>
      </c>
      <c r="C152" s="2" t="s">
        <v>23</v>
      </c>
      <c r="D152" s="2" t="s">
        <v>22</v>
      </c>
      <c r="E152" s="25">
        <f t="shared" ref="E152:F161" si="41">1/E82</f>
        <v>0.17116706918472258</v>
      </c>
      <c r="F152" s="4">
        <f t="shared" si="41"/>
        <v>0.16241292741658778</v>
      </c>
      <c r="G152" s="4"/>
      <c r="H152" s="4"/>
      <c r="I152" s="5"/>
      <c r="J152" s="44">
        <f t="shared" si="29"/>
        <v>0.16678999830065516</v>
      </c>
      <c r="K152" s="6">
        <f t="shared" si="30"/>
        <v>4.3770708840673994E-3</v>
      </c>
      <c r="L152" s="6">
        <f t="shared" si="31"/>
        <v>4.3770708840673994E-3</v>
      </c>
      <c r="M152" s="6">
        <f t="shared" si="32"/>
        <v>6.1901130077165094E-3</v>
      </c>
      <c r="N152" s="3">
        <f t="shared" si="33"/>
        <v>2</v>
      </c>
    </row>
    <row r="153" spans="1:18" x14ac:dyDescent="0.25">
      <c r="A153" s="19" t="s">
        <v>45</v>
      </c>
      <c r="B153" s="24" t="s">
        <v>8</v>
      </c>
      <c r="C153" s="24" t="s">
        <v>30</v>
      </c>
      <c r="D153" s="24" t="s">
        <v>22</v>
      </c>
      <c r="E153" s="9">
        <f t="shared" si="41"/>
        <v>0.23117974603506153</v>
      </c>
      <c r="F153" s="21">
        <f t="shared" si="41"/>
        <v>0.23617722012260303</v>
      </c>
      <c r="G153" s="21">
        <f>1/G83</f>
        <v>0.24421736716486347</v>
      </c>
      <c r="H153" s="21"/>
      <c r="I153" s="10"/>
      <c r="J153" s="45">
        <f t="shared" si="29"/>
        <v>0.23719144444084264</v>
      </c>
      <c r="K153" s="23">
        <f t="shared" si="30"/>
        <v>4.6839484826805182E-3</v>
      </c>
      <c r="L153" s="23">
        <f t="shared" si="31"/>
        <v>3.797647491401576E-3</v>
      </c>
      <c r="M153" s="23">
        <f t="shared" si="32"/>
        <v>6.5777184043440207E-3</v>
      </c>
      <c r="N153" s="8">
        <f t="shared" si="33"/>
        <v>3</v>
      </c>
    </row>
    <row r="154" spans="1:18" x14ac:dyDescent="0.25">
      <c r="A154" s="19" t="s">
        <v>45</v>
      </c>
      <c r="B154" s="24" t="s">
        <v>8</v>
      </c>
      <c r="C154" s="24" t="s">
        <v>25</v>
      </c>
      <c r="D154" s="24" t="s">
        <v>22</v>
      </c>
      <c r="E154" s="9">
        <f t="shared" si="41"/>
        <v>0.20225304672724975</v>
      </c>
      <c r="F154" s="21">
        <f t="shared" si="41"/>
        <v>0.15464884542545032</v>
      </c>
      <c r="G154" s="21"/>
      <c r="H154" s="21"/>
      <c r="I154" s="10"/>
      <c r="J154" s="45">
        <f t="shared" si="29"/>
        <v>0.17845094607635004</v>
      </c>
      <c r="K154" s="23">
        <f t="shared" si="30"/>
        <v>2.3802100650899716E-2</v>
      </c>
      <c r="L154" s="23">
        <f t="shared" si="31"/>
        <v>2.380210065089975E-2</v>
      </c>
      <c r="M154" s="23">
        <f t="shared" si="32"/>
        <v>3.3661253553471902E-2</v>
      </c>
      <c r="N154" s="8">
        <f t="shared" si="33"/>
        <v>2</v>
      </c>
    </row>
    <row r="155" spans="1:18" x14ac:dyDescent="0.25">
      <c r="A155" s="19" t="s">
        <v>45</v>
      </c>
      <c r="B155" s="24" t="s">
        <v>8</v>
      </c>
      <c r="C155" s="24" t="s">
        <v>24</v>
      </c>
      <c r="D155" s="24" t="s">
        <v>22</v>
      </c>
      <c r="E155" s="9">
        <f t="shared" si="41"/>
        <v>0.26769266343210718</v>
      </c>
      <c r="F155" s="21">
        <f t="shared" si="41"/>
        <v>0.31250125445918131</v>
      </c>
      <c r="G155" s="21">
        <f>1/G85</f>
        <v>0.36950388480198243</v>
      </c>
      <c r="H155" s="21"/>
      <c r="I155" s="10"/>
      <c r="J155" s="45">
        <f t="shared" si="29"/>
        <v>0.31656593423109031</v>
      </c>
      <c r="K155" s="23">
        <f t="shared" si="30"/>
        <v>3.5291967047261417E-2</v>
      </c>
      <c r="L155" s="23">
        <f t="shared" si="31"/>
        <v>2.9460552243310862E-2</v>
      </c>
      <c r="M155" s="23">
        <f t="shared" si="32"/>
        <v>5.1027173304451674E-2</v>
      </c>
      <c r="N155" s="8">
        <f t="shared" si="33"/>
        <v>3</v>
      </c>
    </row>
    <row r="156" spans="1:18" x14ac:dyDescent="0.25">
      <c r="A156" s="19" t="s">
        <v>45</v>
      </c>
      <c r="B156" s="24" t="s">
        <v>39</v>
      </c>
      <c r="C156" s="24" t="s">
        <v>23</v>
      </c>
      <c r="D156" s="24" t="s">
        <v>22</v>
      </c>
      <c r="E156" s="9">
        <f t="shared" si="41"/>
        <v>3.9272453183215136E-2</v>
      </c>
      <c r="F156" s="21">
        <f t="shared" si="41"/>
        <v>4.4366602335467326E-2</v>
      </c>
      <c r="G156" s="21">
        <f>1/G86</f>
        <v>4.3149664671753664E-2</v>
      </c>
      <c r="H156" s="21"/>
      <c r="I156" s="10"/>
      <c r="J156" s="45">
        <f t="shared" si="29"/>
        <v>4.2262906730145378E-2</v>
      </c>
      <c r="K156" s="23">
        <f t="shared" si="30"/>
        <v>1.993635697953492E-3</v>
      </c>
      <c r="L156" s="23">
        <f t="shared" si="31"/>
        <v>1.5359409311126899E-3</v>
      </c>
      <c r="M156" s="23">
        <f t="shared" si="32"/>
        <v>2.6603277301118279E-3</v>
      </c>
      <c r="N156" s="8">
        <f t="shared" si="33"/>
        <v>3</v>
      </c>
    </row>
    <row r="157" spans="1:18" x14ac:dyDescent="0.25">
      <c r="A157" s="24" t="s">
        <v>45</v>
      </c>
      <c r="B157" s="24" t="s">
        <v>46</v>
      </c>
      <c r="C157" s="24" t="s">
        <v>23</v>
      </c>
      <c r="D157" s="24" t="s">
        <v>22</v>
      </c>
      <c r="E157" s="9">
        <f t="shared" si="41"/>
        <v>0.37036568401703845</v>
      </c>
      <c r="F157" s="21">
        <f t="shared" si="41"/>
        <v>0.36733076224481781</v>
      </c>
      <c r="G157" s="21">
        <f>1/G87</f>
        <v>0.37624466127343148</v>
      </c>
      <c r="H157" s="21"/>
      <c r="I157" s="10"/>
      <c r="J157" s="45">
        <f t="shared" si="29"/>
        <v>0.3713137025117626</v>
      </c>
      <c r="K157" s="23">
        <f>AVEDEV($E157:$I157)</f>
        <v>3.2873058411126053E-3</v>
      </c>
      <c r="L157" s="23">
        <f>_xlfn.STDEV.S($E157:$I157)/(SQRT(COUNT($E157:$I157)))</f>
        <v>2.6165150660649229E-3</v>
      </c>
      <c r="M157" s="23">
        <f t="shared" si="32"/>
        <v>4.531937033193884E-3</v>
      </c>
      <c r="N157" s="8">
        <f t="shared" si="33"/>
        <v>3</v>
      </c>
    </row>
    <row r="158" spans="1:18" x14ac:dyDescent="0.25">
      <c r="A158" s="24" t="s">
        <v>45</v>
      </c>
      <c r="B158" s="24" t="s">
        <v>39</v>
      </c>
      <c r="C158" s="24" t="s">
        <v>35</v>
      </c>
      <c r="D158" s="24" t="s">
        <v>36</v>
      </c>
      <c r="E158" s="9">
        <f t="shared" si="41"/>
        <v>3.5028811131208294E-2</v>
      </c>
      <c r="F158" s="21">
        <f t="shared" si="41"/>
        <v>4.086933598868709E-2</v>
      </c>
      <c r="G158" s="21">
        <f>1/G88</f>
        <v>3.6063003787896494E-2</v>
      </c>
      <c r="H158" s="21"/>
      <c r="I158" s="10"/>
      <c r="J158" s="45">
        <f>AVERAGE($E158:$I158)</f>
        <v>3.7320383635930626E-2</v>
      </c>
      <c r="K158" s="23">
        <f>AVEDEV($E158:$I158)</f>
        <v>2.365968235170976E-3</v>
      </c>
      <c r="L158" s="23">
        <f>_xlfn.STDEV.S($E158:$I158)/(SQRT(COUNT($E158:$I158)))</f>
        <v>1.7994152489432674E-3</v>
      </c>
      <c r="M158" s="23">
        <f>_xlfn.STDEV.S(($E158:$I158))</f>
        <v>3.1166786350839385E-3</v>
      </c>
      <c r="N158" s="8">
        <f>COUNT(E158:I158)</f>
        <v>3</v>
      </c>
      <c r="P158" t="s">
        <v>51</v>
      </c>
      <c r="Q158" t="s">
        <v>52</v>
      </c>
      <c r="R158" t="s">
        <v>53</v>
      </c>
    </row>
    <row r="159" spans="1:18" x14ac:dyDescent="0.25">
      <c r="A159" s="19" t="s">
        <v>45</v>
      </c>
      <c r="B159" s="24" t="s">
        <v>39</v>
      </c>
      <c r="C159" s="24" t="s">
        <v>34</v>
      </c>
      <c r="D159" s="24" t="s">
        <v>37</v>
      </c>
      <c r="E159" s="9">
        <f t="shared" si="41"/>
        <v>2.8598534724432849E-2</v>
      </c>
      <c r="F159" s="21">
        <f t="shared" si="41"/>
        <v>4.086933598868709E-2</v>
      </c>
      <c r="G159" s="21"/>
      <c r="H159" s="21"/>
      <c r="I159" s="10"/>
      <c r="J159" s="45">
        <f>AVERAGE($E159:$I159)</f>
        <v>3.473393535655997E-2</v>
      </c>
      <c r="K159" s="23">
        <f>AVEDEV($E159:$I159)</f>
        <v>6.1354006321271207E-3</v>
      </c>
      <c r="L159" s="23">
        <f>_xlfn.STDEV.S($E159:$I159)/(SQRT(COUNT($E159:$I159)))</f>
        <v>6.1354006321271129E-3</v>
      </c>
      <c r="M159" s="23">
        <f>_xlfn.STDEV.S(($E159:$I159))</f>
        <v>8.6767667845466245E-3</v>
      </c>
      <c r="N159" s="8">
        <f>COUNT(E159:I159)</f>
        <v>2</v>
      </c>
      <c r="P159" t="s">
        <v>57</v>
      </c>
      <c r="Q159" t="s">
        <v>58</v>
      </c>
    </row>
    <row r="160" spans="1:18" x14ac:dyDescent="0.25">
      <c r="A160" s="19" t="s">
        <v>45</v>
      </c>
      <c r="B160" s="24" t="s">
        <v>8</v>
      </c>
      <c r="C160" s="24" t="s">
        <v>35</v>
      </c>
      <c r="D160" s="24" t="s">
        <v>36</v>
      </c>
      <c r="E160" s="9">
        <f t="shared" si="41"/>
        <v>0.63767794234243502</v>
      </c>
      <c r="F160" s="21">
        <f t="shared" si="41"/>
        <v>0.69255390214988477</v>
      </c>
      <c r="G160" s="21">
        <f>1/G90</f>
        <v>0.57802127465526221</v>
      </c>
      <c r="H160" s="21"/>
      <c r="I160" s="10"/>
      <c r="J160" s="45">
        <f t="shared" ref="J160:J161" si="42">AVERAGE($E160:$I160)</f>
        <v>0.63608437304919396</v>
      </c>
      <c r="K160" s="23">
        <f t="shared" ref="K160:K161" si="43">AVEDEV($E160:$I160)</f>
        <v>3.8708732262621205E-2</v>
      </c>
      <c r="L160" s="23">
        <f t="shared" ref="L160:L161" si="44">_xlfn.STDEV.S($E160:$I160)/(SQRT(COUNT($E160:$I160)))</f>
        <v>3.3072321194239168E-2</v>
      </c>
      <c r="M160" s="23">
        <f t="shared" ref="M160:M161" si="45">_xlfn.STDEV.S(($E160:$I160))</f>
        <v>5.7282940632659242E-2</v>
      </c>
      <c r="N160" s="8">
        <f t="shared" ref="N160:N161" si="46">COUNT(E160:I160)</f>
        <v>3</v>
      </c>
      <c r="P160" t="s">
        <v>54</v>
      </c>
      <c r="Q160" t="s">
        <v>55</v>
      </c>
      <c r="R160" t="s">
        <v>56</v>
      </c>
    </row>
    <row r="161" spans="1:20" x14ac:dyDescent="0.25">
      <c r="A161" s="20" t="s">
        <v>45</v>
      </c>
      <c r="B161" s="12" t="s">
        <v>8</v>
      </c>
      <c r="C161" s="12" t="s">
        <v>34</v>
      </c>
      <c r="D161" s="12" t="s">
        <v>37</v>
      </c>
      <c r="E161" s="14">
        <f t="shared" si="41"/>
        <v>0.79690593248115393</v>
      </c>
      <c r="F161" s="15">
        <f t="shared" si="41"/>
        <v>0.55173008887738406</v>
      </c>
      <c r="G161" s="15">
        <f>1/G91</f>
        <v>0.35338631666975373</v>
      </c>
      <c r="H161" s="15">
        <f>1/H91</f>
        <v>0.39695819782966552</v>
      </c>
      <c r="I161" s="16">
        <f>1/I91</f>
        <v>0.38633052632764986</v>
      </c>
      <c r="J161" s="46">
        <f t="shared" si="42"/>
        <v>0.49706221243712145</v>
      </c>
      <c r="K161" s="17">
        <f t="shared" si="43"/>
        <v>0.14180463859371809</v>
      </c>
      <c r="L161" s="17">
        <f t="shared" si="44"/>
        <v>8.2407498517447969E-2</v>
      </c>
      <c r="M161" s="17">
        <f t="shared" si="45"/>
        <v>0.1842687685407268</v>
      </c>
      <c r="N161" s="13">
        <f t="shared" si="46"/>
        <v>5</v>
      </c>
      <c r="P161" t="s">
        <v>59</v>
      </c>
      <c r="Q161" t="s">
        <v>60</v>
      </c>
      <c r="R161" t="s">
        <v>61</v>
      </c>
      <c r="S161" t="s">
        <v>62</v>
      </c>
      <c r="T161" t="s">
        <v>63</v>
      </c>
    </row>
    <row r="162" spans="1:20" x14ac:dyDescent="0.25">
      <c r="A162" s="18" t="s">
        <v>47</v>
      </c>
      <c r="B162" s="2" t="s">
        <v>8</v>
      </c>
      <c r="C162" s="2" t="s">
        <v>23</v>
      </c>
      <c r="D162" s="2" t="s">
        <v>22</v>
      </c>
      <c r="E162" s="25">
        <f>[1]Sheet1!BB40</f>
        <v>0</v>
      </c>
      <c r="F162" s="4">
        <f>[1]Sheet1!BC40</f>
        <v>0</v>
      </c>
      <c r="G162" s="4"/>
      <c r="H162" s="4"/>
      <c r="I162" s="5"/>
      <c r="J162" s="6">
        <f t="shared" si="29"/>
        <v>0</v>
      </c>
      <c r="K162" s="6">
        <f t="shared" si="30"/>
        <v>0</v>
      </c>
      <c r="L162" s="6">
        <f t="shared" si="31"/>
        <v>0</v>
      </c>
      <c r="M162" s="6">
        <f t="shared" si="32"/>
        <v>0</v>
      </c>
      <c r="N162" s="3">
        <f t="shared" si="33"/>
        <v>2</v>
      </c>
    </row>
    <row r="163" spans="1:20" x14ac:dyDescent="0.25">
      <c r="A163" s="19" t="s">
        <v>47</v>
      </c>
      <c r="B163" s="24" t="s">
        <v>8</v>
      </c>
      <c r="C163" s="24" t="s">
        <v>30</v>
      </c>
      <c r="D163" s="24" t="s">
        <v>22</v>
      </c>
      <c r="E163" s="9">
        <f>[1]Sheet1!AY40</f>
        <v>0</v>
      </c>
      <c r="F163" s="21">
        <f>[1]Sheet1!AZ40</f>
        <v>0</v>
      </c>
      <c r="G163" s="21">
        <f>[1]Sheet1!BA40</f>
        <v>0</v>
      </c>
      <c r="H163" s="21"/>
      <c r="I163" s="10"/>
      <c r="J163" s="23">
        <f t="shared" si="29"/>
        <v>0</v>
      </c>
      <c r="K163" s="23">
        <f t="shared" si="30"/>
        <v>0</v>
      </c>
      <c r="L163" s="23">
        <f t="shared" si="31"/>
        <v>0</v>
      </c>
      <c r="M163" s="23">
        <f t="shared" si="32"/>
        <v>0</v>
      </c>
      <c r="N163" s="8">
        <f t="shared" si="33"/>
        <v>3</v>
      </c>
    </row>
    <row r="164" spans="1:20" x14ac:dyDescent="0.25">
      <c r="A164" s="19" t="s">
        <v>47</v>
      </c>
      <c r="B164" s="24" t="s">
        <v>8</v>
      </c>
      <c r="C164" s="24" t="s">
        <v>25</v>
      </c>
      <c r="D164" s="24" t="s">
        <v>22</v>
      </c>
      <c r="E164" s="9">
        <f>[1]Sheet1!BG40</f>
        <v>3.0453504252857418E-2</v>
      </c>
      <c r="F164" s="21">
        <f>[1]Sheet1!BH40</f>
        <v>0</v>
      </c>
      <c r="G164" s="21"/>
      <c r="H164" s="21"/>
      <c r="I164" s="10"/>
      <c r="J164" s="23">
        <f t="shared" si="29"/>
        <v>1.5226752126428709E-2</v>
      </c>
      <c r="K164" s="23">
        <f t="shared" si="30"/>
        <v>1.5226752126428709E-2</v>
      </c>
      <c r="L164" s="23">
        <f t="shared" si="31"/>
        <v>1.5226752126428709E-2</v>
      </c>
      <c r="M164" s="23">
        <f t="shared" si="32"/>
        <v>2.1533879368088846E-2</v>
      </c>
      <c r="N164" s="8">
        <f t="shared" si="33"/>
        <v>2</v>
      </c>
    </row>
    <row r="165" spans="1:20" x14ac:dyDescent="0.25">
      <c r="A165" s="19" t="s">
        <v>47</v>
      </c>
      <c r="B165" s="24" t="s">
        <v>8</v>
      </c>
      <c r="C165" s="24" t="s">
        <v>24</v>
      </c>
      <c r="D165" s="24" t="s">
        <v>22</v>
      </c>
      <c r="E165" s="9">
        <f>[1]Sheet1!BI40</f>
        <v>3.2892697103896577E-2</v>
      </c>
      <c r="F165" s="21">
        <f>[1]Sheet1!BJ40</f>
        <v>0</v>
      </c>
      <c r="G165" s="21">
        <f>[1]Sheet1!BK40</f>
        <v>0</v>
      </c>
      <c r="H165" s="21"/>
      <c r="I165" s="10"/>
      <c r="J165" s="23">
        <f t="shared" si="29"/>
        <v>1.0964232367965525E-2</v>
      </c>
      <c r="K165" s="23">
        <f t="shared" si="30"/>
        <v>1.4618976490620701E-2</v>
      </c>
      <c r="L165" s="23">
        <f t="shared" si="31"/>
        <v>1.0964232367965527E-2</v>
      </c>
      <c r="M165" s="23">
        <f t="shared" si="32"/>
        <v>1.8990607527307513E-2</v>
      </c>
      <c r="N165" s="8">
        <f t="shared" si="33"/>
        <v>3</v>
      </c>
    </row>
    <row r="166" spans="1:20" x14ac:dyDescent="0.25">
      <c r="A166" s="19" t="s">
        <v>47</v>
      </c>
      <c r="B166" s="24" t="s">
        <v>39</v>
      </c>
      <c r="C166" s="24" t="s">
        <v>23</v>
      </c>
      <c r="D166" s="24" t="s">
        <v>22</v>
      </c>
      <c r="E166" s="9">
        <f>[1]Sheet1!AP40</f>
        <v>0</v>
      </c>
      <c r="F166" s="21">
        <f>[1]Sheet1!AQ40</f>
        <v>0</v>
      </c>
      <c r="G166" s="21">
        <f>[1]Sheet1!AR40</f>
        <v>0</v>
      </c>
      <c r="H166" s="21"/>
      <c r="I166" s="10"/>
      <c r="J166" s="23">
        <f t="shared" si="29"/>
        <v>0</v>
      </c>
      <c r="K166" s="23">
        <f t="shared" si="30"/>
        <v>0</v>
      </c>
      <c r="L166" s="23">
        <f t="shared" si="31"/>
        <v>0</v>
      </c>
      <c r="M166" s="23">
        <f t="shared" si="32"/>
        <v>0</v>
      </c>
      <c r="N166" s="8">
        <f t="shared" si="33"/>
        <v>3</v>
      </c>
    </row>
    <row r="167" spans="1:20" x14ac:dyDescent="0.25">
      <c r="A167" s="19" t="s">
        <v>47</v>
      </c>
      <c r="B167" s="24" t="s">
        <v>46</v>
      </c>
      <c r="C167" s="24" t="s">
        <v>23</v>
      </c>
      <c r="D167" s="24" t="s">
        <v>22</v>
      </c>
      <c r="E167" s="65">
        <f>[1]Sheet1!$BL40</f>
        <v>1.9605637086292829E-2</v>
      </c>
      <c r="F167" s="62">
        <f>[1]Sheet1!$BM40</f>
        <v>1.8441754714519337E-2</v>
      </c>
      <c r="G167" s="62">
        <f>[1]Sheet1!$BN40</f>
        <v>2.0334292849371785E-2</v>
      </c>
      <c r="H167" s="21"/>
      <c r="I167" s="10"/>
      <c r="J167" s="23">
        <f t="shared" si="29"/>
        <v>1.9460561550061317E-2</v>
      </c>
      <c r="K167" s="23">
        <f t="shared" si="30"/>
        <v>6.7920455702798665E-4</v>
      </c>
      <c r="L167" s="23">
        <f t="shared" si="31"/>
        <v>5.5112319596055869E-4</v>
      </c>
      <c r="M167" s="23">
        <f t="shared" si="32"/>
        <v>9.5457337663342628E-4</v>
      </c>
      <c r="N167" s="8">
        <f t="shared" si="33"/>
        <v>3</v>
      </c>
    </row>
    <row r="168" spans="1:20" x14ac:dyDescent="0.25">
      <c r="A168" s="19" t="s">
        <v>47</v>
      </c>
      <c r="B168" s="24" t="s">
        <v>39</v>
      </c>
      <c r="C168" s="24" t="s">
        <v>35</v>
      </c>
      <c r="D168" s="24" t="s">
        <v>36</v>
      </c>
      <c r="E168" s="65">
        <f>[1]Sheet1!$AV$40</f>
        <v>9.3403641540094689E-4</v>
      </c>
      <c r="F168" s="62">
        <f>[1]Sheet1!$AW$40</f>
        <v>0</v>
      </c>
      <c r="G168" s="62">
        <f>[1]Sheet1!$AX$40</f>
        <v>0</v>
      </c>
      <c r="H168" s="62"/>
      <c r="I168" s="66"/>
      <c r="J168" s="23">
        <f t="shared" si="29"/>
        <v>3.1134547180031565E-4</v>
      </c>
      <c r="K168" s="23">
        <f t="shared" si="30"/>
        <v>4.1512729573375411E-4</v>
      </c>
      <c r="L168" s="23">
        <f t="shared" si="31"/>
        <v>3.1134547180031559E-4</v>
      </c>
      <c r="M168" s="23">
        <f t="shared" si="32"/>
        <v>5.3926617586464972E-4</v>
      </c>
      <c r="N168" s="8">
        <f t="shared" ref="N168:N171" si="47">COUNT(E168:I168)</f>
        <v>3</v>
      </c>
    </row>
    <row r="169" spans="1:20" x14ac:dyDescent="0.25">
      <c r="A169" s="19" t="s">
        <v>47</v>
      </c>
      <c r="B169" s="24" t="s">
        <v>39</v>
      </c>
      <c r="C169" s="24" t="s">
        <v>34</v>
      </c>
      <c r="D169" s="24" t="s">
        <v>37</v>
      </c>
      <c r="E169" s="65">
        <f>[1]Sheet1!$AJ$40</f>
        <v>0</v>
      </c>
      <c r="F169" s="62">
        <f>[1]Sheet1!$AK$40</f>
        <v>3.1086286401815488E-3</v>
      </c>
      <c r="G169" s="62"/>
      <c r="H169" s="62"/>
      <c r="I169" s="66"/>
      <c r="J169" s="23">
        <f t="shared" si="29"/>
        <v>1.5543143200907744E-3</v>
      </c>
      <c r="K169" s="23">
        <f t="shared" si="30"/>
        <v>1.5543143200907744E-3</v>
      </c>
      <c r="L169" s="23">
        <f t="shared" si="31"/>
        <v>1.5543143200907744E-3</v>
      </c>
      <c r="M169" s="23">
        <f t="shared" si="32"/>
        <v>2.1981323916630893E-3</v>
      </c>
      <c r="N169" s="8">
        <f t="shared" si="47"/>
        <v>2</v>
      </c>
    </row>
    <row r="170" spans="1:20" x14ac:dyDescent="0.25">
      <c r="A170" s="19" t="s">
        <v>47</v>
      </c>
      <c r="B170" s="24" t="s">
        <v>8</v>
      </c>
      <c r="C170" s="24" t="s">
        <v>35</v>
      </c>
      <c r="D170" s="24" t="s">
        <v>36</v>
      </c>
      <c r="E170" s="65">
        <f>[1]Sheet1!$Y$40</f>
        <v>0</v>
      </c>
      <c r="F170" s="62">
        <f>[1]Sheet1!$Z$40</f>
        <v>0</v>
      </c>
      <c r="G170" s="62">
        <f>[1]Sheet1!$AA$40</f>
        <v>5.0924245487184595E-3</v>
      </c>
      <c r="H170" s="62"/>
      <c r="I170" s="66"/>
      <c r="J170" s="23">
        <f t="shared" si="29"/>
        <v>1.6974748495728199E-3</v>
      </c>
      <c r="K170" s="23">
        <f t="shared" si="30"/>
        <v>2.2632997994304262E-3</v>
      </c>
      <c r="L170" s="23">
        <f t="shared" si="31"/>
        <v>1.6974748495728199E-3</v>
      </c>
      <c r="M170" s="23">
        <f t="shared" si="32"/>
        <v>2.9401126840304611E-3</v>
      </c>
      <c r="N170" s="8">
        <f t="shared" si="47"/>
        <v>3</v>
      </c>
    </row>
    <row r="171" spans="1:20" x14ac:dyDescent="0.25">
      <c r="A171" s="20" t="s">
        <v>47</v>
      </c>
      <c r="B171" s="12" t="s">
        <v>8</v>
      </c>
      <c r="C171" s="12" t="s">
        <v>34</v>
      </c>
      <c r="D171" s="12" t="s">
        <v>37</v>
      </c>
      <c r="E171" s="53">
        <f>[1]Sheet1!$L$40</f>
        <v>2.1290390960265877E-2</v>
      </c>
      <c r="F171" s="43">
        <f>[1]Sheet1!$M$40</f>
        <v>9.6027886284979214E-3</v>
      </c>
      <c r="G171" s="43">
        <f>[1]Sheet1!$AM$40</f>
        <v>2.359174738537765E-2</v>
      </c>
      <c r="H171" s="43">
        <f>[1]Sheet1!$AN$40</f>
        <v>2.5840741668287145E-2</v>
      </c>
      <c r="I171" s="67">
        <f>[1]Sheet1!$AO$40</f>
        <v>3.1086286401815488E-3</v>
      </c>
      <c r="J171" s="17">
        <f t="shared" si="29"/>
        <v>1.668685945652203E-2</v>
      </c>
      <c r="K171" s="17">
        <f t="shared" si="30"/>
        <v>8.2649206577458337E-3</v>
      </c>
      <c r="L171" s="17">
        <f t="shared" si="31"/>
        <v>4.4000906283914671E-3</v>
      </c>
      <c r="M171" s="17">
        <f t="shared" si="32"/>
        <v>9.8389017522430879E-3</v>
      </c>
      <c r="N171" s="13">
        <f t="shared" si="47"/>
        <v>5</v>
      </c>
    </row>
    <row r="172" spans="1:20" x14ac:dyDescent="0.25">
      <c r="A172" s="18" t="s">
        <v>12</v>
      </c>
      <c r="B172" s="2" t="s">
        <v>8</v>
      </c>
      <c r="C172" s="2" t="s">
        <v>23</v>
      </c>
      <c r="D172" s="2" t="s">
        <v>22</v>
      </c>
      <c r="E172" s="25">
        <f t="shared" ref="E172:F181" si="48">E42*46.07/180.16</f>
        <v>0.36089281483875041</v>
      </c>
      <c r="F172" s="4">
        <f t="shared" si="48"/>
        <v>0.30280225196111216</v>
      </c>
      <c r="G172" s="4"/>
      <c r="H172" s="4"/>
      <c r="I172" s="4"/>
      <c r="J172" s="44">
        <f>AVERAGE($E172:$I172)</f>
        <v>0.33184753339993128</v>
      </c>
      <c r="K172" s="6">
        <f>AVEDEV($E172:$I172)</f>
        <v>2.9045281438819126E-2</v>
      </c>
      <c r="L172" s="6">
        <f>_xlfn.STDEV.S($E172:$I172)/(SQRT(COUNT($E172:$I172)))</f>
        <v>2.9045281438819123E-2</v>
      </c>
      <c r="M172" s="6">
        <f>_xlfn.STDEV.S(($E172:$I172))</f>
        <v>4.1076230933721529E-2</v>
      </c>
      <c r="N172" s="3">
        <f>COUNT(E172:I172)</f>
        <v>2</v>
      </c>
    </row>
    <row r="173" spans="1:20" x14ac:dyDescent="0.25">
      <c r="A173" s="24" t="s">
        <v>12</v>
      </c>
      <c r="B173" s="24" t="s">
        <v>8</v>
      </c>
      <c r="C173" s="24" t="s">
        <v>30</v>
      </c>
      <c r="D173" s="24" t="s">
        <v>22</v>
      </c>
      <c r="E173" s="9">
        <f t="shared" si="48"/>
        <v>0.35337548471555646</v>
      </c>
      <c r="F173" s="21">
        <f t="shared" si="48"/>
        <v>0.33541760281196004</v>
      </c>
      <c r="G173" s="21">
        <f>G43*46.07/180.16</f>
        <v>0.33354850143143455</v>
      </c>
      <c r="H173" s="21"/>
      <c r="I173" s="21"/>
      <c r="J173" s="45">
        <f>AVERAGE($E173:$I173)</f>
        <v>0.34078052965298372</v>
      </c>
      <c r="K173" s="23">
        <f>AVEDEV($E173:$I173)</f>
        <v>8.396636708381866E-3</v>
      </c>
      <c r="L173" s="23">
        <f>_xlfn.STDEV.S($E173:$I173)/(SQRT(COUNT($E173:$I173)))</f>
        <v>6.3205499434738372E-3</v>
      </c>
      <c r="M173" s="23">
        <f>_xlfn.STDEV.S(($E173:$I173))</f>
        <v>1.0947513633873281E-2</v>
      </c>
      <c r="N173" s="8">
        <f>COUNT(E173:I173)</f>
        <v>3</v>
      </c>
    </row>
    <row r="174" spans="1:20" x14ac:dyDescent="0.25">
      <c r="A174" s="24" t="s">
        <v>12</v>
      </c>
      <c r="B174" s="24" t="s">
        <v>8</v>
      </c>
      <c r="C174" s="24" t="s">
        <v>25</v>
      </c>
      <c r="D174" s="24" t="s">
        <v>22</v>
      </c>
      <c r="E174" s="9">
        <f t="shared" si="48"/>
        <v>0.40125387946694668</v>
      </c>
      <c r="F174" s="21">
        <f t="shared" si="48"/>
        <v>0.41119128986833164</v>
      </c>
      <c r="G174" s="21"/>
      <c r="H174" s="21"/>
      <c r="I174" s="21"/>
      <c r="J174" s="45">
        <f>AVERAGE($E174:$I174)</f>
        <v>0.40622258466763916</v>
      </c>
      <c r="K174" s="23">
        <f>AVEDEV($E174:$I174)</f>
        <v>4.9687052006924803E-3</v>
      </c>
      <c r="L174" s="23">
        <f>_xlfn.STDEV.S($E174:$I174)/(SQRT(COUNT($E174:$I174)))</f>
        <v>4.9687052006924795E-3</v>
      </c>
      <c r="M174" s="23">
        <f>_xlfn.STDEV.S(($E174:$I174))</f>
        <v>7.0268102822530366E-3</v>
      </c>
      <c r="N174" s="8">
        <f>COUNT(E174:I174)</f>
        <v>2</v>
      </c>
    </row>
    <row r="175" spans="1:20" x14ac:dyDescent="0.25">
      <c r="A175" s="24" t="s">
        <v>12</v>
      </c>
      <c r="B175" s="24" t="s">
        <v>8</v>
      </c>
      <c r="C175" s="24" t="s">
        <v>24</v>
      </c>
      <c r="D175" s="24" t="s">
        <v>22</v>
      </c>
      <c r="E175" s="9">
        <f t="shared" si="48"/>
        <v>0.5259859372644955</v>
      </c>
      <c r="F175" s="21">
        <f t="shared" si="48"/>
        <v>0.46287141443252627</v>
      </c>
      <c r="G175" s="21">
        <f>G45*46.07/180.16</f>
        <v>0.44021389444118664</v>
      </c>
      <c r="H175" s="21"/>
      <c r="I175" s="21"/>
      <c r="J175" s="45">
        <f>AVERAGE($E175:$I175)</f>
        <v>0.47635708204606947</v>
      </c>
      <c r="K175" s="23">
        <f>AVEDEV($E175:$I175)</f>
        <v>3.3085903478950685E-2</v>
      </c>
      <c r="L175" s="23">
        <f>_xlfn.STDEV.S($E175:$I175)/(SQRT(COUNT($E175:$I175)))</f>
        <v>2.5661957938799267E-2</v>
      </c>
      <c r="M175" s="23">
        <f>_xlfn.STDEV.S(($E175:$I175))</f>
        <v>4.444781497169583E-2</v>
      </c>
      <c r="N175" s="8">
        <f>COUNT(E175:I175)</f>
        <v>3</v>
      </c>
    </row>
    <row r="176" spans="1:20" x14ac:dyDescent="0.25">
      <c r="A176" s="24" t="s">
        <v>12</v>
      </c>
      <c r="B176" s="24" t="s">
        <v>39</v>
      </c>
      <c r="C176" s="24" t="s">
        <v>23</v>
      </c>
      <c r="D176" s="24" t="s">
        <v>22</v>
      </c>
      <c r="E176" s="9">
        <f t="shared" si="48"/>
        <v>-0.11760011301835803</v>
      </c>
      <c r="F176" s="21">
        <f t="shared" si="48"/>
        <v>-0.15010826757049386</v>
      </c>
      <c r="G176" s="21">
        <f>G46*46.07/180.16</f>
        <v>-0.12524396911404939</v>
      </c>
      <c r="H176" s="21"/>
      <c r="I176" s="21"/>
      <c r="J176" s="45">
        <f t="shared" ref="J176:J182" si="49">AVERAGE($E176:$I176)</f>
        <v>-0.13098411656763376</v>
      </c>
      <c r="K176" s="23">
        <f t="shared" ref="K176:K182" si="50">AVEDEV($E176:$I176)</f>
        <v>1.2749434001906734E-2</v>
      </c>
      <c r="L176" s="23">
        <f t="shared" ref="L176:L182" si="51">_xlfn.STDEV.S($E176:$I176)/(SQRT(COUNT($E176:$I176)))</f>
        <v>9.8133751870947226E-3</v>
      </c>
      <c r="M176" s="23">
        <f t="shared" ref="M176:M182" si="52">_xlfn.STDEV.S(($E176:$I176))</f>
        <v>1.6997264417783795E-2</v>
      </c>
      <c r="N176" s="8">
        <f t="shared" ref="N176:N181" si="53">COUNT(E176:I176)</f>
        <v>3</v>
      </c>
    </row>
    <row r="177" spans="1:15" x14ac:dyDescent="0.25">
      <c r="A177" s="24" t="s">
        <v>12</v>
      </c>
      <c r="B177" s="24" t="s">
        <v>46</v>
      </c>
      <c r="C177" s="24" t="s">
        <v>23</v>
      </c>
      <c r="D177" s="24" t="s">
        <v>22</v>
      </c>
      <c r="E177" s="9">
        <f t="shared" si="48"/>
        <v>0.34925951778722408</v>
      </c>
      <c r="F177" s="21">
        <f t="shared" si="48"/>
        <v>0.37215180214188204</v>
      </c>
      <c r="G177" s="21">
        <f>G47*46.07/180.16</f>
        <v>0.37955003461563169</v>
      </c>
      <c r="H177" s="21"/>
      <c r="I177" s="21"/>
      <c r="J177" s="45">
        <f t="shared" si="49"/>
        <v>0.36698711818157931</v>
      </c>
      <c r="K177" s="23">
        <f t="shared" si="50"/>
        <v>1.1818400262903447E-2</v>
      </c>
      <c r="L177" s="23">
        <f t="shared" si="51"/>
        <v>9.1174616851469447E-3</v>
      </c>
      <c r="M177" s="23">
        <f t="shared" si="52"/>
        <v>1.5791906874737062E-2</v>
      </c>
      <c r="N177" s="8">
        <f t="shared" si="53"/>
        <v>3</v>
      </c>
    </row>
    <row r="178" spans="1:15" x14ac:dyDescent="0.25">
      <c r="A178" s="24" t="s">
        <v>12</v>
      </c>
      <c r="B178" s="24" t="s">
        <v>39</v>
      </c>
      <c r="C178" s="24" t="s">
        <v>35</v>
      </c>
      <c r="D178" s="24" t="s">
        <v>36</v>
      </c>
      <c r="E178" s="9">
        <f t="shared" si="48"/>
        <v>-0.10824639189504784</v>
      </c>
      <c r="F178" s="21">
        <f t="shared" si="48"/>
        <v>-0.1286630246642039</v>
      </c>
      <c r="G178" s="21">
        <f>G48*46.07/180.16</f>
        <v>-0.1208498345378466</v>
      </c>
      <c r="H178" s="21"/>
      <c r="I178" s="21"/>
      <c r="J178" s="45">
        <f t="shared" si="49"/>
        <v>-0.11925308369903277</v>
      </c>
      <c r="K178" s="23">
        <f t="shared" si="50"/>
        <v>7.337794535989965E-3</v>
      </c>
      <c r="L178" s="23">
        <f t="shared" si="51"/>
        <v>5.9476026918017918E-3</v>
      </c>
      <c r="M178" s="23">
        <f t="shared" si="52"/>
        <v>1.0301550045434121E-2</v>
      </c>
      <c r="N178" s="8">
        <f t="shared" si="53"/>
        <v>3</v>
      </c>
    </row>
    <row r="179" spans="1:15" x14ac:dyDescent="0.25">
      <c r="A179" s="24" t="s">
        <v>12</v>
      </c>
      <c r="B179" s="24" t="s">
        <v>39</v>
      </c>
      <c r="C179" s="24" t="s">
        <v>34</v>
      </c>
      <c r="D179" s="24" t="s">
        <v>37</v>
      </c>
      <c r="E179" s="9">
        <f t="shared" si="48"/>
        <v>-0.12636960377711084</v>
      </c>
      <c r="F179" s="21">
        <f t="shared" si="48"/>
        <v>-0.12656397742493594</v>
      </c>
      <c r="G179" s="21"/>
      <c r="H179" s="21"/>
      <c r="I179" s="21"/>
      <c r="J179" s="45">
        <f t="shared" si="49"/>
        <v>-0.12646679060102339</v>
      </c>
      <c r="K179" s="23">
        <f t="shared" si="50"/>
        <v>9.7186823912548403E-5</v>
      </c>
      <c r="L179" s="23">
        <f t="shared" si="51"/>
        <v>9.718682391254839E-5</v>
      </c>
      <c r="M179" s="23">
        <f t="shared" si="52"/>
        <v>1.3744292446109176E-4</v>
      </c>
      <c r="N179" s="8">
        <f t="shared" si="53"/>
        <v>2</v>
      </c>
    </row>
    <row r="180" spans="1:15" x14ac:dyDescent="0.25">
      <c r="A180" s="24" t="s">
        <v>12</v>
      </c>
      <c r="B180" s="24" t="s">
        <v>8</v>
      </c>
      <c r="C180" s="24" t="s">
        <v>35</v>
      </c>
      <c r="D180" s="24" t="s">
        <v>36</v>
      </c>
      <c r="E180" s="9">
        <f t="shared" si="48"/>
        <v>0.44812681849012448</v>
      </c>
      <c r="F180" s="21">
        <f t="shared" si="48"/>
        <v>0.40012775417144447</v>
      </c>
      <c r="G180" s="21">
        <f>G50*46.07/180.16</f>
        <v>0.40516812346172892</v>
      </c>
      <c r="H180" s="21"/>
      <c r="I180" s="21"/>
      <c r="J180" s="45">
        <f t="shared" si="49"/>
        <v>0.41780756537443259</v>
      </c>
      <c r="K180" s="23">
        <f t="shared" si="50"/>
        <v>2.0212835410461222E-2</v>
      </c>
      <c r="L180" s="23">
        <f t="shared" si="51"/>
        <v>1.5229293732427356E-2</v>
      </c>
      <c r="M180" s="23">
        <f t="shared" si="52"/>
        <v>2.6377910507954443E-2</v>
      </c>
      <c r="N180" s="8">
        <f t="shared" si="53"/>
        <v>3</v>
      </c>
    </row>
    <row r="181" spans="1:15" x14ac:dyDescent="0.25">
      <c r="A181" s="12" t="s">
        <v>12</v>
      </c>
      <c r="B181" s="12" t="s">
        <v>8</v>
      </c>
      <c r="C181" s="12" t="s">
        <v>34</v>
      </c>
      <c r="D181" s="12" t="s">
        <v>37</v>
      </c>
      <c r="E181" s="14">
        <f t="shared" si="48"/>
        <v>0.38712656022188413</v>
      </c>
      <c r="F181" s="15">
        <f t="shared" si="48"/>
        <v>0.3923655409215861</v>
      </c>
      <c r="G181" s="15">
        <f>G51*46.07/180.16</f>
        <v>0.39499810814915243</v>
      </c>
      <c r="H181" s="15">
        <f>H51*46.07/180.16</f>
        <v>0.39574166938693528</v>
      </c>
      <c r="I181" s="15">
        <f>I51*46.07/180.16</f>
        <v>0.39881063020364493</v>
      </c>
      <c r="J181" s="46">
        <f t="shared" si="49"/>
        <v>0.39380850177664056</v>
      </c>
      <c r="K181" s="17">
        <f t="shared" si="50"/>
        <v>3.2499609639243697E-3</v>
      </c>
      <c r="L181" s="17">
        <f t="shared" si="51"/>
        <v>1.9609190205316859E-3</v>
      </c>
      <c r="M181" s="17">
        <f t="shared" si="52"/>
        <v>4.3847482282811561E-3</v>
      </c>
      <c r="N181" s="13">
        <f t="shared" si="53"/>
        <v>5</v>
      </c>
    </row>
    <row r="182" spans="1:15" x14ac:dyDescent="0.25">
      <c r="A182" s="71" t="s">
        <v>68</v>
      </c>
      <c r="B182" s="24" t="s">
        <v>46</v>
      </c>
      <c r="C182" s="24" t="s">
        <v>23</v>
      </c>
      <c r="D182" s="24" t="s">
        <v>22</v>
      </c>
      <c r="E182" s="9">
        <f>-[2]Sheet1!$BL$52</f>
        <v>7.5211917779274771</v>
      </c>
      <c r="F182" s="9">
        <f>-[2]Sheet1!$BM$52</f>
        <v>7.1020023590333121</v>
      </c>
      <c r="G182" s="9">
        <f>-[2]Sheet1!$BN$52</f>
        <v>7.7225297930412911</v>
      </c>
      <c r="H182" s="21"/>
      <c r="I182" s="10"/>
      <c r="J182" s="46">
        <f t="shared" si="49"/>
        <v>7.4485746433340267</v>
      </c>
      <c r="K182" s="17">
        <f t="shared" si="50"/>
        <v>0.23104818953380976</v>
      </c>
      <c r="L182" s="17">
        <f t="shared" si="51"/>
        <v>0.18277354865748868</v>
      </c>
      <c r="M182" s="17">
        <f t="shared" si="52"/>
        <v>0.31657307255443273</v>
      </c>
      <c r="N182" s="13">
        <f t="shared" ref="N182" si="54">COUNT(E182:I182)</f>
        <v>3</v>
      </c>
    </row>
    <row r="183" spans="1:15" x14ac:dyDescent="0.25">
      <c r="A183" s="24"/>
      <c r="B183" s="24"/>
      <c r="C183" s="24"/>
      <c r="D183" s="24"/>
      <c r="E183" s="9"/>
      <c r="F183" s="21"/>
      <c r="G183" s="21"/>
      <c r="H183" s="21"/>
      <c r="I183" s="10"/>
      <c r="J183" s="23"/>
      <c r="K183" s="23"/>
      <c r="L183" s="23"/>
      <c r="M183" s="23"/>
      <c r="N183" s="24"/>
    </row>
    <row r="184" spans="1:15" x14ac:dyDescent="0.25">
      <c r="A184" s="24"/>
      <c r="B184" s="24"/>
      <c r="C184" s="24"/>
      <c r="D184" s="24"/>
      <c r="E184" s="9"/>
      <c r="F184" s="21"/>
      <c r="G184" s="21"/>
      <c r="H184" s="21"/>
      <c r="I184" s="10"/>
      <c r="J184" s="23"/>
      <c r="K184" s="23"/>
      <c r="L184" s="23"/>
      <c r="M184" s="23"/>
      <c r="N184" s="24"/>
    </row>
    <row r="185" spans="1:15" x14ac:dyDescent="0.25">
      <c r="A185" s="38" t="s">
        <v>15</v>
      </c>
      <c r="B185" s="38" t="s">
        <v>38</v>
      </c>
      <c r="C185" s="38" t="s">
        <v>34</v>
      </c>
      <c r="D185" s="38" t="s">
        <v>37</v>
      </c>
      <c r="E185" s="54">
        <f>[1]Sheet1!N36</f>
        <v>2.0345739924031805</v>
      </c>
      <c r="F185" s="39">
        <f>[1]Sheet1!O36</f>
        <v>1.8975482561916541</v>
      </c>
      <c r="G185" s="39">
        <f>[1]Sheet1!P36</f>
        <v>2.340301885494835</v>
      </c>
      <c r="H185" s="39">
        <f>[1]Sheet1!Q36</f>
        <v>1.9341541280726118</v>
      </c>
      <c r="I185" s="55"/>
      <c r="J185" s="39">
        <f t="shared" ref="J185:J190" si="55">AVERAGE($E185:$I185)</f>
        <v>2.0516445655405704</v>
      </c>
      <c r="K185" s="40">
        <f t="shared" ref="K185:K190" si="56">AVEDEV($E185:$I185)</f>
        <v>0.14432865997713235</v>
      </c>
      <c r="L185" s="39">
        <f t="shared" ref="L185:L190" si="57">_xlfn.STDEV.S($E185:$I185)/(SQRT(COUNT($E185:$I185)))</f>
        <v>0.10048388273822277</v>
      </c>
      <c r="M185" s="40">
        <f t="shared" ref="M185:M190" si="58">_xlfn.STDEV.S(($E185:$I185))</f>
        <v>0.20096776547644554</v>
      </c>
      <c r="N185" s="38">
        <f t="shared" ref="N185:N186" si="59">COUNT(E185:I185)</f>
        <v>4</v>
      </c>
      <c r="O185" s="37"/>
    </row>
    <row r="186" spans="1:15" x14ac:dyDescent="0.25">
      <c r="A186" s="38" t="s">
        <v>15</v>
      </c>
      <c r="B186" s="38" t="s">
        <v>38</v>
      </c>
      <c r="C186" s="38" t="s">
        <v>35</v>
      </c>
      <c r="D186" s="38" t="s">
        <v>36</v>
      </c>
      <c r="E186" s="54">
        <f>[1]Sheet1!AD36</f>
        <v>0.6615390588225063</v>
      </c>
      <c r="F186" s="39">
        <f>[1]Sheet1!AE36</f>
        <v>0.66741438925029684</v>
      </c>
      <c r="G186" s="39"/>
      <c r="H186" s="39"/>
      <c r="I186" s="55"/>
      <c r="J186" s="39">
        <f t="shared" si="55"/>
        <v>0.66447672403640157</v>
      </c>
      <c r="K186" s="40">
        <f t="shared" si="56"/>
        <v>2.9376652138952686E-3</v>
      </c>
      <c r="L186" s="39">
        <f t="shared" si="57"/>
        <v>2.9376652138952681E-3</v>
      </c>
      <c r="M186" s="40">
        <f t="shared" si="58"/>
        <v>4.1544859872023479E-3</v>
      </c>
      <c r="N186" s="38">
        <f t="shared" si="59"/>
        <v>2</v>
      </c>
      <c r="O186" s="37"/>
    </row>
    <row r="187" spans="1:15" x14ac:dyDescent="0.25">
      <c r="A187" s="38" t="s">
        <v>15</v>
      </c>
      <c r="B187" s="38" t="s">
        <v>8</v>
      </c>
      <c r="C187" s="38" t="s">
        <v>34</v>
      </c>
      <c r="D187" s="38" t="s">
        <v>37</v>
      </c>
      <c r="E187" s="54">
        <f>[1]Sheet1!AM36</f>
        <v>1.1231258334942289</v>
      </c>
      <c r="F187" s="39">
        <f>[1]Sheet1!AN36</f>
        <v>1.1251079296150148</v>
      </c>
      <c r="G187" s="39">
        <f>[1]Sheet1!AO36</f>
        <v>1.1641469146096701</v>
      </c>
      <c r="H187" s="39">
        <f>[1]Sheet1!L36</f>
        <v>1.2603112150523259</v>
      </c>
      <c r="I187" s="55">
        <f>[1]Sheet1!M36</f>
        <v>0.9204666935814908</v>
      </c>
      <c r="J187" s="39">
        <f t="shared" si="55"/>
        <v>1.1186317172705462</v>
      </c>
      <c r="K187" s="40">
        <f t="shared" si="56"/>
        <v>7.9266009475622054E-2</v>
      </c>
      <c r="L187" s="39">
        <f t="shared" si="57"/>
        <v>5.544196438671848E-2</v>
      </c>
      <c r="M187" s="40">
        <f t="shared" si="58"/>
        <v>0.12397200117482497</v>
      </c>
      <c r="N187" s="38">
        <f t="shared" ref="N187:N190" si="60">COUNT(E187:I187)</f>
        <v>5</v>
      </c>
      <c r="O187" s="37"/>
    </row>
    <row r="188" spans="1:15" x14ac:dyDescent="0.25">
      <c r="A188" s="38" t="s">
        <v>15</v>
      </c>
      <c r="B188" s="38" t="s">
        <v>8</v>
      </c>
      <c r="C188" s="38" t="s">
        <v>35</v>
      </c>
      <c r="D188" s="38" t="s">
        <v>36</v>
      </c>
      <c r="E188" s="54">
        <f>[1]Sheet1!Y36</f>
        <v>0.45983156273946196</v>
      </c>
      <c r="F188" s="39">
        <f>[1]Sheet1!Z36</f>
        <v>0.43644954349591353</v>
      </c>
      <c r="G188" s="39">
        <f>[1]Sheet1!AA36</f>
        <v>0.44381809289855134</v>
      </c>
      <c r="H188" s="39"/>
      <c r="I188" s="55"/>
      <c r="J188" s="39">
        <f t="shared" si="55"/>
        <v>0.44669973304464228</v>
      </c>
      <c r="K188" s="40">
        <f t="shared" si="56"/>
        <v>8.7545531298797909E-3</v>
      </c>
      <c r="L188" s="39">
        <f t="shared" si="57"/>
        <v>6.9018739828418975E-3</v>
      </c>
      <c r="M188" s="40">
        <f t="shared" si="58"/>
        <v>1.1954396405719931E-2</v>
      </c>
      <c r="N188" s="38">
        <f t="shared" si="60"/>
        <v>3</v>
      </c>
      <c r="O188" s="37"/>
    </row>
    <row r="189" spans="1:15" x14ac:dyDescent="0.25">
      <c r="A189" s="38" t="s">
        <v>16</v>
      </c>
      <c r="B189" s="38" t="s">
        <v>8</v>
      </c>
      <c r="C189" s="38" t="s">
        <v>34</v>
      </c>
      <c r="D189" s="38" t="s">
        <v>37</v>
      </c>
      <c r="E189" s="54">
        <f>[1]Sheet1!AM29</f>
        <v>0.27718684688945672</v>
      </c>
      <c r="F189" s="39">
        <f>[1]Sheet1!AN29</f>
        <v>0.24578849678243966</v>
      </c>
      <c r="G189" s="39">
        <f>[1]Sheet1!AO29</f>
        <v>0.25074284775387801</v>
      </c>
      <c r="H189" s="39">
        <f>[1]Sheet1!L29</f>
        <v>-0.15926450222571484</v>
      </c>
      <c r="I189" s="55">
        <f>[1]Sheet1!M29</f>
        <v>-0.19609130419922016</v>
      </c>
      <c r="J189" s="39">
        <f t="shared" si="55"/>
        <v>8.3672477000167861E-2</v>
      </c>
      <c r="K189" s="40">
        <f t="shared" si="56"/>
        <v>0.20908030417010831</v>
      </c>
      <c r="L189" s="39">
        <f t="shared" si="57"/>
        <v>0.10698786687140104</v>
      </c>
      <c r="M189" s="40">
        <f t="shared" si="58"/>
        <v>0.23923214309215049</v>
      </c>
      <c r="N189" s="38">
        <f t="shared" si="60"/>
        <v>5</v>
      </c>
      <c r="O189" s="37"/>
    </row>
    <row r="190" spans="1:15" x14ac:dyDescent="0.25">
      <c r="A190" s="38" t="s">
        <v>16</v>
      </c>
      <c r="B190" s="38" t="s">
        <v>8</v>
      </c>
      <c r="C190" s="38" t="s">
        <v>35</v>
      </c>
      <c r="D190" s="38" t="s">
        <v>36</v>
      </c>
      <c r="E190" s="54">
        <f>-[1]Sheet1!Y29</f>
        <v>0.14984195684834692</v>
      </c>
      <c r="F190" s="39">
        <f>-[1]Sheet1!Z29</f>
        <v>0.13816679035727406</v>
      </c>
      <c r="G190" s="39">
        <f>-[1]Sheet1!AA29</f>
        <v>0.16653091741979281</v>
      </c>
      <c r="H190" s="39"/>
      <c r="I190" s="55"/>
      <c r="J190" s="39">
        <f t="shared" si="55"/>
        <v>0.1515132215418046</v>
      </c>
      <c r="K190" s="40">
        <f t="shared" si="56"/>
        <v>1.0011797251992147E-2</v>
      </c>
      <c r="L190" s="39">
        <f t="shared" si="57"/>
        <v>8.2305481846872523E-3</v>
      </c>
      <c r="M190" s="40">
        <f t="shared" si="58"/>
        <v>1.4255727630022112E-2</v>
      </c>
      <c r="N190" s="38">
        <f t="shared" si="60"/>
        <v>3</v>
      </c>
      <c r="O190" s="37"/>
    </row>
    <row r="191" spans="1:15" x14ac:dyDescent="0.25">
      <c r="A191" s="38"/>
      <c r="B191" s="24" t="s">
        <v>39</v>
      </c>
      <c r="C191" s="24" t="s">
        <v>23</v>
      </c>
      <c r="D191" s="24" t="s">
        <v>22</v>
      </c>
      <c r="E191" s="56"/>
      <c r="F191" s="38"/>
      <c r="G191" s="38"/>
      <c r="H191" s="38"/>
      <c r="I191" s="57"/>
      <c r="J191" s="38"/>
      <c r="K191" s="38"/>
      <c r="L191" s="38"/>
      <c r="M191" s="38"/>
      <c r="N191" s="38"/>
      <c r="O191" s="37"/>
    </row>
    <row r="192" spans="1:15" x14ac:dyDescent="0.25">
      <c r="A192" s="38"/>
      <c r="B192" s="12" t="s">
        <v>46</v>
      </c>
      <c r="C192" s="12" t="s">
        <v>23</v>
      </c>
      <c r="D192" s="12" t="s">
        <v>22</v>
      </c>
      <c r="E192" s="56"/>
      <c r="F192" s="38"/>
      <c r="G192" s="38"/>
      <c r="H192" s="38"/>
      <c r="I192" s="57"/>
      <c r="J192" s="38"/>
      <c r="K192" s="38"/>
      <c r="L192" s="38"/>
      <c r="M192" s="38"/>
      <c r="N192" s="38"/>
      <c r="O192" s="37"/>
    </row>
    <row r="195" spans="1:18" x14ac:dyDescent="0.25">
      <c r="A195" s="18" t="s">
        <v>11</v>
      </c>
      <c r="B195" s="24" t="s">
        <v>39</v>
      </c>
      <c r="C195" s="2" t="s">
        <v>23</v>
      </c>
      <c r="D195" s="2" t="s">
        <v>22</v>
      </c>
      <c r="E195" s="9">
        <f>-[1]Sheet1!AP34</f>
        <v>0.57856985104132286</v>
      </c>
      <c r="F195" s="9">
        <f>-[1]Sheet1!AQ34</f>
        <v>0.58775359063605648</v>
      </c>
      <c r="G195" s="9">
        <f>-[1]Sheet1!AR34</f>
        <v>0.59568065849476615</v>
      </c>
      <c r="H195" s="4"/>
      <c r="I195" s="5"/>
      <c r="J195" s="6">
        <f t="shared" ref="J195:J196" si="61">AVERAGE($E195:$I195)</f>
        <v>0.58733470005738175</v>
      </c>
      <c r="K195" s="6">
        <f t="shared" ref="K195:K196" si="62">AVEDEV($E195:$I195)</f>
        <v>5.8432326773726713E-3</v>
      </c>
      <c r="L195" s="6">
        <f t="shared" ref="L195:L196" si="63">_xlfn.STDEV.S($E195:$I195)/(SQRT(COUNT($E195:$I195)))</f>
        <v>4.9439031447794154E-3</v>
      </c>
      <c r="M195" s="6">
        <f t="shared" ref="M195:M196" si="64">_xlfn.STDEV.S(($E195:$I195))</f>
        <v>8.5630914344574979E-3</v>
      </c>
      <c r="N195" s="3">
        <f t="shared" ref="N195:N196" si="65">COUNT(E195:I195)</f>
        <v>3</v>
      </c>
      <c r="P195" t="s">
        <v>40</v>
      </c>
      <c r="Q195" t="s">
        <v>40</v>
      </c>
      <c r="R195" t="s">
        <v>40</v>
      </c>
    </row>
    <row r="196" spans="1:18" x14ac:dyDescent="0.25">
      <c r="A196" s="18" t="s">
        <v>11</v>
      </c>
      <c r="B196" s="24" t="s">
        <v>8</v>
      </c>
      <c r="C196" s="2" t="s">
        <v>23</v>
      </c>
      <c r="D196" s="24" t="s">
        <v>22</v>
      </c>
      <c r="E196" s="9">
        <f>-[1]Sheet1!BB34</f>
        <v>0.1644519561380661</v>
      </c>
      <c r="F196" s="9">
        <f>-[1]Sheet1!BC34</f>
        <v>0.14019335193550939</v>
      </c>
      <c r="G196" s="21"/>
      <c r="H196" s="21"/>
      <c r="I196" s="10"/>
      <c r="J196" s="11">
        <f t="shared" si="61"/>
        <v>0.15232265403678774</v>
      </c>
      <c r="K196" s="11">
        <f t="shared" si="62"/>
        <v>1.2129302101278355E-2</v>
      </c>
      <c r="L196" s="11">
        <f t="shared" si="63"/>
        <v>1.2129302101278355E-2</v>
      </c>
      <c r="M196" s="11">
        <f t="shared" si="64"/>
        <v>1.7153423533748331E-2</v>
      </c>
      <c r="N196" s="8">
        <f t="shared" si="65"/>
        <v>2</v>
      </c>
    </row>
    <row r="200" spans="1:18" x14ac:dyDescent="0.25">
      <c r="A200" s="18" t="s">
        <v>33</v>
      </c>
      <c r="B200" s="2" t="s">
        <v>8</v>
      </c>
      <c r="C200" s="32" t="s">
        <v>35</v>
      </c>
      <c r="D200" s="2" t="s">
        <v>36</v>
      </c>
      <c r="E200" s="25">
        <f>-[1]Sheet1!Y31</f>
        <v>1.5681897296409806</v>
      </c>
      <c r="F200" s="25">
        <f>-[1]Sheet1!Z31</f>
        <v>1.4439309299907415</v>
      </c>
      <c r="G200" s="4"/>
      <c r="H200" s="4"/>
      <c r="I200" s="5"/>
      <c r="J200" s="4">
        <f t="shared" ref="J200:J203" si="66">AVERAGE($E200:$I200)</f>
        <v>1.506060329815861</v>
      </c>
      <c r="K200" s="4">
        <f t="shared" ref="K200:K203" si="67">AVEDEV($E200:$I200)</f>
        <v>6.2129399825119558E-2</v>
      </c>
      <c r="L200" s="4">
        <f t="shared" ref="L200:L203" si="68">_xlfn.STDEV.S($E200:$I200)/(SQRT(COUNT($E200:$I200)))</f>
        <v>6.2129399825119558E-2</v>
      </c>
      <c r="M200" s="4">
        <f t="shared" ref="M200:M203" si="69">_xlfn.STDEV.S(($E200:$I200))</f>
        <v>8.7864239854784684E-2</v>
      </c>
      <c r="N200" s="3">
        <f t="shared" ref="N200:N203" si="70">COUNT(E200:I200)</f>
        <v>2</v>
      </c>
      <c r="P200" t="s">
        <v>41</v>
      </c>
      <c r="Q200" t="s">
        <v>41</v>
      </c>
    </row>
    <row r="201" spans="1:18" x14ac:dyDescent="0.25">
      <c r="A201" s="19" t="s">
        <v>33</v>
      </c>
      <c r="B201" s="12" t="s">
        <v>8</v>
      </c>
      <c r="C201" s="2" t="s">
        <v>34</v>
      </c>
      <c r="D201" s="12" t="s">
        <v>37</v>
      </c>
      <c r="E201" s="14">
        <f>[1]Sheet1!L31</f>
        <v>1.2548532508554879</v>
      </c>
      <c r="F201" s="14">
        <f>[1]Sheet1!M31</f>
        <v>1.8124804504222698</v>
      </c>
      <c r="G201" s="14"/>
      <c r="H201" s="15"/>
      <c r="I201" s="16"/>
      <c r="J201" s="15">
        <f t="shared" si="66"/>
        <v>1.5336668506388789</v>
      </c>
      <c r="K201" s="15">
        <f t="shared" si="67"/>
        <v>0.27881359978339093</v>
      </c>
      <c r="L201" s="15">
        <f t="shared" si="68"/>
        <v>0.27881359978339071</v>
      </c>
      <c r="M201" s="15">
        <f t="shared" si="69"/>
        <v>0.39430197418773538</v>
      </c>
      <c r="N201" s="13">
        <f t="shared" si="70"/>
        <v>2</v>
      </c>
      <c r="P201" t="s">
        <v>42</v>
      </c>
      <c r="Q201" t="s">
        <v>42</v>
      </c>
    </row>
    <row r="202" spans="1:18" x14ac:dyDescent="0.25">
      <c r="A202" s="18" t="s">
        <v>43</v>
      </c>
      <c r="B202" s="24" t="s">
        <v>8</v>
      </c>
      <c r="C202" s="12" t="s">
        <v>35</v>
      </c>
      <c r="D202" s="24" t="s">
        <v>36</v>
      </c>
      <c r="E202" s="26">
        <f>-[1]Sheet1!Y30</f>
        <v>57.005775231707887</v>
      </c>
      <c r="F202" s="26">
        <f>-[1]Sheet1!Z30</f>
        <v>49.655657660263408</v>
      </c>
      <c r="J202" s="23">
        <f t="shared" si="66"/>
        <v>53.330716445985644</v>
      </c>
      <c r="K202" s="28">
        <f t="shared" si="67"/>
        <v>3.6750587857222392</v>
      </c>
      <c r="L202" s="23">
        <f t="shared" si="68"/>
        <v>3.6750587857222392</v>
      </c>
      <c r="M202" s="23">
        <f t="shared" si="69"/>
        <v>5.1973179772867892</v>
      </c>
      <c r="N202" s="8">
        <f t="shared" si="70"/>
        <v>2</v>
      </c>
    </row>
    <row r="203" spans="1:18" x14ac:dyDescent="0.25">
      <c r="A203" s="20" t="s">
        <v>43</v>
      </c>
      <c r="B203" s="12" t="s">
        <v>8</v>
      </c>
      <c r="C203" s="2" t="s">
        <v>34</v>
      </c>
      <c r="D203" s="12" t="s">
        <v>37</v>
      </c>
      <c r="E203" s="27">
        <f>[1]Sheet1!L30</f>
        <v>74.802241887905637</v>
      </c>
      <c r="F203" s="27">
        <f>[1]Sheet1!M30</f>
        <v>58.199326947967904</v>
      </c>
      <c r="G203" s="12"/>
      <c r="H203" s="12"/>
      <c r="I203" s="13"/>
      <c r="J203" s="17">
        <f t="shared" si="66"/>
        <v>66.500784417936771</v>
      </c>
      <c r="K203" s="29">
        <f t="shared" si="67"/>
        <v>8.3014574699688666</v>
      </c>
      <c r="L203" s="17">
        <f t="shared" si="68"/>
        <v>8.3014574699688666</v>
      </c>
      <c r="M203" s="17">
        <f t="shared" si="69"/>
        <v>11.740033741493411</v>
      </c>
      <c r="N203" s="13">
        <f t="shared" si="70"/>
        <v>2</v>
      </c>
    </row>
    <row r="205" spans="1:18" x14ac:dyDescent="0.25">
      <c r="A205" s="34" t="s">
        <v>44</v>
      </c>
      <c r="B205" s="32" t="s">
        <v>8</v>
      </c>
      <c r="C205" s="32" t="s">
        <v>23</v>
      </c>
      <c r="D205" s="32" t="s">
        <v>22</v>
      </c>
      <c r="E205" s="30">
        <f>[1]Sheet1!BB57</f>
        <v>0.83427729716668708</v>
      </c>
      <c r="F205" s="31">
        <f>[1]Sheet1!BC57</f>
        <v>0.83181804008722171</v>
      </c>
      <c r="G205" s="32"/>
      <c r="H205" s="32"/>
      <c r="I205" s="33"/>
      <c r="J205" s="35">
        <f>AVERAGE($E205:$I205)</f>
        <v>0.83304766862695434</v>
      </c>
      <c r="K205" s="35">
        <f>AVEDEV($E205:$I205)</f>
        <v>1.2296285397326856E-3</v>
      </c>
      <c r="L205" s="35">
        <f>_xlfn.STDEV.S($E205:$I205)/(SQRT(COUNT($E205:$I205)))</f>
        <v>1.2296285397326856E-3</v>
      </c>
      <c r="M205" s="35">
        <f>_xlfn.STDEV.S(($E205:$I205))</f>
        <v>1.7389573575709882E-3</v>
      </c>
      <c r="N205" s="33">
        <f>COUNT(E205:I205)</f>
        <v>2</v>
      </c>
    </row>
    <row r="207" spans="1:18" x14ac:dyDescent="0.25">
      <c r="A207" s="18" t="s">
        <v>11</v>
      </c>
      <c r="B207" s="2" t="s">
        <v>8</v>
      </c>
      <c r="C207" s="32" t="s">
        <v>35</v>
      </c>
      <c r="D207" s="2" t="s">
        <v>36</v>
      </c>
      <c r="E207" s="25">
        <f>[1]Sheet1!Y34</f>
        <v>-0.12094614301173082</v>
      </c>
      <c r="F207" s="25">
        <f>[1]Sheet1!Z34</f>
        <v>-0.11244138608874581</v>
      </c>
      <c r="G207" s="2"/>
      <c r="H207" s="2"/>
      <c r="I207" s="3"/>
      <c r="J207" s="4">
        <f>AVERAGE($E207:$I207)</f>
        <v>-0.1166937645502383</v>
      </c>
      <c r="K207" s="4">
        <f>AVEDEV($E207:$I207)</f>
        <v>4.252378461492505E-3</v>
      </c>
      <c r="L207" s="4">
        <f>_xlfn.STDEV.S($E207:$I207)/(SQRT(COUNT($E207:$I207)))</f>
        <v>4.252378461492505E-3</v>
      </c>
      <c r="M207" s="4">
        <f>_xlfn.STDEV.S(($E207:$I207))</f>
        <v>6.0137712925859366E-3</v>
      </c>
      <c r="N207" s="3">
        <f>COUNT(E207:I207)</f>
        <v>2</v>
      </c>
      <c r="P207" t="s">
        <v>41</v>
      </c>
      <c r="Q207" t="s">
        <v>41</v>
      </c>
    </row>
    <row r="208" spans="1:18" x14ac:dyDescent="0.25">
      <c r="A208" s="18" t="s">
        <v>11</v>
      </c>
      <c r="B208" s="12" t="s">
        <v>8</v>
      </c>
      <c r="C208" s="2" t="s">
        <v>34</v>
      </c>
      <c r="D208" s="12" t="s">
        <v>37</v>
      </c>
      <c r="E208" s="14">
        <f>-[1]Sheet1!L34</f>
        <v>8.4275820756754091E-2</v>
      </c>
      <c r="F208" s="14">
        <f>-[1]Sheet1!M34</f>
        <v>9.2568189164982745E-2</v>
      </c>
      <c r="J208" s="15">
        <f>AVERAGE($E208:$I208)</f>
        <v>8.8422004960868411E-2</v>
      </c>
      <c r="K208" s="15">
        <f>AVEDEV($E208:$I208)</f>
        <v>4.1461842041143268E-3</v>
      </c>
      <c r="L208" s="15">
        <f>_xlfn.STDEV.S($E208:$I208)/(SQRT(COUNT($E208:$I208)))</f>
        <v>4.1461842041143268E-3</v>
      </c>
      <c r="M208" s="15">
        <f>_xlfn.STDEV.S(($E208:$I208))</f>
        <v>5.8635899335555781E-3</v>
      </c>
      <c r="N208" s="13">
        <f>COUNT(E208:I208)</f>
        <v>2</v>
      </c>
      <c r="P208" t="s">
        <v>42</v>
      </c>
      <c r="Q208" t="s">
        <v>42</v>
      </c>
    </row>
  </sheetData>
  <mergeCells count="2">
    <mergeCell ref="A1:D1"/>
    <mergeCell ref="E1:I1"/>
  </mergeCells>
  <conditionalFormatting sqref="E1:I1 E3:I4 G2:I2 H5:I7 E196:I196 E200:I200 E87:G91 H85:I91">
    <cfRule type="cellIs" dxfId="200" priority="242" operator="lessThan">
      <formula>0</formula>
    </cfRule>
  </conditionalFormatting>
  <conditionalFormatting sqref="E5 E7:G7">
    <cfRule type="cellIs" dxfId="199" priority="241" operator="lessThan">
      <formula>0</formula>
    </cfRule>
  </conditionalFormatting>
  <conditionalFormatting sqref="F5:G5">
    <cfRule type="cellIs" dxfId="198" priority="240" operator="lessThan">
      <formula>0</formula>
    </cfRule>
  </conditionalFormatting>
  <conditionalFormatting sqref="E2:F2">
    <cfRule type="cellIs" dxfId="197" priority="239" operator="lessThan">
      <formula>0</formula>
    </cfRule>
  </conditionalFormatting>
  <conditionalFormatting sqref="E13:I14 G12:I12 H15:I17">
    <cfRule type="cellIs" dxfId="196" priority="238" operator="lessThan">
      <formula>0</formula>
    </cfRule>
  </conditionalFormatting>
  <conditionalFormatting sqref="E15">
    <cfRule type="cellIs" dxfId="195" priority="237" operator="lessThan">
      <formula>0</formula>
    </cfRule>
  </conditionalFormatting>
  <conditionalFormatting sqref="F15:G15">
    <cfRule type="cellIs" dxfId="194" priority="236" operator="lessThan">
      <formula>0</formula>
    </cfRule>
  </conditionalFormatting>
  <conditionalFormatting sqref="E12:F12">
    <cfRule type="cellIs" dxfId="193" priority="235" operator="lessThan">
      <formula>0</formula>
    </cfRule>
  </conditionalFormatting>
  <conditionalFormatting sqref="E23:I24 G22:I22 H25:I27">
    <cfRule type="cellIs" dxfId="192" priority="234" operator="lessThan">
      <formula>0</formula>
    </cfRule>
  </conditionalFormatting>
  <conditionalFormatting sqref="E25">
    <cfRule type="cellIs" dxfId="191" priority="233" operator="lessThan">
      <formula>0</formula>
    </cfRule>
  </conditionalFormatting>
  <conditionalFormatting sqref="F25:G25">
    <cfRule type="cellIs" dxfId="190" priority="232" operator="lessThan">
      <formula>0</formula>
    </cfRule>
  </conditionalFormatting>
  <conditionalFormatting sqref="E22:F22">
    <cfRule type="cellIs" dxfId="189" priority="231" operator="lessThan">
      <formula>0</formula>
    </cfRule>
  </conditionalFormatting>
  <conditionalFormatting sqref="H42:I47">
    <cfRule type="cellIs" dxfId="188" priority="226" operator="lessThan">
      <formula>0</formula>
    </cfRule>
  </conditionalFormatting>
  <conditionalFormatting sqref="E53:I54 G52:I52 H55:I57">
    <cfRule type="cellIs" dxfId="187" priority="222" operator="lessThan">
      <formula>0</formula>
    </cfRule>
  </conditionalFormatting>
  <conditionalFormatting sqref="E55">
    <cfRule type="cellIs" dxfId="186" priority="221" operator="lessThan">
      <formula>0</formula>
    </cfRule>
  </conditionalFormatting>
  <conditionalFormatting sqref="F55:G55">
    <cfRule type="cellIs" dxfId="185" priority="220" operator="lessThan">
      <formula>0</formula>
    </cfRule>
  </conditionalFormatting>
  <conditionalFormatting sqref="E52:F52">
    <cfRule type="cellIs" dxfId="184" priority="219" operator="lessThan">
      <formula>0</formula>
    </cfRule>
  </conditionalFormatting>
  <conditionalFormatting sqref="E63:I64 G62:I62 H65:I67">
    <cfRule type="cellIs" dxfId="183" priority="218" operator="lessThan">
      <formula>0</formula>
    </cfRule>
  </conditionalFormatting>
  <conditionalFormatting sqref="E65">
    <cfRule type="cellIs" dxfId="182" priority="217" operator="lessThan">
      <formula>0</formula>
    </cfRule>
  </conditionalFormatting>
  <conditionalFormatting sqref="F65:G65">
    <cfRule type="cellIs" dxfId="181" priority="216" operator="lessThan">
      <formula>0</formula>
    </cfRule>
  </conditionalFormatting>
  <conditionalFormatting sqref="E62:F62">
    <cfRule type="cellIs" dxfId="180" priority="215" operator="lessThan">
      <formula>0</formula>
    </cfRule>
  </conditionalFormatting>
  <conditionalFormatting sqref="E73:I74 G72:I72 H75:I77">
    <cfRule type="cellIs" dxfId="179" priority="214" operator="lessThan">
      <formula>0</formula>
    </cfRule>
  </conditionalFormatting>
  <conditionalFormatting sqref="E75">
    <cfRule type="cellIs" dxfId="178" priority="213" operator="lessThan">
      <formula>0</formula>
    </cfRule>
  </conditionalFormatting>
  <conditionalFormatting sqref="F75:G75">
    <cfRule type="cellIs" dxfId="177" priority="212" operator="lessThan">
      <formula>0</formula>
    </cfRule>
  </conditionalFormatting>
  <conditionalFormatting sqref="E72:F72">
    <cfRule type="cellIs" dxfId="176" priority="211" operator="lessThan">
      <formula>0</formula>
    </cfRule>
  </conditionalFormatting>
  <conditionalFormatting sqref="E83:I84 G82:I82">
    <cfRule type="cellIs" dxfId="175" priority="210" operator="lessThan">
      <formula>0</formula>
    </cfRule>
  </conditionalFormatting>
  <conditionalFormatting sqref="E85">
    <cfRule type="cellIs" dxfId="174" priority="209" operator="lessThan">
      <formula>0</formula>
    </cfRule>
  </conditionalFormatting>
  <conditionalFormatting sqref="F85:G85">
    <cfRule type="cellIs" dxfId="173" priority="208" operator="lessThan">
      <formula>0</formula>
    </cfRule>
  </conditionalFormatting>
  <conditionalFormatting sqref="E82:F82">
    <cfRule type="cellIs" dxfId="172" priority="207" operator="lessThan">
      <formula>0</formula>
    </cfRule>
  </conditionalFormatting>
  <conditionalFormatting sqref="H92:I97">
    <cfRule type="cellIs" dxfId="171" priority="206" operator="lessThan">
      <formula>0</formula>
    </cfRule>
  </conditionalFormatting>
  <conditionalFormatting sqref="E103:I104 G102:I102 H105:I107">
    <cfRule type="cellIs" dxfId="170" priority="202" operator="lessThan">
      <formula>0</formula>
    </cfRule>
  </conditionalFormatting>
  <conditionalFormatting sqref="E105">
    <cfRule type="cellIs" dxfId="169" priority="201" operator="lessThan">
      <formula>0</formula>
    </cfRule>
  </conditionalFormatting>
  <conditionalFormatting sqref="F105:G105">
    <cfRule type="cellIs" dxfId="168" priority="200" operator="lessThan">
      <formula>0</formula>
    </cfRule>
  </conditionalFormatting>
  <conditionalFormatting sqref="E102:F102">
    <cfRule type="cellIs" dxfId="167" priority="199" operator="lessThan">
      <formula>0</formula>
    </cfRule>
  </conditionalFormatting>
  <conditionalFormatting sqref="E113:I114 G112:I112 H115:I117">
    <cfRule type="cellIs" dxfId="166" priority="198" operator="lessThan">
      <formula>0</formula>
    </cfRule>
  </conditionalFormatting>
  <conditionalFormatting sqref="E115">
    <cfRule type="cellIs" dxfId="165" priority="197" operator="lessThan">
      <formula>0</formula>
    </cfRule>
  </conditionalFormatting>
  <conditionalFormatting sqref="F115:G115">
    <cfRule type="cellIs" dxfId="164" priority="196" operator="lessThan">
      <formula>0</formula>
    </cfRule>
  </conditionalFormatting>
  <conditionalFormatting sqref="E112:F112">
    <cfRule type="cellIs" dxfId="163" priority="195" operator="lessThan">
      <formula>0</formula>
    </cfRule>
  </conditionalFormatting>
  <conditionalFormatting sqref="E123:I124 G122:I122 H125:I127">
    <cfRule type="cellIs" dxfId="162" priority="194" operator="lessThan">
      <formula>0</formula>
    </cfRule>
  </conditionalFormatting>
  <conditionalFormatting sqref="E125">
    <cfRule type="cellIs" dxfId="161" priority="193" operator="lessThan">
      <formula>0</formula>
    </cfRule>
  </conditionalFormatting>
  <conditionalFormatting sqref="F125:G125">
    <cfRule type="cellIs" dxfId="160" priority="192" operator="lessThan">
      <formula>0</formula>
    </cfRule>
  </conditionalFormatting>
  <conditionalFormatting sqref="E122:F122">
    <cfRule type="cellIs" dxfId="159" priority="191" operator="lessThan">
      <formula>0</formula>
    </cfRule>
  </conditionalFormatting>
  <conditionalFormatting sqref="E133:G134">
    <cfRule type="cellIs" dxfId="158" priority="190" operator="lessThan">
      <formula>0</formula>
    </cfRule>
  </conditionalFormatting>
  <conditionalFormatting sqref="E135">
    <cfRule type="cellIs" dxfId="157" priority="189" operator="lessThan">
      <formula>0</formula>
    </cfRule>
  </conditionalFormatting>
  <conditionalFormatting sqref="F135:G135">
    <cfRule type="cellIs" dxfId="156" priority="188" operator="lessThan">
      <formula>0</formula>
    </cfRule>
  </conditionalFormatting>
  <conditionalFormatting sqref="E132:F132">
    <cfRule type="cellIs" dxfId="155" priority="187" operator="lessThan">
      <formula>0</formula>
    </cfRule>
  </conditionalFormatting>
  <conditionalFormatting sqref="E143:I144 G142:I142 H145:I147">
    <cfRule type="cellIs" dxfId="154" priority="186" operator="lessThan">
      <formula>0</formula>
    </cfRule>
  </conditionalFormatting>
  <conditionalFormatting sqref="E145">
    <cfRule type="cellIs" dxfId="153" priority="185" operator="lessThan">
      <formula>0</formula>
    </cfRule>
  </conditionalFormatting>
  <conditionalFormatting sqref="F145:G145">
    <cfRule type="cellIs" dxfId="152" priority="184" operator="lessThan">
      <formula>0</formula>
    </cfRule>
  </conditionalFormatting>
  <conditionalFormatting sqref="E142:F142">
    <cfRule type="cellIs" dxfId="151" priority="183" operator="lessThan">
      <formula>0</formula>
    </cfRule>
  </conditionalFormatting>
  <conditionalFormatting sqref="E33:I34 G32:I32 H35:I37">
    <cfRule type="cellIs" dxfId="150" priority="182" operator="lessThan">
      <formula>0</formula>
    </cfRule>
  </conditionalFormatting>
  <conditionalFormatting sqref="E35">
    <cfRule type="cellIs" dxfId="149" priority="181" operator="lessThan">
      <formula>0</formula>
    </cfRule>
  </conditionalFormatting>
  <conditionalFormatting sqref="F35:G35">
    <cfRule type="cellIs" dxfId="148" priority="180" operator="lessThan">
      <formula>0</formula>
    </cfRule>
  </conditionalFormatting>
  <conditionalFormatting sqref="E32:F32">
    <cfRule type="cellIs" dxfId="147" priority="179" operator="lessThan">
      <formula>0</formula>
    </cfRule>
  </conditionalFormatting>
  <conditionalFormatting sqref="E43:G44 G42">
    <cfRule type="cellIs" dxfId="146" priority="178" operator="lessThan">
      <formula>0</formula>
    </cfRule>
  </conditionalFormatting>
  <conditionalFormatting sqref="E45">
    <cfRule type="cellIs" dxfId="145" priority="177" operator="lessThan">
      <formula>0</formula>
    </cfRule>
  </conditionalFormatting>
  <conditionalFormatting sqref="F45:G45">
    <cfRule type="cellIs" dxfId="144" priority="176" operator="lessThan">
      <formula>0</formula>
    </cfRule>
  </conditionalFormatting>
  <conditionalFormatting sqref="E42:F42">
    <cfRule type="cellIs" dxfId="143" priority="175" operator="lessThan">
      <formula>0</formula>
    </cfRule>
  </conditionalFormatting>
  <conditionalFormatting sqref="E93:G94 G92">
    <cfRule type="cellIs" dxfId="142" priority="174" operator="lessThan">
      <formula>0</formula>
    </cfRule>
  </conditionalFormatting>
  <conditionalFormatting sqref="E95">
    <cfRule type="cellIs" dxfId="141" priority="173" operator="lessThan">
      <formula>0</formula>
    </cfRule>
  </conditionalFormatting>
  <conditionalFormatting sqref="F95:G95">
    <cfRule type="cellIs" dxfId="140" priority="172" operator="lessThan">
      <formula>0</formula>
    </cfRule>
  </conditionalFormatting>
  <conditionalFormatting sqref="E92:F92">
    <cfRule type="cellIs" dxfId="139" priority="171" operator="lessThan">
      <formula>0</formula>
    </cfRule>
  </conditionalFormatting>
  <conditionalFormatting sqref="E132:F132 E142:I145 E133:G135 H146:I147">
    <cfRule type="cellIs" dxfId="138" priority="169" operator="lessThan">
      <formula>0.9</formula>
    </cfRule>
    <cfRule type="cellIs" dxfId="137" priority="170" operator="greaterThan">
      <formula>1.1</formula>
    </cfRule>
  </conditionalFormatting>
  <conditionalFormatting sqref="H188:I188 H190:I190">
    <cfRule type="cellIs" dxfId="136" priority="168" operator="lessThan">
      <formula>0</formula>
    </cfRule>
  </conditionalFormatting>
  <conditionalFormatting sqref="E187">
    <cfRule type="cellIs" dxfId="135" priority="161" operator="lessThan">
      <formula>0</formula>
    </cfRule>
  </conditionalFormatting>
  <conditionalFormatting sqref="F187">
    <cfRule type="cellIs" dxfId="134" priority="160" operator="lessThan">
      <formula>0</formula>
    </cfRule>
  </conditionalFormatting>
  <conditionalFormatting sqref="G187">
    <cfRule type="cellIs" dxfId="133" priority="159" operator="lessThan">
      <formula>0</formula>
    </cfRule>
  </conditionalFormatting>
  <conditionalFormatting sqref="E189">
    <cfRule type="cellIs" dxfId="132" priority="158" operator="lessThan">
      <formula>0</formula>
    </cfRule>
  </conditionalFormatting>
  <conditionalFormatting sqref="F189">
    <cfRule type="cellIs" dxfId="131" priority="157" operator="lessThan">
      <formula>0</formula>
    </cfRule>
  </conditionalFormatting>
  <conditionalFormatting sqref="G189">
    <cfRule type="cellIs" dxfId="130" priority="156" operator="lessThan">
      <formula>0</formula>
    </cfRule>
  </conditionalFormatting>
  <conditionalFormatting sqref="E190">
    <cfRule type="cellIs" dxfId="129" priority="155" operator="lessThan">
      <formula>0</formula>
    </cfRule>
  </conditionalFormatting>
  <conditionalFormatting sqref="F190">
    <cfRule type="cellIs" dxfId="128" priority="154" operator="lessThan">
      <formula>0</formula>
    </cfRule>
  </conditionalFormatting>
  <conditionalFormatting sqref="G190">
    <cfRule type="cellIs" dxfId="127" priority="153" operator="lessThan">
      <formula>0</formula>
    </cfRule>
  </conditionalFormatting>
  <conditionalFormatting sqref="E188">
    <cfRule type="cellIs" dxfId="126" priority="152" operator="lessThan">
      <formula>0</formula>
    </cfRule>
  </conditionalFormatting>
  <conditionalFormatting sqref="F188">
    <cfRule type="cellIs" dxfId="125" priority="151" operator="lessThan">
      <formula>0</formula>
    </cfRule>
  </conditionalFormatting>
  <conditionalFormatting sqref="G188">
    <cfRule type="cellIs" dxfId="124" priority="150" operator="lessThan">
      <formula>0</formula>
    </cfRule>
  </conditionalFormatting>
  <conditionalFormatting sqref="H186:I186">
    <cfRule type="cellIs" dxfId="123" priority="149" operator="lessThan">
      <formula>0</formula>
    </cfRule>
  </conditionalFormatting>
  <conditionalFormatting sqref="E185">
    <cfRule type="cellIs" dxfId="122" priority="148" operator="lessThan">
      <formula>0</formula>
    </cfRule>
  </conditionalFormatting>
  <conditionalFormatting sqref="F185">
    <cfRule type="cellIs" dxfId="121" priority="147" operator="lessThan">
      <formula>0</formula>
    </cfRule>
  </conditionalFormatting>
  <conditionalFormatting sqref="E186">
    <cfRule type="cellIs" dxfId="120" priority="145" operator="lessThan">
      <formula>0</formula>
    </cfRule>
  </conditionalFormatting>
  <conditionalFormatting sqref="F186">
    <cfRule type="cellIs" dxfId="119" priority="144" operator="lessThan">
      <formula>0</formula>
    </cfRule>
  </conditionalFormatting>
  <conditionalFormatting sqref="G186">
    <cfRule type="cellIs" dxfId="118" priority="143" operator="lessThan">
      <formula>0</formula>
    </cfRule>
  </conditionalFormatting>
  <conditionalFormatting sqref="H187">
    <cfRule type="cellIs" dxfId="117" priority="142" operator="lessThan">
      <formula>0</formula>
    </cfRule>
  </conditionalFormatting>
  <conditionalFormatting sqref="I187">
    <cfRule type="cellIs" dxfId="116" priority="141" operator="lessThan">
      <formula>0</formula>
    </cfRule>
  </conditionalFormatting>
  <conditionalFormatting sqref="H189">
    <cfRule type="cellIs" dxfId="115" priority="140" operator="lessThan">
      <formula>0</formula>
    </cfRule>
  </conditionalFormatting>
  <conditionalFormatting sqref="I189">
    <cfRule type="cellIs" dxfId="114" priority="139" operator="lessThan">
      <formula>0</formula>
    </cfRule>
  </conditionalFormatting>
  <conditionalFormatting sqref="I185">
    <cfRule type="cellIs" dxfId="113" priority="137" operator="lessThan">
      <formula>0</formula>
    </cfRule>
  </conditionalFormatting>
  <conditionalFormatting sqref="G185">
    <cfRule type="cellIs" dxfId="112" priority="136" operator="lessThan">
      <formula>0</formula>
    </cfRule>
  </conditionalFormatting>
  <conditionalFormatting sqref="H185">
    <cfRule type="cellIs" dxfId="111" priority="135" operator="lessThan">
      <formula>0</formula>
    </cfRule>
  </conditionalFormatting>
  <conditionalFormatting sqref="H195:I195 H201:I201">
    <cfRule type="cellIs" dxfId="110" priority="134" operator="lessThan">
      <formula>0</formula>
    </cfRule>
  </conditionalFormatting>
  <conditionalFormatting sqref="E201">
    <cfRule type="cellIs" dxfId="109" priority="133" operator="lessThan">
      <formula>0</formula>
    </cfRule>
  </conditionalFormatting>
  <conditionalFormatting sqref="E195:F195">
    <cfRule type="cellIs" dxfId="108" priority="131" operator="lessThan">
      <formula>0</formula>
    </cfRule>
  </conditionalFormatting>
  <conditionalFormatting sqref="G195">
    <cfRule type="cellIs" dxfId="107" priority="130" operator="lessThan">
      <formula>0</formula>
    </cfRule>
  </conditionalFormatting>
  <conditionalFormatting sqref="F201">
    <cfRule type="cellIs" dxfId="106" priority="129" operator="lessThan">
      <formula>0</formula>
    </cfRule>
  </conditionalFormatting>
  <conditionalFormatting sqref="G201">
    <cfRule type="cellIs" dxfId="105" priority="128" operator="lessThan">
      <formula>0</formula>
    </cfRule>
  </conditionalFormatting>
  <conditionalFormatting sqref="G132:I132">
    <cfRule type="cellIs" dxfId="104" priority="127" operator="lessThan">
      <formula>0</formula>
    </cfRule>
  </conditionalFormatting>
  <conditionalFormatting sqref="H133:I137">
    <cfRule type="cellIs" dxfId="103" priority="126" operator="lessThan">
      <formula>0</formula>
    </cfRule>
  </conditionalFormatting>
  <conditionalFormatting sqref="E202:F203">
    <cfRule type="cellIs" dxfId="102" priority="125" operator="lessThan">
      <formula>0</formula>
    </cfRule>
  </conditionalFormatting>
  <conditionalFormatting sqref="E203">
    <cfRule type="cellIs" dxfId="101" priority="124" operator="lessThan">
      <formula>0</formula>
    </cfRule>
  </conditionalFormatting>
  <conditionalFormatting sqref="F203">
    <cfRule type="cellIs" dxfId="100" priority="123" operator="lessThan">
      <formula>0</formula>
    </cfRule>
  </conditionalFormatting>
  <conditionalFormatting sqref="H152:I157 H182:I184">
    <cfRule type="cellIs" dxfId="99" priority="119" operator="lessThan">
      <formula>0</formula>
    </cfRule>
  </conditionalFormatting>
  <conditionalFormatting sqref="E183:G184 E152:G157 E158:I161">
    <cfRule type="cellIs" dxfId="98" priority="116" operator="lessThan">
      <formula>0</formula>
    </cfRule>
  </conditionalFormatting>
  <conditionalFormatting sqref="E207:F207">
    <cfRule type="cellIs" dxfId="97" priority="115" operator="lessThan">
      <formula>0</formula>
    </cfRule>
  </conditionalFormatting>
  <conditionalFormatting sqref="E208">
    <cfRule type="cellIs" dxfId="96" priority="114" operator="lessThan">
      <formula>0</formula>
    </cfRule>
  </conditionalFormatting>
  <conditionalFormatting sqref="F208">
    <cfRule type="cellIs" dxfId="95" priority="113" operator="lessThan">
      <formula>0</formula>
    </cfRule>
  </conditionalFormatting>
  <conditionalFormatting sqref="E6">
    <cfRule type="cellIs" dxfId="94" priority="112" operator="lessThan">
      <formula>0</formula>
    </cfRule>
  </conditionalFormatting>
  <conditionalFormatting sqref="F6:G6">
    <cfRule type="cellIs" dxfId="93" priority="111" operator="lessThan">
      <formula>0</formula>
    </cfRule>
  </conditionalFormatting>
  <conditionalFormatting sqref="E16">
    <cfRule type="cellIs" dxfId="92" priority="110" operator="lessThan">
      <formula>0</formula>
    </cfRule>
  </conditionalFormatting>
  <conditionalFormatting sqref="F16:G16">
    <cfRule type="cellIs" dxfId="91" priority="109" operator="lessThan">
      <formula>0</formula>
    </cfRule>
  </conditionalFormatting>
  <conditionalFormatting sqref="E26">
    <cfRule type="cellIs" dxfId="90" priority="108" operator="lessThan">
      <formula>0</formula>
    </cfRule>
  </conditionalFormatting>
  <conditionalFormatting sqref="F26:G26">
    <cfRule type="cellIs" dxfId="89" priority="107" operator="lessThan">
      <formula>0</formula>
    </cfRule>
  </conditionalFormatting>
  <conditionalFormatting sqref="E36">
    <cfRule type="cellIs" dxfId="88" priority="106" operator="lessThan">
      <formula>0</formula>
    </cfRule>
  </conditionalFormatting>
  <conditionalFormatting sqref="F36:G36">
    <cfRule type="cellIs" dxfId="87" priority="105" operator="lessThan">
      <formula>0</formula>
    </cfRule>
  </conditionalFormatting>
  <conditionalFormatting sqref="E46">
    <cfRule type="cellIs" dxfId="86" priority="104" operator="lessThan">
      <formula>0</formula>
    </cfRule>
  </conditionalFormatting>
  <conditionalFormatting sqref="F46:G46">
    <cfRule type="cellIs" dxfId="85" priority="103" operator="lessThan">
      <formula>0</formula>
    </cfRule>
  </conditionalFormatting>
  <conditionalFormatting sqref="E56">
    <cfRule type="cellIs" dxfId="84" priority="102" operator="lessThan">
      <formula>0</formula>
    </cfRule>
  </conditionalFormatting>
  <conditionalFormatting sqref="F56:G56">
    <cfRule type="cellIs" dxfId="83" priority="101" operator="lessThan">
      <formula>0</formula>
    </cfRule>
  </conditionalFormatting>
  <conditionalFormatting sqref="E66">
    <cfRule type="cellIs" dxfId="82" priority="100" operator="lessThan">
      <formula>0</formula>
    </cfRule>
  </conditionalFormatting>
  <conditionalFormatting sqref="F66:G66">
    <cfRule type="cellIs" dxfId="81" priority="99" operator="lessThan">
      <formula>0</formula>
    </cfRule>
  </conditionalFormatting>
  <conditionalFormatting sqref="E76">
    <cfRule type="cellIs" dxfId="80" priority="98" operator="lessThan">
      <formula>0</formula>
    </cfRule>
  </conditionalFormatting>
  <conditionalFormatting sqref="F76:G76">
    <cfRule type="cellIs" dxfId="79" priority="97" operator="lessThan">
      <formula>0</formula>
    </cfRule>
  </conditionalFormatting>
  <conditionalFormatting sqref="E86">
    <cfRule type="cellIs" dxfId="78" priority="96" operator="lessThan">
      <formula>0</formula>
    </cfRule>
  </conditionalFormatting>
  <conditionalFormatting sqref="F86:G86">
    <cfRule type="cellIs" dxfId="77" priority="95" operator="lessThan">
      <formula>0</formula>
    </cfRule>
  </conditionalFormatting>
  <conditionalFormatting sqref="E96">
    <cfRule type="cellIs" dxfId="76" priority="94" operator="lessThan">
      <formula>0</formula>
    </cfRule>
  </conditionalFormatting>
  <conditionalFormatting sqref="F96:G96">
    <cfRule type="cellIs" dxfId="75" priority="93" operator="lessThan">
      <formula>0</formula>
    </cfRule>
  </conditionalFormatting>
  <conditionalFormatting sqref="E106">
    <cfRule type="cellIs" dxfId="74" priority="92" operator="lessThan">
      <formula>0</formula>
    </cfRule>
  </conditionalFormatting>
  <conditionalFormatting sqref="F106:G106">
    <cfRule type="cellIs" dxfId="73" priority="91" operator="lessThan">
      <formula>0</formula>
    </cfRule>
  </conditionalFormatting>
  <conditionalFormatting sqref="E116">
    <cfRule type="cellIs" dxfId="72" priority="90" operator="lessThan">
      <formula>0</formula>
    </cfRule>
  </conditionalFormatting>
  <conditionalFormatting sqref="F116:G116">
    <cfRule type="cellIs" dxfId="71" priority="89" operator="lessThan">
      <formula>0</formula>
    </cfRule>
  </conditionalFormatting>
  <conditionalFormatting sqref="F146:G146">
    <cfRule type="cellIs" dxfId="70" priority="83" operator="lessThan">
      <formula>0</formula>
    </cfRule>
  </conditionalFormatting>
  <conditionalFormatting sqref="E126">
    <cfRule type="cellIs" dxfId="69" priority="88" operator="lessThan">
      <formula>0</formula>
    </cfRule>
  </conditionalFormatting>
  <conditionalFormatting sqref="F126:G126">
    <cfRule type="cellIs" dxfId="68" priority="87" operator="lessThan">
      <formula>0</formula>
    </cfRule>
  </conditionalFormatting>
  <conditionalFormatting sqref="E136">
    <cfRule type="cellIs" dxfId="67" priority="86" operator="lessThan">
      <formula>0</formula>
    </cfRule>
  </conditionalFormatting>
  <conditionalFormatting sqref="F136:G136">
    <cfRule type="cellIs" dxfId="66" priority="85" operator="lessThan">
      <formula>0</formula>
    </cfRule>
  </conditionalFormatting>
  <conditionalFormatting sqref="E146">
    <cfRule type="cellIs" dxfId="65" priority="84" operator="lessThan">
      <formula>0</formula>
    </cfRule>
  </conditionalFormatting>
  <conditionalFormatting sqref="E163:I164 G162:I162 H165:I167">
    <cfRule type="cellIs" dxfId="64" priority="82" operator="lessThan">
      <formula>0</formula>
    </cfRule>
  </conditionalFormatting>
  <conditionalFormatting sqref="E165">
    <cfRule type="cellIs" dxfId="63" priority="81" operator="lessThan">
      <formula>0</formula>
    </cfRule>
  </conditionalFormatting>
  <conditionalFormatting sqref="F165:G165">
    <cfRule type="cellIs" dxfId="62" priority="80" operator="lessThan">
      <formula>0</formula>
    </cfRule>
  </conditionalFormatting>
  <conditionalFormatting sqref="E162:F162">
    <cfRule type="cellIs" dxfId="61" priority="79" operator="lessThan">
      <formula>0</formula>
    </cfRule>
  </conditionalFormatting>
  <conditionalFormatting sqref="E166">
    <cfRule type="cellIs" dxfId="60" priority="78" operator="lessThan">
      <formula>0</formula>
    </cfRule>
  </conditionalFormatting>
  <conditionalFormatting sqref="F166:G166">
    <cfRule type="cellIs" dxfId="59" priority="77" operator="lessThan">
      <formula>0</formula>
    </cfRule>
  </conditionalFormatting>
  <conditionalFormatting sqref="E147:G147">
    <cfRule type="cellIs" dxfId="58" priority="59" operator="lessThan">
      <formula>0</formula>
    </cfRule>
  </conditionalFormatting>
  <conditionalFormatting sqref="E167:G167">
    <cfRule type="cellIs" dxfId="57" priority="58" operator="lessThan">
      <formula>0</formula>
    </cfRule>
  </conditionalFormatting>
  <conditionalFormatting sqref="E17:G17">
    <cfRule type="cellIs" dxfId="56" priority="74" operator="lessThan">
      <formula>0</formula>
    </cfRule>
  </conditionalFormatting>
  <conditionalFormatting sqref="E27:G27">
    <cfRule type="cellIs" dxfId="55" priority="73" operator="lessThan">
      <formula>0</formula>
    </cfRule>
  </conditionalFormatting>
  <conditionalFormatting sqref="E37:G37">
    <cfRule type="cellIs" dxfId="54" priority="72" operator="lessThan">
      <formula>0</formula>
    </cfRule>
  </conditionalFormatting>
  <conditionalFormatting sqref="E47">
    <cfRule type="cellIs" dxfId="53" priority="71" operator="lessThan">
      <formula>0</formula>
    </cfRule>
  </conditionalFormatting>
  <conditionalFormatting sqref="F47:G47">
    <cfRule type="cellIs" dxfId="52" priority="70" operator="lessThan">
      <formula>0</formula>
    </cfRule>
  </conditionalFormatting>
  <conditionalFormatting sqref="E57">
    <cfRule type="cellIs" dxfId="51" priority="69" operator="lessThan">
      <formula>0</formula>
    </cfRule>
  </conditionalFormatting>
  <conditionalFormatting sqref="F57:G57">
    <cfRule type="cellIs" dxfId="50" priority="68" operator="lessThan">
      <formula>0</formula>
    </cfRule>
  </conditionalFormatting>
  <conditionalFormatting sqref="E67:G67">
    <cfRule type="cellIs" dxfId="49" priority="67" operator="lessThan">
      <formula>0</formula>
    </cfRule>
  </conditionalFormatting>
  <conditionalFormatting sqref="E77:G77">
    <cfRule type="cellIs" dxfId="48" priority="66" operator="lessThan">
      <formula>0</formula>
    </cfRule>
  </conditionalFormatting>
  <conditionalFormatting sqref="E97:G97">
    <cfRule type="cellIs" dxfId="47" priority="64" operator="lessThan">
      <formula>0</formula>
    </cfRule>
  </conditionalFormatting>
  <conditionalFormatting sqref="E107:G107">
    <cfRule type="cellIs" dxfId="46" priority="63" operator="lessThan">
      <formula>0</formula>
    </cfRule>
  </conditionalFormatting>
  <conditionalFormatting sqref="E117:G117">
    <cfRule type="cellIs" dxfId="45" priority="62" operator="lessThan">
      <formula>0</formula>
    </cfRule>
  </conditionalFormatting>
  <conditionalFormatting sqref="E127:G127">
    <cfRule type="cellIs" dxfId="44" priority="61" operator="lessThan">
      <formula>0</formula>
    </cfRule>
  </conditionalFormatting>
  <conditionalFormatting sqref="E137:G137">
    <cfRule type="cellIs" dxfId="43" priority="60" operator="lessThan">
      <formula>0</formula>
    </cfRule>
  </conditionalFormatting>
  <conditionalFormatting sqref="H8:I10">
    <cfRule type="cellIs" dxfId="42" priority="55" operator="lessThan">
      <formula>0</formula>
    </cfRule>
  </conditionalFormatting>
  <conditionalFormatting sqref="E8:G11">
    <cfRule type="cellIs" dxfId="41" priority="54" operator="lessThan">
      <formula>0</formula>
    </cfRule>
  </conditionalFormatting>
  <conditionalFormatting sqref="H11">
    <cfRule type="cellIs" dxfId="40" priority="53" operator="lessThan">
      <formula>0</formula>
    </cfRule>
  </conditionalFormatting>
  <conditionalFormatting sqref="I11">
    <cfRule type="cellIs" dxfId="39" priority="52" operator="lessThan">
      <formula>0</formula>
    </cfRule>
  </conditionalFormatting>
  <conditionalFormatting sqref="H18:I20">
    <cfRule type="cellIs" dxfId="38" priority="51" operator="lessThan">
      <formula>0</formula>
    </cfRule>
  </conditionalFormatting>
  <conditionalFormatting sqref="E18:G21">
    <cfRule type="cellIs" dxfId="37" priority="50" operator="lessThan">
      <formula>0</formula>
    </cfRule>
  </conditionalFormatting>
  <conditionalFormatting sqref="H21">
    <cfRule type="cellIs" dxfId="36" priority="49" operator="lessThan">
      <formula>0</formula>
    </cfRule>
  </conditionalFormatting>
  <conditionalFormatting sqref="I21">
    <cfRule type="cellIs" dxfId="35" priority="48" operator="lessThan">
      <formula>0</formula>
    </cfRule>
  </conditionalFormatting>
  <conditionalFormatting sqref="E98:I101">
    <cfRule type="cellIs" dxfId="34" priority="47" operator="lessThan">
      <formula>0</formula>
    </cfRule>
  </conditionalFormatting>
  <conditionalFormatting sqref="H28:I30">
    <cfRule type="cellIs" dxfId="33" priority="45" operator="lessThan">
      <formula>0</formula>
    </cfRule>
  </conditionalFormatting>
  <conditionalFormatting sqref="E28:G31">
    <cfRule type="cellIs" dxfId="32" priority="44" operator="lessThan">
      <formula>0</formula>
    </cfRule>
  </conditionalFormatting>
  <conditionalFormatting sqref="H31">
    <cfRule type="cellIs" dxfId="31" priority="43" operator="lessThan">
      <formula>0</formula>
    </cfRule>
  </conditionalFormatting>
  <conditionalFormatting sqref="I31">
    <cfRule type="cellIs" dxfId="30" priority="42" operator="lessThan">
      <formula>0</formula>
    </cfRule>
  </conditionalFormatting>
  <conditionalFormatting sqref="H38:I40">
    <cfRule type="cellIs" dxfId="29" priority="41" operator="lessThan">
      <formula>0</formula>
    </cfRule>
  </conditionalFormatting>
  <conditionalFormatting sqref="E38:G41">
    <cfRule type="cellIs" dxfId="28" priority="40" operator="lessThan">
      <formula>0</formula>
    </cfRule>
  </conditionalFormatting>
  <conditionalFormatting sqref="H41">
    <cfRule type="cellIs" dxfId="27" priority="39" operator="lessThan">
      <formula>0</formula>
    </cfRule>
  </conditionalFormatting>
  <conditionalFormatting sqref="I41">
    <cfRule type="cellIs" dxfId="26" priority="38" operator="lessThan">
      <formula>0</formula>
    </cfRule>
  </conditionalFormatting>
  <conditionalFormatting sqref="H48:I50">
    <cfRule type="cellIs" dxfId="25" priority="37" operator="lessThan">
      <formula>0</formula>
    </cfRule>
  </conditionalFormatting>
  <conditionalFormatting sqref="E48:G51">
    <cfRule type="cellIs" dxfId="24" priority="36" operator="lessThan">
      <formula>0</formula>
    </cfRule>
  </conditionalFormatting>
  <conditionalFormatting sqref="H51">
    <cfRule type="cellIs" dxfId="23" priority="35" operator="lessThan">
      <formula>0</formula>
    </cfRule>
  </conditionalFormatting>
  <conditionalFormatting sqref="I51">
    <cfRule type="cellIs" dxfId="22" priority="34" operator="lessThan">
      <formula>0</formula>
    </cfRule>
  </conditionalFormatting>
  <conditionalFormatting sqref="H58:I60">
    <cfRule type="cellIs" dxfId="21" priority="33" operator="lessThan">
      <formula>0</formula>
    </cfRule>
  </conditionalFormatting>
  <conditionalFormatting sqref="E58:G61">
    <cfRule type="cellIs" dxfId="20" priority="32" operator="lessThan">
      <formula>0</formula>
    </cfRule>
  </conditionalFormatting>
  <conditionalFormatting sqref="H61">
    <cfRule type="cellIs" dxfId="19" priority="31" operator="lessThan">
      <formula>0</formula>
    </cfRule>
  </conditionalFormatting>
  <conditionalFormatting sqref="I61">
    <cfRule type="cellIs" dxfId="18" priority="30" operator="lessThan">
      <formula>0</formula>
    </cfRule>
  </conditionalFormatting>
  <conditionalFormatting sqref="H68:I70">
    <cfRule type="cellIs" dxfId="17" priority="29" operator="lessThan">
      <formula>0</formula>
    </cfRule>
  </conditionalFormatting>
  <conditionalFormatting sqref="E68:G71">
    <cfRule type="cellIs" dxfId="16" priority="28" operator="lessThan">
      <formula>0</formula>
    </cfRule>
  </conditionalFormatting>
  <conditionalFormatting sqref="H71">
    <cfRule type="cellIs" dxfId="15" priority="27" operator="lessThan">
      <formula>0</formula>
    </cfRule>
  </conditionalFormatting>
  <conditionalFormatting sqref="I71">
    <cfRule type="cellIs" dxfId="14" priority="26" operator="lessThan">
      <formula>0</formula>
    </cfRule>
  </conditionalFormatting>
  <conditionalFormatting sqref="H78:I80">
    <cfRule type="cellIs" dxfId="13" priority="25" operator="lessThan">
      <formula>0</formula>
    </cfRule>
  </conditionalFormatting>
  <conditionalFormatting sqref="E78:G81">
    <cfRule type="cellIs" dxfId="12" priority="24" operator="lessThan">
      <formula>0</formula>
    </cfRule>
  </conditionalFormatting>
  <conditionalFormatting sqref="H81">
    <cfRule type="cellIs" dxfId="11" priority="23" operator="lessThan">
      <formula>0</formula>
    </cfRule>
  </conditionalFormatting>
  <conditionalFormatting sqref="I81">
    <cfRule type="cellIs" dxfId="10" priority="22" operator="lessThan">
      <formula>0</formula>
    </cfRule>
  </conditionalFormatting>
  <conditionalFormatting sqref="E108:I111">
    <cfRule type="cellIs" dxfId="9" priority="21" operator="lessThan">
      <formula>0</formula>
    </cfRule>
  </conditionalFormatting>
  <conditionalFormatting sqref="E118:I121">
    <cfRule type="cellIs" dxfId="8" priority="20" operator="lessThan">
      <formula>0</formula>
    </cfRule>
  </conditionalFormatting>
  <conditionalFormatting sqref="E128:I131">
    <cfRule type="cellIs" dxfId="7" priority="19" operator="lessThan">
      <formula>0</formula>
    </cfRule>
  </conditionalFormatting>
  <conditionalFormatting sqref="E138:I141">
    <cfRule type="cellIs" dxfId="6" priority="18" operator="lessThan">
      <formula>0</formula>
    </cfRule>
  </conditionalFormatting>
  <conditionalFormatting sqref="E148:I151">
    <cfRule type="cellIs" dxfId="5" priority="17" operator="lessThan">
      <formula>0</formula>
    </cfRule>
  </conditionalFormatting>
  <conditionalFormatting sqref="E168:I171">
    <cfRule type="cellIs" dxfId="4" priority="15" operator="lessThan">
      <formula>0</formula>
    </cfRule>
  </conditionalFormatting>
  <conditionalFormatting sqref="H172:I172">
    <cfRule type="cellIs" dxfId="3" priority="14" operator="lessThan">
      <formula>0</formula>
    </cfRule>
  </conditionalFormatting>
  <conditionalFormatting sqref="G172 E173:I181">
    <cfRule type="cellIs" dxfId="2" priority="13" operator="lessThan">
      <formula>0</formula>
    </cfRule>
  </conditionalFormatting>
  <conditionalFormatting sqref="E172:F172">
    <cfRule type="cellIs" dxfId="1" priority="10" operator="lessThan">
      <formula>0</formula>
    </cfRule>
  </conditionalFormatting>
  <conditionalFormatting sqref="E182:G182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Wijb</dc:creator>
  <cp:lastModifiedBy>Wijb</cp:lastModifiedBy>
  <dcterms:created xsi:type="dcterms:W3CDTF">2020-09-01T08:27:38Z</dcterms:created>
  <dcterms:modified xsi:type="dcterms:W3CDTF">2021-03-06T19:28:39Z</dcterms:modified>
</cp:coreProperties>
</file>