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/>
  <xr:revisionPtr revIDLastSave="0" documentId="13_ncr:1_{8499E861-CA98-4403-A725-320F176206A5}" xr6:coauthVersionLast="46" xr6:coauthVersionMax="46" xr10:uidLastSave="{00000000-0000-0000-0000-000000000000}"/>
  <bookViews>
    <workbookView xWindow="13470" yWindow="2625" windowWidth="38640" windowHeight="21240" activeTab="1" xr2:uid="{00000000-000D-0000-FFFF-FFFF00000000}"/>
  </bookViews>
  <sheets>
    <sheet name="Sheet1" sheetId="1" r:id="rId1"/>
    <sheet name="Sheet2" sheetId="2" r:id="rId2"/>
  </sheets>
  <definedNames>
    <definedName name="_xlchart.v1.0" hidden="1">Sheet2!$H$24</definedName>
    <definedName name="_xlchart.v1.1" hidden="1">Sheet2!$F$8:$F$18</definedName>
    <definedName name="_xlchart.v1.2" hidden="1">Sheet2!$H$20:$N$20</definedName>
    <definedName name="_xlchart.v1.3" hidden="1">Sheet2!$H$24</definedName>
    <definedName name="_xlchart.v1.4" hidden="1">Sheet2!$H$7:$N$7</definedName>
    <definedName name="_xlchart.v1.5" hidden="1">Sheet2!$H$20:$N$20</definedName>
    <definedName name="_xlchart.v1.6" hidden="1">Sheet2!$H$24</definedName>
    <definedName name="_xlchart.v1.7" hidden="1">Sheet2!$H$7:$N$7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2" l="1"/>
  <c r="J20" i="2"/>
  <c r="K20" i="2"/>
  <c r="L20" i="2"/>
  <c r="M20" i="2"/>
  <c r="N20" i="2"/>
  <c r="H20" i="2"/>
  <c r="F22" i="2"/>
  <c r="F21" i="2"/>
  <c r="F20" i="2"/>
  <c r="V26" i="1"/>
  <c r="V25" i="1"/>
  <c r="V24" i="1"/>
  <c r="AC13" i="1" l="1"/>
  <c r="AC2" i="1"/>
  <c r="AA15" i="1"/>
  <c r="AA14" i="1"/>
  <c r="AA13" i="1"/>
  <c r="AA12" i="1"/>
  <c r="AA11" i="1"/>
  <c r="AA10" i="1"/>
  <c r="Y16" i="1"/>
  <c r="Y15" i="1"/>
  <c r="Y13" i="1"/>
  <c r="Y12" i="1"/>
  <c r="Y10" i="1"/>
  <c r="Y2" i="1"/>
  <c r="W16" i="1"/>
  <c r="W13" i="1"/>
  <c r="W12" i="1"/>
  <c r="W10" i="1"/>
  <c r="U16" i="1"/>
  <c r="U15" i="1"/>
  <c r="U14" i="1"/>
  <c r="U13" i="1"/>
  <c r="U12" i="1"/>
  <c r="U11" i="1"/>
  <c r="S16" i="1"/>
  <c r="S15" i="1"/>
  <c r="S13" i="1"/>
  <c r="S12" i="1"/>
  <c r="S11" i="1"/>
  <c r="Q11" i="1"/>
  <c r="Q10" i="1"/>
  <c r="O16" i="1"/>
  <c r="O15" i="1"/>
  <c r="O14" i="1"/>
  <c r="O13" i="1"/>
  <c r="O12" i="1"/>
  <c r="O11" i="1"/>
  <c r="O10" i="1"/>
  <c r="O2" i="1"/>
  <c r="M11" i="1"/>
  <c r="K14" i="1"/>
  <c r="K13" i="1"/>
  <c r="K12" i="1"/>
  <c r="K11" i="1"/>
  <c r="K10" i="1"/>
  <c r="I16" i="1"/>
  <c r="I14" i="1"/>
  <c r="I12" i="1"/>
  <c r="I10" i="1"/>
  <c r="I3" i="1"/>
  <c r="I2" i="1"/>
  <c r="G16" i="1"/>
  <c r="G13" i="1"/>
  <c r="G12" i="1"/>
  <c r="C12" i="1"/>
  <c r="G11" i="1"/>
  <c r="G10" i="1"/>
  <c r="G5" i="1"/>
  <c r="E10" i="1"/>
  <c r="C11" i="1"/>
  <c r="C16" i="1"/>
  <c r="C15" i="1"/>
  <c r="C10" i="1"/>
  <c r="C4" i="1"/>
  <c r="C3" i="1"/>
  <c r="C2" i="1"/>
</calcChain>
</file>

<file path=xl/sharedStrings.xml><?xml version="1.0" encoding="utf-8"?>
<sst xmlns="http://schemas.openxmlformats.org/spreadsheetml/2006/main" count="9" uniqueCount="6">
  <si>
    <t>Age</t>
  </si>
  <si>
    <t>M</t>
  </si>
  <si>
    <t>F</t>
  </si>
  <si>
    <t>average</t>
  </si>
  <si>
    <t>median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</si>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</sst>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02714032403705E-2"/>
          <c:y val="3.5641946667707605E-2"/>
          <c:w val="0.82072096602897882"/>
          <c:h val="0.88919156053811432"/>
        </c:manualLayout>
      </c:layout>
      <c:barChart>
        <c:barDir val="col"/>
        <c:grouping val="clustered"/>
        <c:varyColors val="0"/>
        <c:ser>
          <c:idx val="28"/>
          <c:order val="0"/>
          <c:tx>
            <c:strRef>
              <c:f>Sheet1!$B$1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Sheet1!$B$2:$B$8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34-475E-A1C9-1170C0A6A22D}"/>
            </c:ext>
          </c:extLst>
        </c:ser>
        <c:ser>
          <c:idx val="29"/>
          <c:order val="1"/>
          <c:tx>
            <c:strRef>
              <c:f>Sheet1!$D$1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Sheet1!$D$2:$D$8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34-475E-A1C9-1170C0A6A22D}"/>
            </c:ext>
          </c:extLst>
        </c:ser>
        <c:ser>
          <c:idx val="30"/>
          <c:order val="2"/>
          <c:tx>
            <c:strRef>
              <c:f>Sheet1!$F$1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Sheet1!$F$2:$F$8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34-475E-A1C9-1170C0A6A22D}"/>
            </c:ext>
          </c:extLst>
        </c:ser>
        <c:ser>
          <c:idx val="31"/>
          <c:order val="3"/>
          <c:tx>
            <c:strRef>
              <c:f>Sheet1!$H$1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Sheet1!$H$2:$H$8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34-475E-A1C9-1170C0A6A22D}"/>
            </c:ext>
          </c:extLst>
        </c:ser>
        <c:ser>
          <c:idx val="32"/>
          <c:order val="4"/>
          <c:tx>
            <c:strRef>
              <c:f>Sheet1!$J$1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Sheet1!$J$2:$J$8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34-475E-A1C9-1170C0A6A22D}"/>
            </c:ext>
          </c:extLst>
        </c:ser>
        <c:ser>
          <c:idx val="33"/>
          <c:order val="5"/>
          <c:tx>
            <c:strRef>
              <c:f>Sheet1!$L$1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Sheet1!$L$2:$L$8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34-475E-A1C9-1170C0A6A22D}"/>
            </c:ext>
          </c:extLst>
        </c:ser>
        <c:ser>
          <c:idx val="34"/>
          <c:order val="6"/>
          <c:tx>
            <c:strRef>
              <c:f>Sheet1!$N$1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Sheet1!$N$2:$N$8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34-475E-A1C9-1170C0A6A22D}"/>
            </c:ext>
          </c:extLst>
        </c:ser>
        <c:ser>
          <c:idx val="35"/>
          <c:order val="7"/>
          <c:tx>
            <c:strRef>
              <c:f>Sheet1!$P$1</c:f>
              <c:strCache>
                <c:ptCount val="1"/>
                <c:pt idx="0">
                  <c:v>8</c:v>
                </c:pt>
              </c:strCache>
            </c:strRef>
          </c:tx>
          <c:invertIfNegative val="0"/>
          <c:val>
            <c:numRef>
              <c:f>Sheet1!$P$2:$P$8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F34-475E-A1C9-1170C0A6A22D}"/>
            </c:ext>
          </c:extLst>
        </c:ser>
        <c:ser>
          <c:idx val="36"/>
          <c:order val="8"/>
          <c:tx>
            <c:strRef>
              <c:f>Sheet1!$R$1</c:f>
              <c:strCache>
                <c:ptCount val="1"/>
                <c:pt idx="0">
                  <c:v>9</c:v>
                </c:pt>
              </c:strCache>
            </c:strRef>
          </c:tx>
          <c:invertIfNegative val="0"/>
          <c:val>
            <c:numRef>
              <c:f>Sheet1!$R$2:$R$8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F34-475E-A1C9-1170C0A6A22D}"/>
            </c:ext>
          </c:extLst>
        </c:ser>
        <c:ser>
          <c:idx val="37"/>
          <c:order val="9"/>
          <c:tx>
            <c:strRef>
              <c:f>Sheet1!$T$1</c:f>
              <c:strCache>
                <c:ptCount val="1"/>
                <c:pt idx="0">
                  <c:v>10</c:v>
                </c:pt>
              </c:strCache>
            </c:strRef>
          </c:tx>
          <c:invertIfNegative val="0"/>
          <c:val>
            <c:numRef>
              <c:f>Sheet1!$T$2:$T$8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F34-475E-A1C9-1170C0A6A22D}"/>
            </c:ext>
          </c:extLst>
        </c:ser>
        <c:ser>
          <c:idx val="38"/>
          <c:order val="10"/>
          <c:tx>
            <c:strRef>
              <c:f>Sheet1!$V$1</c:f>
              <c:strCache>
                <c:ptCount val="1"/>
                <c:pt idx="0">
                  <c:v>11</c:v>
                </c:pt>
              </c:strCache>
            </c:strRef>
          </c:tx>
          <c:invertIfNegative val="0"/>
          <c:val>
            <c:numRef>
              <c:f>Sheet1!$V$2:$V$8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34-475E-A1C9-1170C0A6A22D}"/>
            </c:ext>
          </c:extLst>
        </c:ser>
        <c:ser>
          <c:idx val="39"/>
          <c:order val="11"/>
          <c:tx>
            <c:strRef>
              <c:f>Sheet1!$X$1</c:f>
              <c:strCache>
                <c:ptCount val="1"/>
                <c:pt idx="0">
                  <c:v>12</c:v>
                </c:pt>
              </c:strCache>
            </c:strRef>
          </c:tx>
          <c:invertIfNegative val="0"/>
          <c:val>
            <c:numRef>
              <c:f>Sheet1!$X$2:$X$8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F34-475E-A1C9-1170C0A6A22D}"/>
            </c:ext>
          </c:extLst>
        </c:ser>
        <c:ser>
          <c:idx val="40"/>
          <c:order val="12"/>
          <c:tx>
            <c:strRef>
              <c:f>Sheet1!$Z$1</c:f>
              <c:strCache>
                <c:ptCount val="1"/>
                <c:pt idx="0">
                  <c:v>13</c:v>
                </c:pt>
              </c:strCache>
            </c:strRef>
          </c:tx>
          <c:invertIfNegative val="0"/>
          <c:val>
            <c:numRef>
              <c:f>Sheet1!$Z$2:$Z$8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34-475E-A1C9-1170C0A6A22D}"/>
            </c:ext>
          </c:extLst>
        </c:ser>
        <c:ser>
          <c:idx val="41"/>
          <c:order val="13"/>
          <c:tx>
            <c:strRef>
              <c:f>Sheet1!$AB$1</c:f>
              <c:strCache>
                <c:ptCount val="1"/>
                <c:pt idx="0">
                  <c:v>14</c:v>
                </c:pt>
              </c:strCache>
            </c:strRef>
          </c:tx>
          <c:invertIfNegative val="0"/>
          <c:val>
            <c:numRef>
              <c:f>Sheet1!$AB$2:$AB$8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34-475E-A1C9-1170C0A6A22D}"/>
            </c:ext>
          </c:extLst>
        </c:ser>
        <c:ser>
          <c:idx val="42"/>
          <c:order val="14"/>
          <c:tx>
            <c:strRef>
              <c:f>Sheet1!$B$1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Sheet1!$C$2:$C$8</c:f>
              <c:numCache>
                <c:formatCode>General</c:formatCode>
                <c:ptCount val="7"/>
                <c:pt idx="0">
                  <c:v>94</c:v>
                </c:pt>
                <c:pt idx="1">
                  <c:v>135</c:v>
                </c:pt>
                <c:pt idx="2">
                  <c:v>94</c:v>
                </c:pt>
                <c:pt idx="3">
                  <c:v>50</c:v>
                </c:pt>
                <c:pt idx="4">
                  <c:v>67</c:v>
                </c:pt>
                <c:pt idx="5">
                  <c:v>58</c:v>
                </c:pt>
                <c:pt idx="6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F34-475E-A1C9-1170C0A6A22D}"/>
            </c:ext>
          </c:extLst>
        </c:ser>
        <c:ser>
          <c:idx val="43"/>
          <c:order val="15"/>
          <c:tx>
            <c:strRef>
              <c:f>Sheet1!$D$1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Sheet1!$E$2:$E$8</c:f>
              <c:numCache>
                <c:formatCode>General</c:formatCode>
                <c:ptCount val="7"/>
                <c:pt idx="0">
                  <c:v>65</c:v>
                </c:pt>
                <c:pt idx="1">
                  <c:v>51</c:v>
                </c:pt>
                <c:pt idx="2">
                  <c:v>61</c:v>
                </c:pt>
                <c:pt idx="3">
                  <c:v>71</c:v>
                </c:pt>
                <c:pt idx="4">
                  <c:v>71</c:v>
                </c:pt>
                <c:pt idx="5">
                  <c:v>34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F34-475E-A1C9-1170C0A6A22D}"/>
            </c:ext>
          </c:extLst>
        </c:ser>
        <c:ser>
          <c:idx val="44"/>
          <c:order val="16"/>
          <c:tx>
            <c:strRef>
              <c:f>Sheet1!$F$1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Sheet1!$G$2:$G$8</c:f>
              <c:numCache>
                <c:formatCode>General</c:formatCode>
                <c:ptCount val="7"/>
                <c:pt idx="0">
                  <c:v>109</c:v>
                </c:pt>
                <c:pt idx="1">
                  <c:v>71</c:v>
                </c:pt>
                <c:pt idx="2">
                  <c:v>80</c:v>
                </c:pt>
                <c:pt idx="3">
                  <c:v>116</c:v>
                </c:pt>
                <c:pt idx="4">
                  <c:v>52</c:v>
                </c:pt>
                <c:pt idx="5">
                  <c:v>96</c:v>
                </c:pt>
                <c:pt idx="6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F34-475E-A1C9-1170C0A6A22D}"/>
            </c:ext>
          </c:extLst>
        </c:ser>
        <c:ser>
          <c:idx val="45"/>
          <c:order val="17"/>
          <c:tx>
            <c:strRef>
              <c:f>Sheet1!$H$1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Sheet1!$I$2:$I$8</c:f>
              <c:numCache>
                <c:formatCode>General</c:formatCode>
                <c:ptCount val="7"/>
                <c:pt idx="0">
                  <c:v>215</c:v>
                </c:pt>
                <c:pt idx="1">
                  <c:v>116</c:v>
                </c:pt>
                <c:pt idx="2">
                  <c:v>50</c:v>
                </c:pt>
                <c:pt idx="3">
                  <c:v>61</c:v>
                </c:pt>
                <c:pt idx="4">
                  <c:v>55</c:v>
                </c:pt>
                <c:pt idx="5">
                  <c:v>51</c:v>
                </c:pt>
                <c:pt idx="6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F34-475E-A1C9-1170C0A6A22D}"/>
            </c:ext>
          </c:extLst>
        </c:ser>
        <c:ser>
          <c:idx val="46"/>
          <c:order val="18"/>
          <c:tx>
            <c:strRef>
              <c:f>Sheet1!$J$1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Sheet1!$K$2:$K$8</c:f>
              <c:numCache>
                <c:formatCode>General</c:formatCode>
                <c:ptCount val="7"/>
                <c:pt idx="0">
                  <c:v>100</c:v>
                </c:pt>
                <c:pt idx="1">
                  <c:v>74</c:v>
                </c:pt>
                <c:pt idx="2">
                  <c:v>91</c:v>
                </c:pt>
                <c:pt idx="3">
                  <c:v>73</c:v>
                </c:pt>
                <c:pt idx="4">
                  <c:v>69</c:v>
                </c:pt>
                <c:pt idx="5">
                  <c:v>36</c:v>
                </c:pt>
                <c:pt idx="6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F34-475E-A1C9-1170C0A6A22D}"/>
            </c:ext>
          </c:extLst>
        </c:ser>
        <c:ser>
          <c:idx val="47"/>
          <c:order val="19"/>
          <c:tx>
            <c:strRef>
              <c:f>Sheet1!$L$1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Sheet1!$M$2:$M$8</c:f>
              <c:numCache>
                <c:formatCode>General</c:formatCode>
                <c:ptCount val="7"/>
                <c:pt idx="0">
                  <c:v>145</c:v>
                </c:pt>
                <c:pt idx="1">
                  <c:v>140</c:v>
                </c:pt>
                <c:pt idx="2">
                  <c:v>45</c:v>
                </c:pt>
                <c:pt idx="3">
                  <c:v>52</c:v>
                </c:pt>
                <c:pt idx="4">
                  <c:v>50</c:v>
                </c:pt>
                <c:pt idx="5">
                  <c:v>28</c:v>
                </c:pt>
                <c:pt idx="6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CF34-475E-A1C9-1170C0A6A22D}"/>
            </c:ext>
          </c:extLst>
        </c:ser>
        <c:ser>
          <c:idx val="48"/>
          <c:order val="20"/>
          <c:tx>
            <c:strRef>
              <c:f>Sheet1!$N$1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Sheet1!$O$2:$O$8</c:f>
              <c:numCache>
                <c:formatCode>General</c:formatCode>
                <c:ptCount val="7"/>
                <c:pt idx="0">
                  <c:v>161</c:v>
                </c:pt>
                <c:pt idx="1">
                  <c:v>124</c:v>
                </c:pt>
                <c:pt idx="2">
                  <c:v>90</c:v>
                </c:pt>
                <c:pt idx="3">
                  <c:v>61</c:v>
                </c:pt>
                <c:pt idx="4">
                  <c:v>46</c:v>
                </c:pt>
                <c:pt idx="5">
                  <c:v>47</c:v>
                </c:pt>
                <c:pt idx="6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F34-475E-A1C9-1170C0A6A22D}"/>
            </c:ext>
          </c:extLst>
        </c:ser>
        <c:ser>
          <c:idx val="49"/>
          <c:order val="21"/>
          <c:tx>
            <c:strRef>
              <c:f>Sheet1!$P$1</c:f>
              <c:strCache>
                <c:ptCount val="1"/>
                <c:pt idx="0">
                  <c:v>8</c:v>
                </c:pt>
              </c:strCache>
            </c:strRef>
          </c:tx>
          <c:invertIfNegative val="0"/>
          <c:val>
            <c:numRef>
              <c:f>Sheet1!$Q$2:$Q$8</c:f>
              <c:numCache>
                <c:formatCode>General</c:formatCode>
                <c:ptCount val="7"/>
                <c:pt idx="0">
                  <c:v>98</c:v>
                </c:pt>
                <c:pt idx="1">
                  <c:v>51</c:v>
                </c:pt>
                <c:pt idx="2">
                  <c:v>50</c:v>
                </c:pt>
                <c:pt idx="3">
                  <c:v>42</c:v>
                </c:pt>
                <c:pt idx="4">
                  <c:v>30</c:v>
                </c:pt>
                <c:pt idx="5">
                  <c:v>25</c:v>
                </c:pt>
                <c:pt idx="6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CF34-475E-A1C9-1170C0A6A22D}"/>
            </c:ext>
          </c:extLst>
        </c:ser>
        <c:ser>
          <c:idx val="50"/>
          <c:order val="22"/>
          <c:tx>
            <c:strRef>
              <c:f>Sheet1!$R$1</c:f>
              <c:strCache>
                <c:ptCount val="1"/>
                <c:pt idx="0">
                  <c:v>9</c:v>
                </c:pt>
              </c:strCache>
            </c:strRef>
          </c:tx>
          <c:invertIfNegative val="0"/>
          <c:val>
            <c:numRef>
              <c:f>Sheet1!$S$2:$S$8</c:f>
              <c:numCache>
                <c:formatCode>General</c:formatCode>
                <c:ptCount val="7"/>
                <c:pt idx="0">
                  <c:v>70</c:v>
                </c:pt>
                <c:pt idx="1">
                  <c:v>50</c:v>
                </c:pt>
                <c:pt idx="2">
                  <c:v>48</c:v>
                </c:pt>
                <c:pt idx="3">
                  <c:v>33</c:v>
                </c:pt>
                <c:pt idx="4">
                  <c:v>22</c:v>
                </c:pt>
                <c:pt idx="5">
                  <c:v>34</c:v>
                </c:pt>
                <c:pt idx="6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CF34-475E-A1C9-1170C0A6A22D}"/>
            </c:ext>
          </c:extLst>
        </c:ser>
        <c:ser>
          <c:idx val="51"/>
          <c:order val="23"/>
          <c:tx>
            <c:strRef>
              <c:f>Sheet1!$T$1</c:f>
              <c:strCache>
                <c:ptCount val="1"/>
                <c:pt idx="0">
                  <c:v>10</c:v>
                </c:pt>
              </c:strCache>
            </c:strRef>
          </c:tx>
          <c:invertIfNegative val="0"/>
          <c:val>
            <c:numRef>
              <c:f>Sheet1!$U$2:$U$8</c:f>
              <c:numCache>
                <c:formatCode>General</c:formatCode>
                <c:ptCount val="7"/>
                <c:pt idx="0">
                  <c:v>70</c:v>
                </c:pt>
                <c:pt idx="1">
                  <c:v>42</c:v>
                </c:pt>
                <c:pt idx="2">
                  <c:v>37</c:v>
                </c:pt>
                <c:pt idx="3">
                  <c:v>75</c:v>
                </c:pt>
                <c:pt idx="4">
                  <c:v>41</c:v>
                </c:pt>
                <c:pt idx="5">
                  <c:v>32</c:v>
                </c:pt>
                <c:pt idx="6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CF34-475E-A1C9-1170C0A6A22D}"/>
            </c:ext>
          </c:extLst>
        </c:ser>
        <c:ser>
          <c:idx val="52"/>
          <c:order val="24"/>
          <c:tx>
            <c:strRef>
              <c:f>Sheet1!$V$1</c:f>
              <c:strCache>
                <c:ptCount val="1"/>
                <c:pt idx="0">
                  <c:v>11</c:v>
                </c:pt>
              </c:strCache>
            </c:strRef>
          </c:tx>
          <c:invertIfNegative val="0"/>
          <c:val>
            <c:numRef>
              <c:f>Sheet1!$W$2:$W$8</c:f>
              <c:numCache>
                <c:formatCode>General</c:formatCode>
                <c:ptCount val="7"/>
                <c:pt idx="0">
                  <c:v>87</c:v>
                </c:pt>
                <c:pt idx="1">
                  <c:v>44</c:v>
                </c:pt>
                <c:pt idx="2">
                  <c:v>51</c:v>
                </c:pt>
                <c:pt idx="3">
                  <c:v>39</c:v>
                </c:pt>
                <c:pt idx="4">
                  <c:v>47</c:v>
                </c:pt>
                <c:pt idx="5">
                  <c:v>34</c:v>
                </c:pt>
                <c:pt idx="6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F34-475E-A1C9-1170C0A6A22D}"/>
            </c:ext>
          </c:extLst>
        </c:ser>
        <c:ser>
          <c:idx val="53"/>
          <c:order val="25"/>
          <c:tx>
            <c:strRef>
              <c:f>Sheet1!$X$1</c:f>
              <c:strCache>
                <c:ptCount val="1"/>
                <c:pt idx="0">
                  <c:v>12</c:v>
                </c:pt>
              </c:strCache>
            </c:strRef>
          </c:tx>
          <c:invertIfNegative val="0"/>
          <c:val>
            <c:numRef>
              <c:f>Sheet1!$Y$2:$Y$8</c:f>
              <c:numCache>
                <c:formatCode>General</c:formatCode>
                <c:ptCount val="7"/>
                <c:pt idx="0">
                  <c:v>108</c:v>
                </c:pt>
                <c:pt idx="1">
                  <c:v>64</c:v>
                </c:pt>
                <c:pt idx="2">
                  <c:v>48</c:v>
                </c:pt>
                <c:pt idx="3">
                  <c:v>56</c:v>
                </c:pt>
                <c:pt idx="4">
                  <c:v>39</c:v>
                </c:pt>
                <c:pt idx="5">
                  <c:v>35</c:v>
                </c:pt>
                <c:pt idx="6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F34-475E-A1C9-1170C0A6A22D}"/>
            </c:ext>
          </c:extLst>
        </c:ser>
        <c:ser>
          <c:idx val="54"/>
          <c:order val="26"/>
          <c:tx>
            <c:strRef>
              <c:f>Sheet1!$Z$1</c:f>
              <c:strCache>
                <c:ptCount val="1"/>
                <c:pt idx="0">
                  <c:v>13</c:v>
                </c:pt>
              </c:strCache>
            </c:strRef>
          </c:tx>
          <c:invertIfNegative val="0"/>
          <c:val>
            <c:numRef>
              <c:f>Sheet1!$AA$2:$AA$8</c:f>
              <c:numCache>
                <c:formatCode>General</c:formatCode>
                <c:ptCount val="7"/>
                <c:pt idx="0">
                  <c:v>152</c:v>
                </c:pt>
                <c:pt idx="1">
                  <c:v>50</c:v>
                </c:pt>
                <c:pt idx="2">
                  <c:v>41</c:v>
                </c:pt>
                <c:pt idx="3">
                  <c:v>37</c:v>
                </c:pt>
                <c:pt idx="4">
                  <c:v>34</c:v>
                </c:pt>
                <c:pt idx="5">
                  <c:v>39</c:v>
                </c:pt>
                <c:pt idx="6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CF34-475E-A1C9-1170C0A6A22D}"/>
            </c:ext>
          </c:extLst>
        </c:ser>
        <c:ser>
          <c:idx val="55"/>
          <c:order val="27"/>
          <c:tx>
            <c:strRef>
              <c:f>Sheet1!$AB$1</c:f>
              <c:strCache>
                <c:ptCount val="1"/>
                <c:pt idx="0">
                  <c:v>14</c:v>
                </c:pt>
              </c:strCache>
            </c:strRef>
          </c:tx>
          <c:invertIfNegative val="0"/>
          <c:val>
            <c:numRef>
              <c:f>Sheet1!$AC$2:$AC$8</c:f>
              <c:numCache>
                <c:formatCode>General</c:formatCode>
                <c:ptCount val="7"/>
                <c:pt idx="0">
                  <c:v>118</c:v>
                </c:pt>
                <c:pt idx="1">
                  <c:v>37</c:v>
                </c:pt>
                <c:pt idx="2">
                  <c:v>33</c:v>
                </c:pt>
                <c:pt idx="3">
                  <c:v>65</c:v>
                </c:pt>
                <c:pt idx="4">
                  <c:v>45</c:v>
                </c:pt>
                <c:pt idx="5">
                  <c:v>46</c:v>
                </c:pt>
                <c:pt idx="6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CF34-475E-A1C9-1170C0A6A22D}"/>
            </c:ext>
          </c:extLst>
        </c:ser>
        <c:ser>
          <c:idx val="14"/>
          <c:order val="42"/>
          <c:tx>
            <c:strRef>
              <c:f>Sheet1!$B$1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Sheet1!$B$2:$B$8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CF34-475E-A1C9-1170C0A6A22D}"/>
            </c:ext>
          </c:extLst>
        </c:ser>
        <c:ser>
          <c:idx val="15"/>
          <c:order val="43"/>
          <c:tx>
            <c:strRef>
              <c:f>Sheet1!$D$1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Sheet1!$D$2:$D$8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CF34-475E-A1C9-1170C0A6A22D}"/>
            </c:ext>
          </c:extLst>
        </c:ser>
        <c:ser>
          <c:idx val="16"/>
          <c:order val="44"/>
          <c:tx>
            <c:strRef>
              <c:f>Sheet1!$F$1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Sheet1!$F$2:$F$8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CF34-475E-A1C9-1170C0A6A22D}"/>
            </c:ext>
          </c:extLst>
        </c:ser>
        <c:ser>
          <c:idx val="17"/>
          <c:order val="45"/>
          <c:tx>
            <c:strRef>
              <c:f>Sheet1!$H$1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Sheet1!$H$2:$H$8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CF34-475E-A1C9-1170C0A6A22D}"/>
            </c:ext>
          </c:extLst>
        </c:ser>
        <c:ser>
          <c:idx val="18"/>
          <c:order val="46"/>
          <c:tx>
            <c:strRef>
              <c:f>Sheet1!$J$1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Sheet1!$J$2:$J$8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CF34-475E-A1C9-1170C0A6A22D}"/>
            </c:ext>
          </c:extLst>
        </c:ser>
        <c:ser>
          <c:idx val="19"/>
          <c:order val="47"/>
          <c:tx>
            <c:strRef>
              <c:f>Sheet1!$L$1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Sheet1!$L$2:$L$8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CF34-475E-A1C9-1170C0A6A22D}"/>
            </c:ext>
          </c:extLst>
        </c:ser>
        <c:ser>
          <c:idx val="20"/>
          <c:order val="48"/>
          <c:tx>
            <c:strRef>
              <c:f>Sheet1!$N$1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Sheet1!$N$2:$N$8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CF34-475E-A1C9-1170C0A6A22D}"/>
            </c:ext>
          </c:extLst>
        </c:ser>
        <c:ser>
          <c:idx val="21"/>
          <c:order val="49"/>
          <c:tx>
            <c:strRef>
              <c:f>Sheet1!$P$1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Sheet1!$P$2:$P$8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CF34-475E-A1C9-1170C0A6A22D}"/>
            </c:ext>
          </c:extLst>
        </c:ser>
        <c:ser>
          <c:idx val="22"/>
          <c:order val="50"/>
          <c:tx>
            <c:strRef>
              <c:f>Sheet1!$R$1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Sheet1!$R$2:$R$8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CF34-475E-A1C9-1170C0A6A22D}"/>
            </c:ext>
          </c:extLst>
        </c:ser>
        <c:ser>
          <c:idx val="23"/>
          <c:order val="51"/>
          <c:tx>
            <c:strRef>
              <c:f>Sheet1!$T$1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Sheet1!$T$2:$T$8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CF34-475E-A1C9-1170C0A6A22D}"/>
            </c:ext>
          </c:extLst>
        </c:ser>
        <c:ser>
          <c:idx val="24"/>
          <c:order val="52"/>
          <c:tx>
            <c:strRef>
              <c:f>Sheet1!$V$1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Sheet1!$V$2:$V$8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CF34-475E-A1C9-1170C0A6A22D}"/>
            </c:ext>
          </c:extLst>
        </c:ser>
        <c:ser>
          <c:idx val="25"/>
          <c:order val="53"/>
          <c:tx>
            <c:strRef>
              <c:f>Sheet1!$X$1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Sheet1!$X$2:$X$8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CF34-475E-A1C9-1170C0A6A22D}"/>
            </c:ext>
          </c:extLst>
        </c:ser>
        <c:ser>
          <c:idx val="26"/>
          <c:order val="54"/>
          <c:tx>
            <c:strRef>
              <c:f>Sheet1!$Z$1</c:f>
              <c:strCache>
                <c:ptCount val="1"/>
                <c:pt idx="0">
                  <c:v>13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Sheet1!$Z$2:$Z$8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CF34-475E-A1C9-1170C0A6A22D}"/>
            </c:ext>
          </c:extLst>
        </c:ser>
        <c:ser>
          <c:idx val="27"/>
          <c:order val="55"/>
          <c:tx>
            <c:strRef>
              <c:f>Sheet1!$AB$1</c:f>
              <c:strCache>
                <c:ptCount val="1"/>
                <c:pt idx="0">
                  <c:v>14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Sheet1!$AB$2:$AB$8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CF34-475E-A1C9-1170C0A6A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32067535"/>
        <c:axId val="2032067119"/>
      </c:barChart>
      <c:lineChart>
        <c:grouping val="standard"/>
        <c:varyColors val="0"/>
        <c:ser>
          <c:idx val="0"/>
          <c:order val="28"/>
          <c:tx>
            <c:strRef>
              <c:f>Sheet1!$B$1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Sheet1!$C$2:$C$8</c:f>
              <c:numCache>
                <c:formatCode>General</c:formatCode>
                <c:ptCount val="7"/>
                <c:pt idx="0">
                  <c:v>94</c:v>
                </c:pt>
                <c:pt idx="1">
                  <c:v>135</c:v>
                </c:pt>
                <c:pt idx="2">
                  <c:v>94</c:v>
                </c:pt>
                <c:pt idx="3">
                  <c:v>50</c:v>
                </c:pt>
                <c:pt idx="4">
                  <c:v>67</c:v>
                </c:pt>
                <c:pt idx="5">
                  <c:v>58</c:v>
                </c:pt>
                <c:pt idx="6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CF34-475E-A1C9-1170C0A6A22D}"/>
            </c:ext>
          </c:extLst>
        </c:ser>
        <c:ser>
          <c:idx val="1"/>
          <c:order val="29"/>
          <c:tx>
            <c:strRef>
              <c:f>Sheet1!$D$1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Sheet1!$E$2:$E$8</c:f>
              <c:numCache>
                <c:formatCode>General</c:formatCode>
                <c:ptCount val="7"/>
                <c:pt idx="0">
                  <c:v>65</c:v>
                </c:pt>
                <c:pt idx="1">
                  <c:v>51</c:v>
                </c:pt>
                <c:pt idx="2">
                  <c:v>61</c:v>
                </c:pt>
                <c:pt idx="3">
                  <c:v>71</c:v>
                </c:pt>
                <c:pt idx="4">
                  <c:v>71</c:v>
                </c:pt>
                <c:pt idx="5">
                  <c:v>34</c:v>
                </c:pt>
                <c:pt idx="6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CF34-475E-A1C9-1170C0A6A22D}"/>
            </c:ext>
          </c:extLst>
        </c:ser>
        <c:ser>
          <c:idx val="2"/>
          <c:order val="30"/>
          <c:tx>
            <c:strRef>
              <c:f>Sheet1!$F$1</c:f>
              <c:strCache>
                <c:ptCount val="1"/>
                <c:pt idx="0">
                  <c:v>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Sheet1!$G$2:$G$8</c:f>
              <c:numCache>
                <c:formatCode>General</c:formatCode>
                <c:ptCount val="7"/>
                <c:pt idx="0">
                  <c:v>109</c:v>
                </c:pt>
                <c:pt idx="1">
                  <c:v>71</c:v>
                </c:pt>
                <c:pt idx="2">
                  <c:v>80</c:v>
                </c:pt>
                <c:pt idx="3">
                  <c:v>116</c:v>
                </c:pt>
                <c:pt idx="4">
                  <c:v>52</c:v>
                </c:pt>
                <c:pt idx="5">
                  <c:v>96</c:v>
                </c:pt>
                <c:pt idx="6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CF34-475E-A1C9-1170C0A6A22D}"/>
            </c:ext>
          </c:extLst>
        </c:ser>
        <c:ser>
          <c:idx val="3"/>
          <c:order val="31"/>
          <c:tx>
            <c:strRef>
              <c:f>Sheet1!$H$1</c:f>
              <c:strCache>
                <c:ptCount val="1"/>
                <c:pt idx="0">
                  <c:v>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Sheet1!$I$2:$I$8</c:f>
              <c:numCache>
                <c:formatCode>General</c:formatCode>
                <c:ptCount val="7"/>
                <c:pt idx="0">
                  <c:v>215</c:v>
                </c:pt>
                <c:pt idx="1">
                  <c:v>116</c:v>
                </c:pt>
                <c:pt idx="2">
                  <c:v>50</c:v>
                </c:pt>
                <c:pt idx="3">
                  <c:v>61</c:v>
                </c:pt>
                <c:pt idx="4">
                  <c:v>55</c:v>
                </c:pt>
                <c:pt idx="5">
                  <c:v>51</c:v>
                </c:pt>
                <c:pt idx="6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CF34-475E-A1C9-1170C0A6A22D}"/>
            </c:ext>
          </c:extLst>
        </c:ser>
        <c:ser>
          <c:idx val="4"/>
          <c:order val="32"/>
          <c:tx>
            <c:strRef>
              <c:f>Sheet1!$J$1</c:f>
              <c:strCache>
                <c:ptCount val="1"/>
                <c:pt idx="0">
                  <c:v>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Sheet1!$K$2:$K$8</c:f>
              <c:numCache>
                <c:formatCode>General</c:formatCode>
                <c:ptCount val="7"/>
                <c:pt idx="0">
                  <c:v>100</c:v>
                </c:pt>
                <c:pt idx="1">
                  <c:v>74</c:v>
                </c:pt>
                <c:pt idx="2">
                  <c:v>91</c:v>
                </c:pt>
                <c:pt idx="3">
                  <c:v>73</c:v>
                </c:pt>
                <c:pt idx="4">
                  <c:v>69</c:v>
                </c:pt>
                <c:pt idx="5">
                  <c:v>36</c:v>
                </c:pt>
                <c:pt idx="6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CF34-475E-A1C9-1170C0A6A22D}"/>
            </c:ext>
          </c:extLst>
        </c:ser>
        <c:ser>
          <c:idx val="5"/>
          <c:order val="33"/>
          <c:tx>
            <c:strRef>
              <c:f>Sheet1!$L$1</c:f>
              <c:strCache>
                <c:ptCount val="1"/>
                <c:pt idx="0">
                  <c:v>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Sheet1!$M$2:$M$8</c:f>
              <c:numCache>
                <c:formatCode>General</c:formatCode>
                <c:ptCount val="7"/>
                <c:pt idx="0">
                  <c:v>145</c:v>
                </c:pt>
                <c:pt idx="1">
                  <c:v>140</c:v>
                </c:pt>
                <c:pt idx="2">
                  <c:v>45</c:v>
                </c:pt>
                <c:pt idx="3">
                  <c:v>52</c:v>
                </c:pt>
                <c:pt idx="4">
                  <c:v>50</c:v>
                </c:pt>
                <c:pt idx="5">
                  <c:v>28</c:v>
                </c:pt>
                <c:pt idx="6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CF34-475E-A1C9-1170C0A6A22D}"/>
            </c:ext>
          </c:extLst>
        </c:ser>
        <c:ser>
          <c:idx val="6"/>
          <c:order val="34"/>
          <c:tx>
            <c:strRef>
              <c:f>Sheet1!$N$1</c:f>
              <c:strCache>
                <c:ptCount val="1"/>
                <c:pt idx="0">
                  <c:v>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Sheet1!$O$2:$O$8</c:f>
              <c:numCache>
                <c:formatCode>General</c:formatCode>
                <c:ptCount val="7"/>
                <c:pt idx="0">
                  <c:v>161</c:v>
                </c:pt>
                <c:pt idx="1">
                  <c:v>124</c:v>
                </c:pt>
                <c:pt idx="2">
                  <c:v>90</c:v>
                </c:pt>
                <c:pt idx="3">
                  <c:v>61</c:v>
                </c:pt>
                <c:pt idx="4">
                  <c:v>46</c:v>
                </c:pt>
                <c:pt idx="5">
                  <c:v>47</c:v>
                </c:pt>
                <c:pt idx="6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CF34-475E-A1C9-1170C0A6A22D}"/>
            </c:ext>
          </c:extLst>
        </c:ser>
        <c:ser>
          <c:idx val="7"/>
          <c:order val="35"/>
          <c:tx>
            <c:strRef>
              <c:f>Sheet1!$P$1</c:f>
              <c:strCache>
                <c:ptCount val="1"/>
                <c:pt idx="0">
                  <c:v>8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Sheet1!$Q$2:$Q$8</c:f>
              <c:numCache>
                <c:formatCode>General</c:formatCode>
                <c:ptCount val="7"/>
                <c:pt idx="0">
                  <c:v>98</c:v>
                </c:pt>
                <c:pt idx="1">
                  <c:v>51</c:v>
                </c:pt>
                <c:pt idx="2">
                  <c:v>50</c:v>
                </c:pt>
                <c:pt idx="3">
                  <c:v>42</c:v>
                </c:pt>
                <c:pt idx="4">
                  <c:v>30</c:v>
                </c:pt>
                <c:pt idx="5">
                  <c:v>25</c:v>
                </c:pt>
                <c:pt idx="6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CF34-475E-A1C9-1170C0A6A22D}"/>
            </c:ext>
          </c:extLst>
        </c:ser>
        <c:ser>
          <c:idx val="8"/>
          <c:order val="36"/>
          <c:tx>
            <c:strRef>
              <c:f>Sheet1!$R$1</c:f>
              <c:strCache>
                <c:ptCount val="1"/>
                <c:pt idx="0">
                  <c:v>9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Sheet1!$S$2:$S$8</c:f>
              <c:numCache>
                <c:formatCode>General</c:formatCode>
                <c:ptCount val="7"/>
                <c:pt idx="0">
                  <c:v>70</c:v>
                </c:pt>
                <c:pt idx="1">
                  <c:v>50</c:v>
                </c:pt>
                <c:pt idx="2">
                  <c:v>48</c:v>
                </c:pt>
                <c:pt idx="3">
                  <c:v>33</c:v>
                </c:pt>
                <c:pt idx="4">
                  <c:v>22</c:v>
                </c:pt>
                <c:pt idx="5">
                  <c:v>34</c:v>
                </c:pt>
                <c:pt idx="6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CF34-475E-A1C9-1170C0A6A22D}"/>
            </c:ext>
          </c:extLst>
        </c:ser>
        <c:ser>
          <c:idx val="9"/>
          <c:order val="37"/>
          <c:tx>
            <c:strRef>
              <c:f>Sheet1!$T$1</c:f>
              <c:strCache>
                <c:ptCount val="1"/>
                <c:pt idx="0">
                  <c:v>10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Sheet1!$U$2:$U$8</c:f>
              <c:numCache>
                <c:formatCode>General</c:formatCode>
                <c:ptCount val="7"/>
                <c:pt idx="0">
                  <c:v>70</c:v>
                </c:pt>
                <c:pt idx="1">
                  <c:v>42</c:v>
                </c:pt>
                <c:pt idx="2">
                  <c:v>37</c:v>
                </c:pt>
                <c:pt idx="3">
                  <c:v>75</c:v>
                </c:pt>
                <c:pt idx="4">
                  <c:v>41</c:v>
                </c:pt>
                <c:pt idx="5">
                  <c:v>32</c:v>
                </c:pt>
                <c:pt idx="6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3-CF34-475E-A1C9-1170C0A6A22D}"/>
            </c:ext>
          </c:extLst>
        </c:ser>
        <c:ser>
          <c:idx val="10"/>
          <c:order val="38"/>
          <c:tx>
            <c:strRef>
              <c:f>Sheet1!$V$1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Sheet1!$W$2:$W$8</c:f>
              <c:numCache>
                <c:formatCode>General</c:formatCode>
                <c:ptCount val="7"/>
                <c:pt idx="0">
                  <c:v>87</c:v>
                </c:pt>
                <c:pt idx="1">
                  <c:v>44</c:v>
                </c:pt>
                <c:pt idx="2">
                  <c:v>51</c:v>
                </c:pt>
                <c:pt idx="3">
                  <c:v>39</c:v>
                </c:pt>
                <c:pt idx="4">
                  <c:v>47</c:v>
                </c:pt>
                <c:pt idx="5">
                  <c:v>34</c:v>
                </c:pt>
                <c:pt idx="6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4-CF34-475E-A1C9-1170C0A6A22D}"/>
            </c:ext>
          </c:extLst>
        </c:ser>
        <c:ser>
          <c:idx val="11"/>
          <c:order val="39"/>
          <c:tx>
            <c:strRef>
              <c:f>Sheet1!$X$1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Sheet1!$Y$2:$Y$8</c:f>
              <c:numCache>
                <c:formatCode>General</c:formatCode>
                <c:ptCount val="7"/>
                <c:pt idx="0">
                  <c:v>108</c:v>
                </c:pt>
                <c:pt idx="1">
                  <c:v>64</c:v>
                </c:pt>
                <c:pt idx="2">
                  <c:v>48</c:v>
                </c:pt>
                <c:pt idx="3">
                  <c:v>56</c:v>
                </c:pt>
                <c:pt idx="4">
                  <c:v>39</c:v>
                </c:pt>
                <c:pt idx="5">
                  <c:v>35</c:v>
                </c:pt>
                <c:pt idx="6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5-CF34-475E-A1C9-1170C0A6A22D}"/>
            </c:ext>
          </c:extLst>
        </c:ser>
        <c:ser>
          <c:idx val="13"/>
          <c:order val="40"/>
          <c:tx>
            <c:strRef>
              <c:f>Sheet1!$Z$1</c:f>
              <c:strCache>
                <c:ptCount val="1"/>
                <c:pt idx="0">
                  <c:v>13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Sheet1!$AA$2:$AA$8</c:f>
              <c:numCache>
                <c:formatCode>General</c:formatCode>
                <c:ptCount val="7"/>
                <c:pt idx="0">
                  <c:v>152</c:v>
                </c:pt>
                <c:pt idx="1">
                  <c:v>50</c:v>
                </c:pt>
                <c:pt idx="2">
                  <c:v>41</c:v>
                </c:pt>
                <c:pt idx="3">
                  <c:v>37</c:v>
                </c:pt>
                <c:pt idx="4">
                  <c:v>34</c:v>
                </c:pt>
                <c:pt idx="5">
                  <c:v>39</c:v>
                </c:pt>
                <c:pt idx="6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CF34-475E-A1C9-1170C0A6A22D}"/>
            </c:ext>
          </c:extLst>
        </c:ser>
        <c:ser>
          <c:idx val="12"/>
          <c:order val="41"/>
          <c:tx>
            <c:strRef>
              <c:f>Sheet1!$AB$1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Sheet1!$AC$2:$AC$8</c:f>
              <c:numCache>
                <c:formatCode>General</c:formatCode>
                <c:ptCount val="7"/>
                <c:pt idx="0">
                  <c:v>118</c:v>
                </c:pt>
                <c:pt idx="1">
                  <c:v>37</c:v>
                </c:pt>
                <c:pt idx="2">
                  <c:v>33</c:v>
                </c:pt>
                <c:pt idx="3">
                  <c:v>65</c:v>
                </c:pt>
                <c:pt idx="4">
                  <c:v>45</c:v>
                </c:pt>
                <c:pt idx="5">
                  <c:v>46</c:v>
                </c:pt>
                <c:pt idx="6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7-CF34-475E-A1C9-1170C0A6A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188063"/>
        <c:axId val="1964184319"/>
      </c:lineChart>
      <c:catAx>
        <c:axId val="19641880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4184319"/>
        <c:crosses val="autoZero"/>
        <c:auto val="1"/>
        <c:lblAlgn val="ctr"/>
        <c:lblOffset val="100"/>
        <c:noMultiLvlLbl val="0"/>
      </c:catAx>
      <c:valAx>
        <c:axId val="1964184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4188063"/>
        <c:crosses val="autoZero"/>
        <c:crossBetween val="between"/>
      </c:valAx>
      <c:valAx>
        <c:axId val="203206711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2067535"/>
        <c:crosses val="max"/>
        <c:crossBetween val="between"/>
      </c:valAx>
      <c:catAx>
        <c:axId val="2032067535"/>
        <c:scaling>
          <c:orientation val="minMax"/>
        </c:scaling>
        <c:delete val="1"/>
        <c:axPos val="b"/>
        <c:majorTickMark val="out"/>
        <c:minorTickMark val="none"/>
        <c:tickLblPos val="nextTo"/>
        <c:crossAx val="2032067119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8577540106951869"/>
          <c:y val="6.257291992757312E-2"/>
          <c:w val="0.10709447415329769"/>
          <c:h val="0.874853905012808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_xlchart.v1.4</cx:f>
      </cx:strDim>
      <cx:numDim type="val">
        <cx:f dir="row">_xlchart.v1.2</cx:f>
      </cx:numDim>
    </cx:data>
  </cx:chartData>
  <cx:chart>
    <cx:plotArea>
      <cx:plotAreaRegion>
        <cx:series layoutId="clusteredColumn" uniqueId="{768EE422-1600-4381-8932-4FEBDC0AA4C8}" formatIdx="0">
          <cx:tx>
            <cx:txData>
              <cx:f>_xlchart.v1.2</cx:f>
              <cx:v>3 2 1 1 1 0 3</cx:v>
            </cx:txData>
          </cx:tx>
          <cx:dataId val="0"/>
          <cx:layoutPr>
            <cx:aggregation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20</xdr:row>
      <xdr:rowOff>19050</xdr:rowOff>
    </xdr:from>
    <xdr:to>
      <xdr:col>19</xdr:col>
      <xdr:colOff>66675</xdr:colOff>
      <xdr:row>40</xdr:row>
      <xdr:rowOff>128589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2905255-4B0E-4932-BB25-5EE40C44D0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395287</xdr:colOff>
      <xdr:row>21</xdr:row>
      <xdr:rowOff>176212</xdr:rowOff>
    </xdr:from>
    <xdr:to>
      <xdr:col>14</xdr:col>
      <xdr:colOff>90487</xdr:colOff>
      <xdr:row>36</xdr:row>
      <xdr:rowOff>61912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A1891AD6-C2DE-470B-9A24-09FB26670A3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052887" y="4176712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6"/>
  <sheetViews>
    <sheetView workbookViewId="0">
      <selection activeCell="V27" sqref="V27"/>
    </sheetView>
  </sheetViews>
  <sheetFormatPr defaultRowHeight="15" x14ac:dyDescent="0.25"/>
  <sheetData>
    <row r="1" spans="1:29" x14ac:dyDescent="0.25">
      <c r="B1">
        <v>1</v>
      </c>
      <c r="D1">
        <v>2</v>
      </c>
      <c r="F1">
        <v>3</v>
      </c>
      <c r="H1">
        <v>4</v>
      </c>
      <c r="J1">
        <v>5</v>
      </c>
      <c r="L1">
        <v>6</v>
      </c>
      <c r="N1">
        <v>7</v>
      </c>
      <c r="P1">
        <v>8</v>
      </c>
      <c r="R1">
        <v>9</v>
      </c>
      <c r="T1">
        <v>10</v>
      </c>
      <c r="V1">
        <v>11</v>
      </c>
      <c r="X1">
        <v>12</v>
      </c>
      <c r="Z1">
        <v>13</v>
      </c>
      <c r="AB1">
        <v>14</v>
      </c>
    </row>
    <row r="2" spans="1:29" x14ac:dyDescent="0.25">
      <c r="A2">
        <v>1</v>
      </c>
      <c r="B2">
        <v>1</v>
      </c>
      <c r="C2">
        <f>60+34</f>
        <v>94</v>
      </c>
      <c r="D2">
        <v>0</v>
      </c>
      <c r="E2">
        <v>65</v>
      </c>
      <c r="F2">
        <v>1</v>
      </c>
      <c r="G2">
        <v>109</v>
      </c>
      <c r="H2">
        <v>2</v>
      </c>
      <c r="I2">
        <f>3*60+35</f>
        <v>215</v>
      </c>
      <c r="J2">
        <v>1</v>
      </c>
      <c r="K2">
        <v>100</v>
      </c>
      <c r="L2">
        <v>1</v>
      </c>
      <c r="M2">
        <v>145</v>
      </c>
      <c r="N2">
        <v>1</v>
      </c>
      <c r="O2">
        <f>120+41</f>
        <v>161</v>
      </c>
      <c r="P2">
        <v>0</v>
      </c>
      <c r="Q2">
        <v>98</v>
      </c>
      <c r="R2">
        <v>1</v>
      </c>
      <c r="S2">
        <v>70</v>
      </c>
      <c r="T2">
        <v>0</v>
      </c>
      <c r="U2">
        <v>70</v>
      </c>
      <c r="V2">
        <v>0</v>
      </c>
      <c r="W2">
        <v>87</v>
      </c>
      <c r="X2">
        <v>1</v>
      </c>
      <c r="Y2">
        <f>60+48</f>
        <v>108</v>
      </c>
      <c r="Z2">
        <v>1</v>
      </c>
      <c r="AA2">
        <v>152</v>
      </c>
      <c r="AB2">
        <v>1</v>
      </c>
      <c r="AC2">
        <f>60+58</f>
        <v>118</v>
      </c>
    </row>
    <row r="3" spans="1:29" x14ac:dyDescent="0.25">
      <c r="A3">
        <v>2</v>
      </c>
      <c r="B3">
        <v>1</v>
      </c>
      <c r="C3">
        <f>120+15</f>
        <v>135</v>
      </c>
      <c r="D3">
        <v>0</v>
      </c>
      <c r="E3">
        <v>51</v>
      </c>
      <c r="F3">
        <v>0</v>
      </c>
      <c r="G3">
        <v>71</v>
      </c>
      <c r="H3">
        <v>0</v>
      </c>
      <c r="I3">
        <f>60+56</f>
        <v>116</v>
      </c>
      <c r="J3">
        <v>0</v>
      </c>
      <c r="K3">
        <v>74</v>
      </c>
      <c r="L3">
        <v>1</v>
      </c>
      <c r="M3">
        <v>140</v>
      </c>
      <c r="N3">
        <v>1</v>
      </c>
      <c r="O3">
        <v>124</v>
      </c>
      <c r="P3">
        <v>0</v>
      </c>
      <c r="Q3">
        <v>51</v>
      </c>
      <c r="R3">
        <v>0</v>
      </c>
      <c r="S3">
        <v>50</v>
      </c>
      <c r="T3">
        <v>0</v>
      </c>
      <c r="U3">
        <v>42</v>
      </c>
      <c r="V3">
        <v>0</v>
      </c>
      <c r="W3">
        <v>44</v>
      </c>
      <c r="X3">
        <v>0</v>
      </c>
      <c r="Y3">
        <v>64</v>
      </c>
      <c r="Z3">
        <v>0</v>
      </c>
      <c r="AA3">
        <v>50</v>
      </c>
      <c r="AB3">
        <v>0</v>
      </c>
      <c r="AC3">
        <v>37</v>
      </c>
    </row>
    <row r="4" spans="1:29" x14ac:dyDescent="0.25">
      <c r="A4">
        <v>3</v>
      </c>
      <c r="B4">
        <v>0</v>
      </c>
      <c r="C4">
        <f>60+34</f>
        <v>94</v>
      </c>
      <c r="D4">
        <v>0</v>
      </c>
      <c r="E4">
        <v>61</v>
      </c>
      <c r="F4">
        <v>0</v>
      </c>
      <c r="G4">
        <v>80</v>
      </c>
      <c r="H4">
        <v>0</v>
      </c>
      <c r="I4">
        <v>50</v>
      </c>
      <c r="J4">
        <v>0</v>
      </c>
      <c r="K4">
        <v>91</v>
      </c>
      <c r="L4">
        <v>0</v>
      </c>
      <c r="M4">
        <v>45</v>
      </c>
      <c r="N4">
        <v>1</v>
      </c>
      <c r="O4">
        <v>90</v>
      </c>
      <c r="P4">
        <v>0</v>
      </c>
      <c r="Q4">
        <v>50</v>
      </c>
      <c r="R4">
        <v>0</v>
      </c>
      <c r="S4">
        <v>48</v>
      </c>
      <c r="T4">
        <v>0</v>
      </c>
      <c r="U4">
        <v>37</v>
      </c>
      <c r="V4">
        <v>0</v>
      </c>
      <c r="W4">
        <v>51</v>
      </c>
      <c r="X4">
        <v>0</v>
      </c>
      <c r="Y4">
        <v>48</v>
      </c>
      <c r="Z4">
        <v>0</v>
      </c>
      <c r="AA4">
        <v>41</v>
      </c>
      <c r="AB4">
        <v>0</v>
      </c>
      <c r="AC4">
        <v>33</v>
      </c>
    </row>
    <row r="5" spans="1:29" x14ac:dyDescent="0.25">
      <c r="A5">
        <v>4</v>
      </c>
      <c r="B5">
        <v>0</v>
      </c>
      <c r="C5">
        <v>50</v>
      </c>
      <c r="D5">
        <v>0</v>
      </c>
      <c r="E5">
        <v>71</v>
      </c>
      <c r="F5">
        <v>0</v>
      </c>
      <c r="G5">
        <f>60+56</f>
        <v>116</v>
      </c>
      <c r="H5">
        <v>0</v>
      </c>
      <c r="I5">
        <v>61</v>
      </c>
      <c r="J5">
        <v>0</v>
      </c>
      <c r="K5">
        <v>73</v>
      </c>
      <c r="L5">
        <v>0</v>
      </c>
      <c r="M5">
        <v>52</v>
      </c>
      <c r="N5">
        <v>0</v>
      </c>
      <c r="O5">
        <v>61</v>
      </c>
      <c r="P5">
        <v>0</v>
      </c>
      <c r="Q5">
        <v>42</v>
      </c>
      <c r="R5">
        <v>0</v>
      </c>
      <c r="S5">
        <v>33</v>
      </c>
      <c r="T5">
        <v>0</v>
      </c>
      <c r="U5">
        <v>75</v>
      </c>
      <c r="V5">
        <v>0</v>
      </c>
      <c r="W5">
        <v>39</v>
      </c>
      <c r="X5">
        <v>0</v>
      </c>
      <c r="Y5">
        <v>56</v>
      </c>
      <c r="Z5">
        <v>0</v>
      </c>
      <c r="AA5">
        <v>37</v>
      </c>
      <c r="AB5">
        <v>0</v>
      </c>
      <c r="AC5">
        <v>65</v>
      </c>
    </row>
    <row r="6" spans="1:29" x14ac:dyDescent="0.25">
      <c r="A6">
        <v>5</v>
      </c>
      <c r="B6">
        <v>0</v>
      </c>
      <c r="C6">
        <v>67</v>
      </c>
      <c r="D6">
        <v>0</v>
      </c>
      <c r="E6">
        <v>71</v>
      </c>
      <c r="F6">
        <v>0</v>
      </c>
      <c r="G6">
        <v>52</v>
      </c>
      <c r="H6">
        <v>0</v>
      </c>
      <c r="I6">
        <v>55</v>
      </c>
      <c r="J6">
        <v>0</v>
      </c>
      <c r="K6">
        <v>69</v>
      </c>
      <c r="L6">
        <v>0</v>
      </c>
      <c r="M6">
        <v>50</v>
      </c>
      <c r="N6">
        <v>0</v>
      </c>
      <c r="O6">
        <v>46</v>
      </c>
      <c r="P6">
        <v>0</v>
      </c>
      <c r="Q6">
        <v>30</v>
      </c>
      <c r="R6">
        <v>0</v>
      </c>
      <c r="S6">
        <v>22</v>
      </c>
      <c r="T6">
        <v>0</v>
      </c>
      <c r="U6">
        <v>41</v>
      </c>
      <c r="V6">
        <v>0</v>
      </c>
      <c r="W6">
        <v>47</v>
      </c>
      <c r="X6">
        <v>0</v>
      </c>
      <c r="Y6">
        <v>39</v>
      </c>
      <c r="Z6">
        <v>0</v>
      </c>
      <c r="AA6">
        <v>34</v>
      </c>
      <c r="AB6">
        <v>0</v>
      </c>
      <c r="AC6">
        <v>45</v>
      </c>
    </row>
    <row r="7" spans="1:29" x14ac:dyDescent="0.25">
      <c r="A7">
        <v>6</v>
      </c>
      <c r="B7">
        <v>0</v>
      </c>
      <c r="C7">
        <v>58</v>
      </c>
      <c r="D7">
        <v>0</v>
      </c>
      <c r="E7">
        <v>34</v>
      </c>
      <c r="F7">
        <v>0</v>
      </c>
      <c r="G7">
        <v>96</v>
      </c>
      <c r="H7">
        <v>0</v>
      </c>
      <c r="I7">
        <v>51</v>
      </c>
      <c r="J7">
        <v>0</v>
      </c>
      <c r="K7">
        <v>36</v>
      </c>
      <c r="L7">
        <v>0</v>
      </c>
      <c r="M7">
        <v>28</v>
      </c>
      <c r="N7">
        <v>0</v>
      </c>
      <c r="O7">
        <v>47</v>
      </c>
      <c r="P7">
        <v>0</v>
      </c>
      <c r="Q7">
        <v>25</v>
      </c>
      <c r="R7">
        <v>0</v>
      </c>
      <c r="S7">
        <v>34</v>
      </c>
      <c r="T7">
        <v>0</v>
      </c>
      <c r="U7">
        <v>32</v>
      </c>
      <c r="V7">
        <v>0</v>
      </c>
      <c r="W7">
        <v>34</v>
      </c>
      <c r="X7">
        <v>0</v>
      </c>
      <c r="Y7">
        <v>35</v>
      </c>
      <c r="Z7">
        <v>0</v>
      </c>
      <c r="AA7">
        <v>39</v>
      </c>
      <c r="AB7">
        <v>0</v>
      </c>
      <c r="AC7">
        <v>46</v>
      </c>
    </row>
    <row r="8" spans="1:29" x14ac:dyDescent="0.25">
      <c r="A8">
        <v>7</v>
      </c>
      <c r="B8">
        <v>0</v>
      </c>
      <c r="C8">
        <v>50</v>
      </c>
      <c r="D8">
        <v>0</v>
      </c>
      <c r="E8">
        <v>20</v>
      </c>
      <c r="F8">
        <v>0</v>
      </c>
      <c r="G8">
        <v>69</v>
      </c>
      <c r="H8">
        <v>0</v>
      </c>
      <c r="I8">
        <v>43</v>
      </c>
      <c r="J8">
        <v>0</v>
      </c>
      <c r="K8">
        <v>77</v>
      </c>
      <c r="L8">
        <v>0</v>
      </c>
      <c r="M8">
        <v>34</v>
      </c>
      <c r="N8">
        <v>0</v>
      </c>
      <c r="O8">
        <v>31</v>
      </c>
      <c r="P8">
        <v>0</v>
      </c>
      <c r="Q8">
        <v>23</v>
      </c>
      <c r="R8">
        <v>0</v>
      </c>
      <c r="S8">
        <v>23</v>
      </c>
      <c r="T8">
        <v>0</v>
      </c>
      <c r="U8">
        <v>53</v>
      </c>
      <c r="V8">
        <v>0</v>
      </c>
      <c r="W8">
        <v>40</v>
      </c>
      <c r="X8">
        <v>0</v>
      </c>
      <c r="Y8">
        <v>32</v>
      </c>
      <c r="Z8">
        <v>0</v>
      </c>
      <c r="AA8">
        <v>42</v>
      </c>
      <c r="AB8">
        <v>0</v>
      </c>
      <c r="AC8">
        <v>27</v>
      </c>
    </row>
    <row r="10" spans="1:29" x14ac:dyDescent="0.25">
      <c r="A10">
        <v>1</v>
      </c>
      <c r="B10">
        <v>4</v>
      </c>
      <c r="C10">
        <f>5*60+24</f>
        <v>324</v>
      </c>
      <c r="D10">
        <v>0</v>
      </c>
      <c r="E10">
        <f>120+53</f>
        <v>173</v>
      </c>
      <c r="F10">
        <v>2</v>
      </c>
      <c r="G10">
        <f>4*60+25</f>
        <v>265</v>
      </c>
      <c r="H10">
        <v>2</v>
      </c>
      <c r="I10">
        <f>6*60+39</f>
        <v>399</v>
      </c>
      <c r="J10">
        <v>2</v>
      </c>
      <c r="K10">
        <f>7*60+37</f>
        <v>457</v>
      </c>
      <c r="L10">
        <v>2</v>
      </c>
      <c r="M10">
        <v>153</v>
      </c>
      <c r="N10">
        <v>6</v>
      </c>
      <c r="O10">
        <f>7*60+41</f>
        <v>461</v>
      </c>
      <c r="P10">
        <v>0</v>
      </c>
      <c r="Q10">
        <f>60+57</f>
        <v>117</v>
      </c>
      <c r="R10">
        <v>1</v>
      </c>
      <c r="S10">
        <v>167</v>
      </c>
      <c r="T10">
        <v>1</v>
      </c>
      <c r="U10">
        <v>194</v>
      </c>
      <c r="V10">
        <v>0</v>
      </c>
      <c r="W10">
        <f>60+52</f>
        <v>112</v>
      </c>
      <c r="X10">
        <v>1</v>
      </c>
      <c r="Y10">
        <f>4*60+11</f>
        <v>251</v>
      </c>
      <c r="Z10">
        <v>0</v>
      </c>
      <c r="AA10">
        <f>120+51</f>
        <v>171</v>
      </c>
      <c r="AB10">
        <v>0</v>
      </c>
      <c r="AC10">
        <v>152</v>
      </c>
    </row>
    <row r="11" spans="1:29" x14ac:dyDescent="0.25">
      <c r="A11">
        <v>2</v>
      </c>
      <c r="B11">
        <v>0</v>
      </c>
      <c r="C11">
        <f>120+40</f>
        <v>160</v>
      </c>
      <c r="D11">
        <v>0</v>
      </c>
      <c r="E11">
        <v>108</v>
      </c>
      <c r="F11">
        <v>1</v>
      </c>
      <c r="G11">
        <f>3*60+58</f>
        <v>238</v>
      </c>
      <c r="H11">
        <v>0</v>
      </c>
      <c r="I11">
        <v>144</v>
      </c>
      <c r="J11">
        <v>1</v>
      </c>
      <c r="K11">
        <f>5*60+28</f>
        <v>328</v>
      </c>
      <c r="L11">
        <v>1</v>
      </c>
      <c r="M11">
        <f>5*60+12</f>
        <v>312</v>
      </c>
      <c r="N11">
        <v>1</v>
      </c>
      <c r="O11">
        <f>3*60+58</f>
        <v>238</v>
      </c>
      <c r="P11">
        <v>1</v>
      </c>
      <c r="Q11">
        <f>60+38</f>
        <v>98</v>
      </c>
      <c r="R11">
        <v>1</v>
      </c>
      <c r="S11">
        <f>3*60+42</f>
        <v>222</v>
      </c>
      <c r="T11">
        <v>1</v>
      </c>
      <c r="U11">
        <f>4*60+36</f>
        <v>276</v>
      </c>
      <c r="V11">
        <v>0</v>
      </c>
      <c r="W11">
        <v>78</v>
      </c>
      <c r="X11">
        <v>0</v>
      </c>
      <c r="Y11">
        <v>182</v>
      </c>
      <c r="Z11">
        <v>0</v>
      </c>
      <c r="AA11">
        <f>180+35</f>
        <v>215</v>
      </c>
      <c r="AB11">
        <v>1</v>
      </c>
      <c r="AC11">
        <v>105</v>
      </c>
    </row>
    <row r="12" spans="1:29" x14ac:dyDescent="0.25">
      <c r="A12">
        <v>3</v>
      </c>
      <c r="B12">
        <v>1</v>
      </c>
      <c r="C12">
        <f>180+17</f>
        <v>197</v>
      </c>
      <c r="D12">
        <v>0</v>
      </c>
      <c r="E12">
        <v>122</v>
      </c>
      <c r="F12">
        <v>1</v>
      </c>
      <c r="G12">
        <f>8*60+8</f>
        <v>488</v>
      </c>
      <c r="H12">
        <v>0</v>
      </c>
      <c r="I12">
        <f>3+60+54</f>
        <v>117</v>
      </c>
      <c r="J12">
        <v>0</v>
      </c>
      <c r="K12">
        <f>3*60+36</f>
        <v>216</v>
      </c>
      <c r="L12">
        <v>0</v>
      </c>
      <c r="M12">
        <v>144</v>
      </c>
      <c r="N12">
        <v>0</v>
      </c>
      <c r="O12">
        <f>3*60+12</f>
        <v>192</v>
      </c>
      <c r="P12">
        <v>0</v>
      </c>
      <c r="Q12">
        <v>91</v>
      </c>
      <c r="R12">
        <v>1</v>
      </c>
      <c r="S12">
        <f>60+54</f>
        <v>114</v>
      </c>
      <c r="T12">
        <v>0</v>
      </c>
      <c r="U12">
        <f>120+41</f>
        <v>161</v>
      </c>
      <c r="V12">
        <v>0</v>
      </c>
      <c r="W12">
        <f>60+51</f>
        <v>111</v>
      </c>
      <c r="X12">
        <v>0</v>
      </c>
      <c r="Y12">
        <f>182+35</f>
        <v>217</v>
      </c>
      <c r="Z12">
        <v>1</v>
      </c>
      <c r="AA12">
        <f>120+57</f>
        <v>177</v>
      </c>
      <c r="AB12">
        <v>0</v>
      </c>
      <c r="AC12">
        <v>94</v>
      </c>
    </row>
    <row r="13" spans="1:29" x14ac:dyDescent="0.25">
      <c r="A13">
        <v>4</v>
      </c>
      <c r="B13">
        <v>0</v>
      </c>
      <c r="C13">
        <v>121</v>
      </c>
      <c r="D13">
        <v>0</v>
      </c>
      <c r="E13">
        <v>47</v>
      </c>
      <c r="F13">
        <v>0</v>
      </c>
      <c r="G13">
        <f>60+58</f>
        <v>118</v>
      </c>
      <c r="H13">
        <v>0</v>
      </c>
      <c r="I13">
        <v>191</v>
      </c>
      <c r="J13">
        <v>0</v>
      </c>
      <c r="K13">
        <f>4*60+14</f>
        <v>254</v>
      </c>
      <c r="L13">
        <v>0</v>
      </c>
      <c r="M13">
        <v>80</v>
      </c>
      <c r="N13">
        <v>1</v>
      </c>
      <c r="O13">
        <f>3*60+41</f>
        <v>221</v>
      </c>
      <c r="P13">
        <v>0</v>
      </c>
      <c r="Q13">
        <v>89</v>
      </c>
      <c r="R13">
        <v>1</v>
      </c>
      <c r="S13">
        <f>60+48</f>
        <v>108</v>
      </c>
      <c r="T13">
        <v>0</v>
      </c>
      <c r="U13">
        <f>60+45</f>
        <v>105</v>
      </c>
      <c r="V13">
        <v>0</v>
      </c>
      <c r="W13">
        <f>60+42</f>
        <v>102</v>
      </c>
      <c r="X13">
        <v>0</v>
      </c>
      <c r="Y13">
        <f>146</f>
        <v>146</v>
      </c>
      <c r="Z13">
        <v>0</v>
      </c>
      <c r="AA13">
        <f>60+58</f>
        <v>118</v>
      </c>
      <c r="AB13">
        <v>1</v>
      </c>
      <c r="AC13">
        <f>60+59</f>
        <v>119</v>
      </c>
    </row>
    <row r="14" spans="1:29" x14ac:dyDescent="0.25">
      <c r="A14">
        <v>5</v>
      </c>
      <c r="B14">
        <v>0</v>
      </c>
      <c r="C14">
        <v>99</v>
      </c>
      <c r="D14">
        <v>0</v>
      </c>
      <c r="E14">
        <v>57</v>
      </c>
      <c r="F14">
        <v>0</v>
      </c>
      <c r="G14">
        <v>151</v>
      </c>
      <c r="H14">
        <v>1</v>
      </c>
      <c r="I14">
        <f>2*60+37</f>
        <v>157</v>
      </c>
      <c r="J14">
        <v>0</v>
      </c>
      <c r="K14">
        <f>60+53</f>
        <v>113</v>
      </c>
      <c r="L14">
        <v>0</v>
      </c>
      <c r="M14">
        <v>145</v>
      </c>
      <c r="N14">
        <v>0</v>
      </c>
      <c r="O14">
        <f>4*60+43</f>
        <v>283</v>
      </c>
      <c r="P14">
        <v>0</v>
      </c>
      <c r="Q14">
        <v>79</v>
      </c>
      <c r="R14">
        <v>0</v>
      </c>
      <c r="S14">
        <v>91</v>
      </c>
      <c r="T14">
        <v>0</v>
      </c>
      <c r="U14">
        <f>60+43</f>
        <v>103</v>
      </c>
      <c r="V14">
        <v>0</v>
      </c>
      <c r="W14">
        <v>66</v>
      </c>
      <c r="X14">
        <v>0</v>
      </c>
      <c r="Y14">
        <v>90</v>
      </c>
      <c r="Z14">
        <v>0</v>
      </c>
      <c r="AA14">
        <f>3*60+29</f>
        <v>209</v>
      </c>
      <c r="AB14">
        <v>1</v>
      </c>
      <c r="AC14">
        <v>82</v>
      </c>
    </row>
    <row r="15" spans="1:29" x14ac:dyDescent="0.25">
      <c r="A15">
        <v>6</v>
      </c>
      <c r="B15">
        <v>0</v>
      </c>
      <c r="C15">
        <f>60+54</f>
        <v>114</v>
      </c>
      <c r="D15">
        <v>0</v>
      </c>
      <c r="E15">
        <v>59</v>
      </c>
      <c r="F15">
        <v>0</v>
      </c>
      <c r="G15">
        <v>166</v>
      </c>
      <c r="H15">
        <v>1</v>
      </c>
      <c r="I15">
        <v>156</v>
      </c>
      <c r="J15">
        <v>0</v>
      </c>
      <c r="K15">
        <v>115</v>
      </c>
      <c r="L15">
        <v>0</v>
      </c>
      <c r="M15">
        <v>77</v>
      </c>
      <c r="N15">
        <v>2</v>
      </c>
      <c r="O15">
        <f>4*60+24</f>
        <v>264</v>
      </c>
      <c r="P15">
        <v>0</v>
      </c>
      <c r="Q15">
        <v>81</v>
      </c>
      <c r="R15">
        <v>0</v>
      </c>
      <c r="S15">
        <f>120+57</f>
        <v>177</v>
      </c>
      <c r="T15">
        <v>0</v>
      </c>
      <c r="U15">
        <f>71</f>
        <v>71</v>
      </c>
      <c r="V15">
        <v>0</v>
      </c>
      <c r="W15">
        <v>62</v>
      </c>
      <c r="X15">
        <v>0</v>
      </c>
      <c r="Y15">
        <f>60+50</f>
        <v>110</v>
      </c>
      <c r="Z15">
        <v>0</v>
      </c>
      <c r="AA15">
        <f>63</f>
        <v>63</v>
      </c>
      <c r="AB15">
        <v>0</v>
      </c>
      <c r="AC15">
        <v>41</v>
      </c>
    </row>
    <row r="16" spans="1:29" x14ac:dyDescent="0.25">
      <c r="A16">
        <v>7</v>
      </c>
      <c r="B16">
        <v>0</v>
      </c>
      <c r="C16">
        <f>120+40</f>
        <v>160</v>
      </c>
      <c r="D16">
        <v>0</v>
      </c>
      <c r="E16">
        <v>52</v>
      </c>
      <c r="F16">
        <v>0</v>
      </c>
      <c r="G16">
        <f>3*60+53</f>
        <v>233</v>
      </c>
      <c r="H16">
        <v>0</v>
      </c>
      <c r="I16">
        <f>3*60+13</f>
        <v>193</v>
      </c>
      <c r="J16">
        <v>0</v>
      </c>
      <c r="K16">
        <v>147</v>
      </c>
      <c r="L16">
        <v>0</v>
      </c>
      <c r="M16">
        <v>60</v>
      </c>
      <c r="N16">
        <v>1</v>
      </c>
      <c r="O16">
        <f>2*60+42</f>
        <v>162</v>
      </c>
      <c r="P16">
        <v>0</v>
      </c>
      <c r="Q16">
        <v>99</v>
      </c>
      <c r="R16">
        <v>0</v>
      </c>
      <c r="S16">
        <f>120+53</f>
        <v>173</v>
      </c>
      <c r="T16">
        <v>0</v>
      </c>
      <c r="U16">
        <f>81</f>
        <v>81</v>
      </c>
      <c r="V16">
        <v>0</v>
      </c>
      <c r="W16">
        <f>60+56</f>
        <v>116</v>
      </c>
      <c r="X16">
        <v>0</v>
      </c>
      <c r="Y16">
        <f>102</f>
        <v>102</v>
      </c>
      <c r="Z16">
        <v>0</v>
      </c>
      <c r="AA16">
        <v>59</v>
      </c>
      <c r="AB16">
        <v>0</v>
      </c>
      <c r="AC16">
        <v>46</v>
      </c>
    </row>
    <row r="24" spans="22:22" x14ac:dyDescent="0.25">
      <c r="V24">
        <f>2+1+2+1+6+1+1+2+1+1+1+1+1+1+1+1+1+1+1+1+1</f>
        <v>29</v>
      </c>
    </row>
    <row r="25" spans="22:22" x14ac:dyDescent="0.25">
      <c r="V25">
        <f>6+1+1+2+1</f>
        <v>11</v>
      </c>
    </row>
    <row r="26" spans="22:22" x14ac:dyDescent="0.25">
      <c r="V26">
        <f>V25/V24</f>
        <v>0.37931034482758619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7987C-A131-4AEC-86D7-D613AADEA22E}">
  <dimension ref="B3:N22"/>
  <sheetViews>
    <sheetView tabSelected="1" topLeftCell="B1" workbookViewId="0">
      <selection activeCell="F29" sqref="F29"/>
    </sheetView>
  </sheetViews>
  <sheetFormatPr defaultRowHeight="15" x14ac:dyDescent="0.25"/>
  <sheetData>
    <row r="3" spans="2:14" x14ac:dyDescent="0.25">
      <c r="B3" t="s">
        <v>0</v>
      </c>
    </row>
    <row r="5" spans="2:14" x14ac:dyDescent="0.25">
      <c r="B5">
        <v>1</v>
      </c>
      <c r="C5">
        <v>28</v>
      </c>
      <c r="D5" t="s">
        <v>1</v>
      </c>
    </row>
    <row r="6" spans="2:14" x14ac:dyDescent="0.25">
      <c r="B6">
        <v>2</v>
      </c>
      <c r="C6">
        <v>30</v>
      </c>
      <c r="D6" t="s">
        <v>1</v>
      </c>
    </row>
    <row r="7" spans="2:14" x14ac:dyDescent="0.25">
      <c r="B7">
        <v>3</v>
      </c>
      <c r="C7">
        <v>28</v>
      </c>
      <c r="D7" t="s">
        <v>2</v>
      </c>
      <c r="H7">
        <v>24</v>
      </c>
      <c r="I7">
        <v>25</v>
      </c>
      <c r="J7">
        <v>26</v>
      </c>
      <c r="K7">
        <v>27</v>
      </c>
      <c r="L7">
        <v>28</v>
      </c>
      <c r="M7">
        <v>29</v>
      </c>
      <c r="N7">
        <v>30</v>
      </c>
    </row>
    <row r="8" spans="2:14" x14ac:dyDescent="0.25">
      <c r="B8">
        <v>4</v>
      </c>
      <c r="C8">
        <v>30</v>
      </c>
      <c r="F8">
        <v>30</v>
      </c>
      <c r="N8">
        <v>1</v>
      </c>
    </row>
    <row r="9" spans="2:14" x14ac:dyDescent="0.25">
      <c r="B9">
        <v>5</v>
      </c>
      <c r="C9">
        <v>24</v>
      </c>
      <c r="F9">
        <v>24</v>
      </c>
      <c r="H9">
        <v>1</v>
      </c>
    </row>
    <row r="10" spans="2:14" x14ac:dyDescent="0.25">
      <c r="B10">
        <v>6</v>
      </c>
      <c r="C10">
        <v>24</v>
      </c>
      <c r="F10">
        <v>24</v>
      </c>
      <c r="H10">
        <v>1</v>
      </c>
    </row>
    <row r="11" spans="2:14" x14ac:dyDescent="0.25">
      <c r="B11">
        <v>7</v>
      </c>
      <c r="C11">
        <v>26</v>
      </c>
      <c r="D11" t="s">
        <v>2</v>
      </c>
      <c r="F11">
        <v>26</v>
      </c>
      <c r="J11">
        <v>1</v>
      </c>
    </row>
    <row r="12" spans="2:14" x14ac:dyDescent="0.25">
      <c r="B12">
        <v>8</v>
      </c>
      <c r="C12">
        <v>30</v>
      </c>
      <c r="D12" t="s">
        <v>2</v>
      </c>
      <c r="F12">
        <v>30</v>
      </c>
      <c r="N12">
        <v>1</v>
      </c>
    </row>
    <row r="13" spans="2:14" x14ac:dyDescent="0.25">
      <c r="B13">
        <v>9</v>
      </c>
      <c r="C13">
        <v>25</v>
      </c>
      <c r="F13">
        <v>25</v>
      </c>
      <c r="I13">
        <v>1</v>
      </c>
    </row>
    <row r="14" spans="2:14" x14ac:dyDescent="0.25">
      <c r="B14">
        <v>10</v>
      </c>
      <c r="C14">
        <v>30</v>
      </c>
      <c r="F14">
        <v>30</v>
      </c>
      <c r="N14">
        <v>1</v>
      </c>
    </row>
    <row r="15" spans="2:14" x14ac:dyDescent="0.25">
      <c r="B15">
        <v>11</v>
      </c>
      <c r="C15">
        <v>25</v>
      </c>
      <c r="F15">
        <v>25</v>
      </c>
      <c r="I15">
        <v>1</v>
      </c>
    </row>
    <row r="16" spans="2:14" x14ac:dyDescent="0.25">
      <c r="B16">
        <v>12</v>
      </c>
      <c r="C16">
        <v>27</v>
      </c>
      <c r="F16">
        <v>27</v>
      </c>
      <c r="K16">
        <v>1</v>
      </c>
    </row>
    <row r="17" spans="2:14" x14ac:dyDescent="0.25">
      <c r="B17">
        <v>13</v>
      </c>
      <c r="C17">
        <v>28</v>
      </c>
      <c r="F17">
        <v>28</v>
      </c>
      <c r="L17">
        <v>1</v>
      </c>
    </row>
    <row r="18" spans="2:14" x14ac:dyDescent="0.25">
      <c r="B18">
        <v>14</v>
      </c>
      <c r="C18">
        <v>24</v>
      </c>
      <c r="F18">
        <v>24</v>
      </c>
      <c r="H18">
        <v>1</v>
      </c>
    </row>
    <row r="20" spans="2:14" x14ac:dyDescent="0.25">
      <c r="E20" t="s">
        <v>3</v>
      </c>
      <c r="F20">
        <f>AVERAGE(F8:F18)</f>
        <v>26.636363636363637</v>
      </c>
      <c r="H20">
        <f>SUM(H8:H18)</f>
        <v>3</v>
      </c>
      <c r="I20">
        <f t="shared" ref="I20:N20" si="0">SUM(I8:I18)</f>
        <v>2</v>
      </c>
      <c r="J20">
        <f t="shared" si="0"/>
        <v>1</v>
      </c>
      <c r="K20">
        <f t="shared" si="0"/>
        <v>1</v>
      </c>
      <c r="L20">
        <f t="shared" si="0"/>
        <v>1</v>
      </c>
      <c r="M20">
        <f t="shared" si="0"/>
        <v>0</v>
      </c>
      <c r="N20">
        <f t="shared" si="0"/>
        <v>3</v>
      </c>
    </row>
    <row r="21" spans="2:14" x14ac:dyDescent="0.25">
      <c r="E21" t="s">
        <v>4</v>
      </c>
      <c r="F21">
        <f>MEDIAN(F8:F18)</f>
        <v>26</v>
      </c>
    </row>
    <row r="22" spans="2:14" x14ac:dyDescent="0.25">
      <c r="E22" t="s">
        <v>5</v>
      </c>
      <c r="F22">
        <f>STDEV(F8:F18)</f>
        <v>2.5009089256799126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2021-05-25T09:47:02Z</dcterms:modified>
</cp:coreProperties>
</file>