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173" documentId="8_{F7C8EDB5-C44D-4956-A185-87A9A4A7387C}" xr6:coauthVersionLast="47" xr6:coauthVersionMax="47" xr10:uidLastSave="{4720F83E-9450-44C6-9622-8FDDD0A0914C}"/>
  <bookViews>
    <workbookView xWindow="-120" yWindow="-120" windowWidth="20730" windowHeight="11160" xr2:uid="{F09344C2-843B-4C42-9495-7AF886AEA676}"/>
  </bookViews>
  <sheets>
    <sheet name="10cms" sheetId="1" r:id="rId1"/>
    <sheet name="25cms" sheetId="2" r:id="rId2"/>
    <sheet name="Al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2" l="1"/>
  <c r="S7" i="2"/>
  <c r="R7" i="2"/>
  <c r="Q7" i="2"/>
  <c r="P7" i="2"/>
  <c r="O7" i="2"/>
  <c r="N7" i="2"/>
  <c r="T6" i="2"/>
  <c r="S6" i="2"/>
  <c r="R6" i="2"/>
  <c r="Q6" i="2"/>
  <c r="P6" i="2"/>
  <c r="O6" i="2"/>
  <c r="N6" i="2"/>
  <c r="T5" i="2"/>
  <c r="S5" i="2"/>
  <c r="R5" i="2"/>
  <c r="Q5" i="2"/>
  <c r="P5" i="2"/>
  <c r="O5" i="2"/>
  <c r="N5" i="2"/>
  <c r="T4" i="2"/>
  <c r="S4" i="2"/>
  <c r="R4" i="2"/>
  <c r="Q4" i="2"/>
  <c r="P4" i="2"/>
  <c r="O4" i="2"/>
  <c r="N4" i="2"/>
  <c r="T3" i="2"/>
  <c r="S3" i="2"/>
  <c r="R3" i="2"/>
  <c r="Q3" i="2"/>
  <c r="P3" i="2"/>
  <c r="O3" i="2"/>
  <c r="N3" i="2"/>
  <c r="T2" i="2"/>
  <c r="S2" i="2"/>
  <c r="R2" i="2"/>
  <c r="Q2" i="2"/>
  <c r="P2" i="2"/>
  <c r="O2" i="2"/>
  <c r="N2" i="2"/>
  <c r="T2" i="1"/>
  <c r="T3" i="1"/>
  <c r="T4" i="1"/>
  <c r="O5" i="1"/>
  <c r="P5" i="1"/>
  <c r="Q5" i="1"/>
  <c r="R5" i="1"/>
  <c r="S5" i="1"/>
  <c r="T5" i="1"/>
  <c r="O4" i="1"/>
  <c r="P4" i="1"/>
  <c r="Q4" i="1"/>
  <c r="R4" i="1"/>
  <c r="S4" i="1"/>
  <c r="O3" i="1"/>
  <c r="P3" i="1"/>
  <c r="Q3" i="1"/>
  <c r="R3" i="1"/>
  <c r="S3" i="1"/>
  <c r="O2" i="1"/>
  <c r="P2" i="1"/>
  <c r="Q2" i="1"/>
  <c r="R2" i="1"/>
  <c r="S2" i="1"/>
  <c r="N3" i="1"/>
  <c r="N5" i="1"/>
  <c r="N4" i="1"/>
  <c r="N2" i="1"/>
  <c r="O7" i="1"/>
  <c r="P7" i="1"/>
  <c r="Q7" i="1"/>
  <c r="R7" i="1"/>
  <c r="S7" i="1"/>
  <c r="T7" i="1"/>
  <c r="O6" i="1"/>
  <c r="P6" i="1"/>
  <c r="Q6" i="1"/>
  <c r="R6" i="1"/>
  <c r="S6" i="1"/>
  <c r="T6" i="1"/>
  <c r="N7" i="1"/>
  <c r="N6" i="1"/>
</calcChain>
</file>

<file path=xl/sharedStrings.xml><?xml version="1.0" encoding="utf-8"?>
<sst xmlns="http://schemas.openxmlformats.org/spreadsheetml/2006/main" count="75" uniqueCount="22">
  <si>
    <t>AVG - Eff</t>
  </si>
  <si>
    <t>stdev</t>
  </si>
  <si>
    <t>Inlet</t>
  </si>
  <si>
    <t>SOLAIR 1100</t>
  </si>
  <si>
    <t>Chanel size (micro meter)</t>
  </si>
  <si>
    <t>Inlet Conc</t>
  </si>
  <si>
    <t>Counts: Cuml</t>
  </si>
  <si>
    <t>StD</t>
  </si>
  <si>
    <t>Outlet Conc</t>
  </si>
  <si>
    <t>RH in lab</t>
  </si>
  <si>
    <t>%</t>
  </si>
  <si>
    <t>EFF1</t>
  </si>
  <si>
    <t>EFF2</t>
  </si>
  <si>
    <t>EFF3</t>
  </si>
  <si>
    <t>STDV</t>
  </si>
  <si>
    <t>Eff: %</t>
  </si>
  <si>
    <t>Pressure drop</t>
  </si>
  <si>
    <t>inH2O</t>
  </si>
  <si>
    <t>mmH2O/cm2</t>
  </si>
  <si>
    <t>10cm/s-avg</t>
  </si>
  <si>
    <t>25cm/s-avg</t>
  </si>
  <si>
    <t>Outlet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</si>
</sst>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16" fontId="0" fillId="0" borderId="0" xfId="0" applyNumberFormat="1"/>
    <xf numFmtId="0" fontId="1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0" fillId="0" borderId="0" xfId="0" applyNumberFormat="1"/>
    <xf numFmtId="164" fontId="3" fillId="0" borderId="1" xfId="1" applyNumberFormat="1" applyFont="1" applyBorder="1" applyAlignment="1">
      <alignment horizontal="right" wrapText="1"/>
    </xf>
    <xf numFmtId="166" fontId="0" fillId="0" borderId="0" xfId="0" applyNumberFormat="1"/>
    <xf numFmtId="9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57426731693140443"/>
          <c:h val="0.63798984586386165"/>
        </c:manualLayout>
      </c:layout>
      <c:barChart>
        <c:barDir val="col"/>
        <c:grouping val="clustered"/>
        <c:varyColors val="1"/>
        <c:ser>
          <c:idx val="0"/>
          <c:order val="0"/>
          <c:tx>
            <c:v>Eff @ 10cm/s</c:v>
          </c:tx>
          <c:invertIfNegative val="0"/>
          <c:errBars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2.5022362150514619</c:v>
                  </c:pt>
                  <c:pt idx="1">
                    <c:v>2.2882324691558407</c:v>
                  </c:pt>
                  <c:pt idx="2">
                    <c:v>1.694771865010396</c:v>
                  </c:pt>
                  <c:pt idx="3">
                    <c:v>1.2291251588948808</c:v>
                  </c:pt>
                  <c:pt idx="4">
                    <c:v>0.81618605810637812</c:v>
                  </c:pt>
                  <c:pt idx="5">
                    <c:v>0.25869483907378105</c:v>
                  </c:pt>
                  <c:pt idx="6">
                    <c:v>0.18394901819342296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2.5022362150514619</c:v>
                  </c:pt>
                  <c:pt idx="1">
                    <c:v>2.2882324691558407</c:v>
                  </c:pt>
                  <c:pt idx="2">
                    <c:v>1.694771865010396</c:v>
                  </c:pt>
                  <c:pt idx="3">
                    <c:v>1.2291251588948808</c:v>
                  </c:pt>
                  <c:pt idx="4">
                    <c:v>0.81618605810637812</c:v>
                  </c:pt>
                  <c:pt idx="5">
                    <c:v>0.25869483907378105</c:v>
                  </c:pt>
                  <c:pt idx="6">
                    <c:v>0.18394901819342296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92.252921044999994</c:v>
                </c:pt>
                <c:pt idx="1">
                  <c:v>93.256374475000001</c:v>
                </c:pt>
                <c:pt idx="2">
                  <c:v>94.757364150000001</c:v>
                </c:pt>
                <c:pt idx="3">
                  <c:v>95.904496129999998</c:v>
                </c:pt>
                <c:pt idx="4">
                  <c:v>96.967143550000003</c:v>
                </c:pt>
                <c:pt idx="5">
                  <c:v>98.858873740000007</c:v>
                </c:pt>
                <c:pt idx="6">
                  <c:v>99.367352449999998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68-4FE0-9B86-5EA0DE97A4FF}"/>
            </c:ext>
          </c:extLst>
        </c:ser>
        <c:ser>
          <c:idx val="2"/>
          <c:order val="2"/>
          <c:tx>
            <c:v>Eff @ 25cm/s</c:v>
          </c:tx>
          <c:spPr>
            <a:solidFill>
              <a:schemeClr val="accent2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All!$G$3:$G$9</c:f>
                <c:numCache>
                  <c:formatCode>General</c:formatCode>
                  <c:ptCount val="7"/>
                  <c:pt idx="0">
                    <c:v>0.91445908373806795</c:v>
                  </c:pt>
                  <c:pt idx="1">
                    <c:v>0.99544857006407217</c:v>
                  </c:pt>
                  <c:pt idx="2">
                    <c:v>0.8314203762316511</c:v>
                  </c:pt>
                  <c:pt idx="3">
                    <c:v>0.62607305467919261</c:v>
                  </c:pt>
                  <c:pt idx="4">
                    <c:v>0.44687250090153718</c:v>
                  </c:pt>
                  <c:pt idx="5">
                    <c:v>0.28251689224866111</c:v>
                  </c:pt>
                  <c:pt idx="6">
                    <c:v>0.3741243772448436</c:v>
                  </c:pt>
                </c:numCache>
              </c:numRef>
            </c:plus>
            <c:minus>
              <c:numRef>
                <c:f>All!$G$3:$G$9</c:f>
                <c:numCache>
                  <c:formatCode>General</c:formatCode>
                  <c:ptCount val="7"/>
                  <c:pt idx="0">
                    <c:v>0.91445908373806795</c:v>
                  </c:pt>
                  <c:pt idx="1">
                    <c:v>0.99544857006407217</c:v>
                  </c:pt>
                  <c:pt idx="2">
                    <c:v>0.8314203762316511</c:v>
                  </c:pt>
                  <c:pt idx="3">
                    <c:v>0.62607305467919261</c:v>
                  </c:pt>
                  <c:pt idx="4">
                    <c:v>0.44687250090153718</c:v>
                  </c:pt>
                  <c:pt idx="5">
                    <c:v>0.28251689224866111</c:v>
                  </c:pt>
                  <c:pt idx="6">
                    <c:v>0.3741243772448436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All!$F$3:$F$9</c:f>
              <c:numCache>
                <c:formatCode>General</c:formatCode>
                <c:ptCount val="7"/>
                <c:pt idx="0">
                  <c:v>89.748097494999996</c:v>
                </c:pt>
                <c:pt idx="1">
                  <c:v>91.324736089999988</c:v>
                </c:pt>
                <c:pt idx="2">
                  <c:v>93.232028020000001</c:v>
                </c:pt>
                <c:pt idx="3">
                  <c:v>94.58570933499999</c:v>
                </c:pt>
                <c:pt idx="4">
                  <c:v>96.015097885000003</c:v>
                </c:pt>
                <c:pt idx="5">
                  <c:v>98.341003639999997</c:v>
                </c:pt>
                <c:pt idx="6">
                  <c:v>99.046389594999994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68-4FE0-9B86-5EA0DE97A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lineChart>
        <c:grouping val="standard"/>
        <c:varyColors val="1"/>
        <c:ser>
          <c:idx val="1"/>
          <c:order val="1"/>
          <c:tx>
            <c:v>Inlet @ 10cm/s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All!$C$3:$C$9</c:f>
              <c:numCache>
                <c:formatCode>General</c:formatCode>
                <c:ptCount val="7"/>
                <c:pt idx="0">
                  <c:v>9710645.6699999999</c:v>
                </c:pt>
                <c:pt idx="1">
                  <c:v>6907574.4849999994</c:v>
                </c:pt>
                <c:pt idx="2">
                  <c:v>5586190.6200000001</c:v>
                </c:pt>
                <c:pt idx="3">
                  <c:v>4772077.4450000003</c:v>
                </c:pt>
                <c:pt idx="4">
                  <c:v>3986599.7450000001</c:v>
                </c:pt>
                <c:pt idx="5">
                  <c:v>1997717.885</c:v>
                </c:pt>
                <c:pt idx="6">
                  <c:v>398584.99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68-4FE0-9B86-5EA0DE97A4FF}"/>
            </c:ext>
          </c:extLst>
        </c:ser>
        <c:ser>
          <c:idx val="3"/>
          <c:order val="3"/>
          <c:tx>
            <c:v>Inlet @ 25cm/s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All!$H$3:$H$9</c:f>
              <c:numCache>
                <c:formatCode>General</c:formatCode>
                <c:ptCount val="7"/>
                <c:pt idx="0">
                  <c:v>11854926.274999999</c:v>
                </c:pt>
                <c:pt idx="1">
                  <c:v>8389792.9649999999</c:v>
                </c:pt>
                <c:pt idx="2">
                  <c:v>6708309.7650000006</c:v>
                </c:pt>
                <c:pt idx="3">
                  <c:v>5679124.1850000005</c:v>
                </c:pt>
                <c:pt idx="4">
                  <c:v>4693547.5999999996</c:v>
                </c:pt>
                <c:pt idx="5">
                  <c:v>2146690.75</c:v>
                </c:pt>
                <c:pt idx="6">
                  <c:v>344318.815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68-4FE0-9B86-5EA0DE97A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805984"/>
        <c:axId val="677808896"/>
      </c:line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2632988523493387"/>
              <c:y val="0.796782294105128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  <c:valAx>
        <c:axId val="677808896"/>
        <c:scaling>
          <c:logBase val="10"/>
          <c:orientation val="minMax"/>
          <c:max val="100000000"/>
        </c:scaling>
        <c:delete val="0"/>
        <c:axPos val="r"/>
        <c:title>
          <c:overlay val="0"/>
        </c:title>
        <c:numFmt formatCode="0E+00" sourceLinked="0"/>
        <c:majorTickMark val="out"/>
        <c:minorTickMark val="none"/>
        <c:tickLblPos val="nextTo"/>
        <c:crossAx val="677805984"/>
        <c:crosses val="max"/>
        <c:crossBetween val="between"/>
      </c:valAx>
      <c:catAx>
        <c:axId val="6778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78088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40226510901823548"/>
          <c:y val="0.73695334019643299"/>
          <c:w val="0.59198360008920459"/>
          <c:h val="0.20650955733006873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171450</xdr:rowOff>
    </xdr:from>
    <xdr:to>
      <xdr:col>4</xdr:col>
      <xdr:colOff>476250</xdr:colOff>
      <xdr:row>24</xdr:row>
      <xdr:rowOff>9525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EF2CD58C-816F-445C-94B0-225B1CABC9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cms"/>
      <sheetName val="25cms"/>
      <sheetName val="25cms- with inserts"/>
      <sheetName val="25-with L3, L2 and disp"/>
      <sheetName val="17.5"/>
      <sheetName val="32.5"/>
      <sheetName val="All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R2">
            <v>0.1</v>
          </cell>
        </row>
        <row r="3">
          <cell r="R3">
            <v>0.15</v>
          </cell>
        </row>
        <row r="4">
          <cell r="R4">
            <v>0.2</v>
          </cell>
        </row>
        <row r="5">
          <cell r="R5">
            <v>0.25</v>
          </cell>
        </row>
        <row r="6">
          <cell r="R6">
            <v>0.3</v>
          </cell>
        </row>
        <row r="7">
          <cell r="R7">
            <v>0.5</v>
          </cell>
        </row>
        <row r="8">
          <cell r="R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BD2B-BEDE-45DD-B87B-348342322476}">
  <dimension ref="A1:T24"/>
  <sheetViews>
    <sheetView tabSelected="1" workbookViewId="0">
      <selection activeCell="M2" sqref="M2:T7"/>
    </sheetView>
  </sheetViews>
  <sheetFormatPr defaultRowHeight="15" x14ac:dyDescent="0.25"/>
  <cols>
    <col min="5" max="9" width="14.5703125" bestFit="1" customWidth="1"/>
    <col min="10" max="10" width="14.28515625" bestFit="1" customWidth="1"/>
    <col min="11" max="11" width="12.85546875" bestFit="1" customWidth="1"/>
    <col min="14" max="19" width="14.28515625" bestFit="1" customWidth="1"/>
    <col min="20" max="20" width="12.5703125" bestFit="1" customWidth="1"/>
  </cols>
  <sheetData>
    <row r="1" spans="1:20" x14ac:dyDescent="0.25">
      <c r="A1" s="1">
        <v>44455</v>
      </c>
    </row>
    <row r="2" spans="1:20" x14ac:dyDescent="0.25">
      <c r="A2" t="s">
        <v>3</v>
      </c>
      <c r="D2" t="s">
        <v>4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 t="s">
        <v>0</v>
      </c>
      <c r="N2" s="3">
        <f>AVERAGE(E11,E23)</f>
        <v>92.252921044999994</v>
      </c>
      <c r="O2" s="3">
        <f t="shared" ref="O2:T2" si="0">AVERAGE(F11,F23)</f>
        <v>93.256374475000001</v>
      </c>
      <c r="P2" s="3">
        <f t="shared" si="0"/>
        <v>94.757364150000001</v>
      </c>
      <c r="Q2" s="3">
        <f t="shared" si="0"/>
        <v>95.904496129999998</v>
      </c>
      <c r="R2" s="3">
        <f t="shared" si="0"/>
        <v>96.967143550000003</v>
      </c>
      <c r="S2" s="3">
        <f t="shared" si="0"/>
        <v>98.858873740000007</v>
      </c>
      <c r="T2" s="3">
        <f t="shared" si="0"/>
        <v>99.367352449999998</v>
      </c>
    </row>
    <row r="3" spans="1:20" x14ac:dyDescent="0.25">
      <c r="A3">
        <v>210105002</v>
      </c>
      <c r="D3" t="s">
        <v>5</v>
      </c>
      <c r="E3" s="4">
        <v>10162576.33</v>
      </c>
      <c r="F3" s="4">
        <v>7248472.2199999997</v>
      </c>
      <c r="G3" s="4">
        <v>5887746.5</v>
      </c>
      <c r="H3" s="4">
        <v>5062038.29</v>
      </c>
      <c r="I3" s="4">
        <v>4250314.0599999996</v>
      </c>
      <c r="J3" s="4">
        <v>2089420.67</v>
      </c>
      <c r="K3" s="4">
        <v>392436.19</v>
      </c>
      <c r="M3" t="s">
        <v>1</v>
      </c>
      <c r="N3" s="3">
        <f>STDEV(E7,E8,E9,E19,E20,E21)</f>
        <v>2.5022362150514619</v>
      </c>
      <c r="O3" s="3">
        <f t="shared" ref="O3:T3" si="1">STDEV(F7,F8,F9,F19,F20,F21)</f>
        <v>2.2882324691558407</v>
      </c>
      <c r="P3" s="3">
        <f t="shared" si="1"/>
        <v>1.694771865010396</v>
      </c>
      <c r="Q3" s="3">
        <f t="shared" si="1"/>
        <v>1.2291251588948808</v>
      </c>
      <c r="R3" s="3">
        <f t="shared" si="1"/>
        <v>0.81618605810637812</v>
      </c>
      <c r="S3" s="3">
        <f t="shared" si="1"/>
        <v>0.25869483907378105</v>
      </c>
      <c r="T3" s="3">
        <f t="shared" si="1"/>
        <v>0.18394901819342296</v>
      </c>
    </row>
    <row r="4" spans="1:20" x14ac:dyDescent="0.25">
      <c r="A4" t="s">
        <v>6</v>
      </c>
      <c r="D4" t="s">
        <v>7</v>
      </c>
      <c r="E4" s="3">
        <v>116.2601399</v>
      </c>
      <c r="F4" s="3">
        <v>83.536809460000001</v>
      </c>
      <c r="G4" s="3">
        <v>61.734350370000001</v>
      </c>
      <c r="H4" s="3">
        <v>52.384827369999996</v>
      </c>
      <c r="I4" s="3">
        <v>44.88163875</v>
      </c>
      <c r="J4" s="3">
        <v>14.908167969999999</v>
      </c>
      <c r="K4" s="3">
        <v>2.2195296189999998</v>
      </c>
      <c r="M4" t="s">
        <v>2</v>
      </c>
      <c r="N4" s="4">
        <f>AVERAGE(E15,E3)</f>
        <v>9710645.6699999999</v>
      </c>
      <c r="O4" s="4">
        <f t="shared" ref="O4:T4" si="2">AVERAGE(F15,F3)</f>
        <v>6907574.4849999994</v>
      </c>
      <c r="P4" s="4">
        <f t="shared" si="2"/>
        <v>5586190.6200000001</v>
      </c>
      <c r="Q4" s="4">
        <f t="shared" si="2"/>
        <v>4772077.4450000003</v>
      </c>
      <c r="R4" s="4">
        <f t="shared" si="2"/>
        <v>3986599.7450000001</v>
      </c>
      <c r="S4" s="4">
        <f t="shared" si="2"/>
        <v>1997717.885</v>
      </c>
      <c r="T4" s="4">
        <f t="shared" si="2"/>
        <v>398584.99</v>
      </c>
    </row>
    <row r="5" spans="1:20" x14ac:dyDescent="0.25">
      <c r="B5">
        <v>31.4</v>
      </c>
      <c r="D5" t="s">
        <v>8</v>
      </c>
      <c r="E5" s="4">
        <v>556750.50049999997</v>
      </c>
      <c r="F5" s="4">
        <v>337964.6752</v>
      </c>
      <c r="G5" s="4">
        <v>217722.19589999999</v>
      </c>
      <c r="H5" s="4">
        <v>150878.24669999999</v>
      </c>
      <c r="I5" s="4">
        <v>97526.210420000003</v>
      </c>
      <c r="J5" s="4">
        <v>19340.1296</v>
      </c>
      <c r="K5" s="4">
        <v>2165.7183500000001</v>
      </c>
      <c r="N5" s="4">
        <f>STDEV(E3,E15)</f>
        <v>639126.46862422419</v>
      </c>
      <c r="O5" s="4">
        <f t="shared" ref="O5:T5" si="3">STDEV(F3,F15)</f>
        <v>482102.20021926914</v>
      </c>
      <c r="P5" s="4">
        <f t="shared" si="3"/>
        <v>426464.41530935338</v>
      </c>
      <c r="Q5" s="4">
        <f t="shared" si="3"/>
        <v>410066.55955616309</v>
      </c>
      <c r="R5" s="4">
        <f t="shared" si="3"/>
        <v>372948.36086493009</v>
      </c>
      <c r="S5" s="4">
        <f t="shared" si="3"/>
        <v>129687.32225438391</v>
      </c>
      <c r="T5" s="4">
        <f t="shared" si="3"/>
        <v>8695.7163523196705</v>
      </c>
    </row>
    <row r="6" spans="1:20" x14ac:dyDescent="0.25">
      <c r="D6" t="s">
        <v>7</v>
      </c>
      <c r="E6" s="3">
        <v>0.15569769359999999</v>
      </c>
      <c r="F6" s="3">
        <v>2.230961899</v>
      </c>
      <c r="G6" s="3">
        <v>1.455424523</v>
      </c>
      <c r="H6" s="3">
        <v>1.748889999</v>
      </c>
      <c r="I6" s="3">
        <v>1.0410623919999999</v>
      </c>
      <c r="J6" s="3">
        <v>0.27625171510000002</v>
      </c>
      <c r="K6" s="3">
        <v>6.170575029E-2</v>
      </c>
      <c r="M6" t="s">
        <v>21</v>
      </c>
      <c r="N6" s="4">
        <f>AVERAGE(E5,E17)</f>
        <v>741153.79004999995</v>
      </c>
      <c r="O6" s="4">
        <f t="shared" ref="O6:T6" si="4">AVERAGE(F5,F17)</f>
        <v>458219.95869999996</v>
      </c>
      <c r="P6" s="4">
        <f t="shared" si="4"/>
        <v>287970.4987</v>
      </c>
      <c r="Q6" s="4">
        <f t="shared" si="4"/>
        <v>192002.29365000001</v>
      </c>
      <c r="R6" s="4">
        <f t="shared" si="4"/>
        <v>118830.64456000002</v>
      </c>
      <c r="S6" s="4">
        <f t="shared" si="4"/>
        <v>22578.715929999998</v>
      </c>
      <c r="T6" s="4">
        <f t="shared" si="4"/>
        <v>2517.7809390000002</v>
      </c>
    </row>
    <row r="7" spans="1:20" x14ac:dyDescent="0.25">
      <c r="D7" t="s">
        <v>11</v>
      </c>
      <c r="E7" s="3">
        <v>94.531727680000003</v>
      </c>
      <c r="F7" s="3">
        <v>95.485575049999994</v>
      </c>
      <c r="G7" s="3">
        <v>96.402254009999993</v>
      </c>
      <c r="H7" s="3">
        <v>97.057038030000001</v>
      </c>
      <c r="I7" s="3">
        <v>97.745183890000007</v>
      </c>
      <c r="J7" s="3">
        <v>99.113463449999998</v>
      </c>
      <c r="K7" s="3">
        <v>99.429967430000005</v>
      </c>
      <c r="N7" s="4">
        <f>STDEV(E5,E17)</f>
        <v>260785.63302782286</v>
      </c>
      <c r="O7" s="4">
        <f t="shared" ref="O7:T7" si="5">STDEV(F5,F17)</f>
        <v>170066.65287272166</v>
      </c>
      <c r="P7" s="4">
        <f t="shared" si="5"/>
        <v>99346.102553451856</v>
      </c>
      <c r="Q7" s="4">
        <f t="shared" si="5"/>
        <v>58158.184936357829</v>
      </c>
      <c r="R7" s="4">
        <f t="shared" si="5"/>
        <v>30129.01969947229</v>
      </c>
      <c r="S7" s="4">
        <f t="shared" si="5"/>
        <v>4580.0527108021288</v>
      </c>
      <c r="T7" s="4">
        <f t="shared" si="5"/>
        <v>497.89168816798372</v>
      </c>
    </row>
    <row r="8" spans="1:20" x14ac:dyDescent="0.25">
      <c r="D8" t="s">
        <v>12</v>
      </c>
      <c r="E8" s="3">
        <v>94.726400839999997</v>
      </c>
      <c r="F8" s="3">
        <v>95.542185970000006</v>
      </c>
      <c r="G8" s="3">
        <v>96.485865059999995</v>
      </c>
      <c r="H8" s="3">
        <v>97.274286000000004</v>
      </c>
      <c r="I8" s="3">
        <v>97.888051340000004</v>
      </c>
      <c r="J8" s="3">
        <v>99.118981390000002</v>
      </c>
      <c r="K8" s="3">
        <v>99.492537839999997</v>
      </c>
      <c r="N8" s="5"/>
      <c r="O8" s="5"/>
      <c r="P8" s="5"/>
      <c r="Q8" s="5"/>
      <c r="R8" s="5"/>
      <c r="S8" s="5"/>
      <c r="T8" s="5"/>
    </row>
    <row r="9" spans="1:20" x14ac:dyDescent="0.25">
      <c r="D9" t="s">
        <v>13</v>
      </c>
      <c r="E9" s="3">
        <v>94.288848369999997</v>
      </c>
      <c r="F9" s="3">
        <v>94.960302380000002</v>
      </c>
      <c r="G9" s="3">
        <v>95.999213600000004</v>
      </c>
      <c r="H9" s="3">
        <v>96.705343069999998</v>
      </c>
      <c r="I9" s="3">
        <v>97.466187300000001</v>
      </c>
      <c r="J9" s="3">
        <v>98.988741320000003</v>
      </c>
      <c r="K9" s="3">
        <v>99.419354839999997</v>
      </c>
    </row>
    <row r="10" spans="1:20" x14ac:dyDescent="0.25">
      <c r="D10" t="s">
        <v>14</v>
      </c>
      <c r="E10" s="3">
        <v>0.21921837159999999</v>
      </c>
      <c r="F10" s="3">
        <v>0.32085943979999998</v>
      </c>
      <c r="G10" s="3">
        <v>0.26021209629999997</v>
      </c>
      <c r="H10" s="3">
        <v>0.28710685600000002</v>
      </c>
      <c r="I10" s="3">
        <v>0.21456136770000001</v>
      </c>
      <c r="J10" s="3">
        <v>7.3652940119999996E-2</v>
      </c>
      <c r="K10" s="3">
        <v>3.9546249630000002E-2</v>
      </c>
    </row>
    <row r="11" spans="1:20" x14ac:dyDescent="0.25">
      <c r="D11" t="s">
        <v>15</v>
      </c>
      <c r="E11" s="3">
        <v>94.515658959999996</v>
      </c>
      <c r="F11" s="3">
        <v>95.329354469999998</v>
      </c>
      <c r="G11" s="3">
        <v>96.295777560000005</v>
      </c>
      <c r="H11" s="3">
        <v>97.012222370000003</v>
      </c>
      <c r="I11" s="3">
        <v>97.699807509999999</v>
      </c>
      <c r="J11" s="3">
        <v>99.073728720000005</v>
      </c>
      <c r="K11" s="3">
        <v>99.447286700000006</v>
      </c>
    </row>
    <row r="13" spans="1:20" x14ac:dyDescent="0.25">
      <c r="A13" s="1">
        <v>44455</v>
      </c>
    </row>
    <row r="14" spans="1:20" x14ac:dyDescent="0.25">
      <c r="A14" t="s">
        <v>3</v>
      </c>
      <c r="D14" t="s">
        <v>4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20" x14ac:dyDescent="0.25">
      <c r="A15">
        <v>210105002</v>
      </c>
      <c r="D15" t="s">
        <v>5</v>
      </c>
      <c r="E15" s="4">
        <v>9258715.0099999998</v>
      </c>
      <c r="F15" s="4">
        <v>6566676.75</v>
      </c>
      <c r="G15" s="4">
        <v>5284634.74</v>
      </c>
      <c r="H15" s="4">
        <v>4482116.5999999996</v>
      </c>
      <c r="I15" s="4">
        <v>3722885.43</v>
      </c>
      <c r="J15" s="4">
        <v>1906015.1</v>
      </c>
      <c r="K15" s="4">
        <v>404733.79</v>
      </c>
    </row>
    <row r="16" spans="1:20" x14ac:dyDescent="0.25">
      <c r="A16" t="s">
        <v>6</v>
      </c>
      <c r="D16" t="s">
        <v>7</v>
      </c>
      <c r="E16" s="3">
        <v>74.282020579999994</v>
      </c>
      <c r="F16" s="3">
        <v>48.776061720000001</v>
      </c>
      <c r="G16" s="3">
        <v>36.302578840000002</v>
      </c>
      <c r="H16" s="3">
        <v>25.46856378</v>
      </c>
      <c r="I16" s="3">
        <v>17.353507499999999</v>
      </c>
      <c r="J16" s="3">
        <v>11.140877400000001</v>
      </c>
      <c r="K16" s="3">
        <v>2.2749826099999999</v>
      </c>
    </row>
    <row r="17" spans="1:11" x14ac:dyDescent="0.25">
      <c r="A17" t="s">
        <v>16</v>
      </c>
      <c r="B17">
        <v>0.1</v>
      </c>
      <c r="C17" t="s">
        <v>17</v>
      </c>
      <c r="D17" t="s">
        <v>8</v>
      </c>
      <c r="E17" s="4">
        <v>925557.07960000006</v>
      </c>
      <c r="F17" s="4">
        <v>578475.24219999998</v>
      </c>
      <c r="G17" s="4">
        <v>358218.8015</v>
      </c>
      <c r="H17" s="4">
        <v>233126.3406</v>
      </c>
      <c r="I17" s="4">
        <v>140135.07870000001</v>
      </c>
      <c r="J17" s="4">
        <v>25817.30226</v>
      </c>
      <c r="K17" s="4">
        <v>2869.8435279999999</v>
      </c>
    </row>
    <row r="18" spans="1:11" x14ac:dyDescent="0.25">
      <c r="B18">
        <v>0.2021</v>
      </c>
      <c r="C18" t="s">
        <v>18</v>
      </c>
      <c r="D18" t="s">
        <v>7</v>
      </c>
      <c r="E18" s="3">
        <v>1.937733594</v>
      </c>
      <c r="F18" s="3">
        <v>1.1042851229999999</v>
      </c>
      <c r="G18" s="3">
        <v>1.2783020810000001</v>
      </c>
      <c r="H18" s="3">
        <v>0.57099372900000001</v>
      </c>
      <c r="I18" s="3">
        <v>0.25418322650000003</v>
      </c>
      <c r="J18" s="3">
        <v>0.517876067</v>
      </c>
      <c r="K18" s="3">
        <v>0.1896658665</v>
      </c>
    </row>
    <row r="19" spans="1:11" x14ac:dyDescent="0.25">
      <c r="A19" t="s">
        <v>9</v>
      </c>
      <c r="B19">
        <v>31.7</v>
      </c>
      <c r="C19" t="s">
        <v>10</v>
      </c>
      <c r="D19" t="s">
        <v>11</v>
      </c>
      <c r="E19" s="3">
        <v>89.597327519999993</v>
      </c>
      <c r="F19" s="3">
        <v>90.889173990000003</v>
      </c>
      <c r="G19" s="3">
        <v>93.119713610000005</v>
      </c>
      <c r="H19" s="3">
        <v>94.67922007</v>
      </c>
      <c r="I19" s="3">
        <v>96.141934079999999</v>
      </c>
      <c r="J19" s="3">
        <v>98.739349959999998</v>
      </c>
      <c r="K19" s="3">
        <v>99.464329190000001</v>
      </c>
    </row>
    <row r="20" spans="1:11" x14ac:dyDescent="0.25">
      <c r="D20" t="s">
        <v>12</v>
      </c>
      <c r="E20" s="3">
        <v>89.827155500000003</v>
      </c>
      <c r="F20" s="3">
        <v>91.156130500000003</v>
      </c>
      <c r="G20" s="3">
        <v>93.195184130000001</v>
      </c>
      <c r="H20" s="3">
        <v>94.801641590000003</v>
      </c>
      <c r="I20" s="3">
        <v>96.230257989999998</v>
      </c>
      <c r="J20" s="3">
        <v>98.467594550000001</v>
      </c>
      <c r="K20" s="3">
        <v>98.997995990000007</v>
      </c>
    </row>
    <row r="21" spans="1:11" x14ac:dyDescent="0.25">
      <c r="D21" t="s">
        <v>13</v>
      </c>
      <c r="E21" s="3">
        <v>90.546066370000005</v>
      </c>
      <c r="F21" s="3">
        <v>91.504878950000005</v>
      </c>
      <c r="G21" s="3">
        <v>93.341954470000005</v>
      </c>
      <c r="H21" s="3">
        <v>94.909447999999998</v>
      </c>
      <c r="I21" s="3">
        <v>96.33124669</v>
      </c>
      <c r="J21" s="3">
        <v>98.725111780000006</v>
      </c>
      <c r="K21" s="3">
        <v>99.399929400000005</v>
      </c>
    </row>
    <row r="22" spans="1:11" x14ac:dyDescent="0.25">
      <c r="D22" t="s">
        <v>14</v>
      </c>
      <c r="E22" s="3">
        <v>0.49493419449999998</v>
      </c>
      <c r="F22" s="3">
        <v>0.30875660849999997</v>
      </c>
      <c r="G22" s="3">
        <v>0.11301057019999999</v>
      </c>
      <c r="H22" s="3">
        <v>0.1151912574</v>
      </c>
      <c r="I22" s="3">
        <v>9.4726881799999996E-2</v>
      </c>
      <c r="J22" s="3">
        <v>0.1529536198</v>
      </c>
      <c r="K22" s="3">
        <v>0.25270683129999999</v>
      </c>
    </row>
    <row r="23" spans="1:11" x14ac:dyDescent="0.25">
      <c r="D23" t="s">
        <v>15</v>
      </c>
      <c r="E23" s="3">
        <v>89.990183130000005</v>
      </c>
      <c r="F23" s="3">
        <v>91.183394480000004</v>
      </c>
      <c r="G23" s="3">
        <v>93.218950739999997</v>
      </c>
      <c r="H23" s="3">
        <v>94.796769889999993</v>
      </c>
      <c r="I23" s="3">
        <v>96.234479590000007</v>
      </c>
      <c r="J23" s="3">
        <v>98.644018759999994</v>
      </c>
      <c r="K23" s="3">
        <v>99.287418200000005</v>
      </c>
    </row>
    <row r="24" spans="1:11" x14ac:dyDescent="0.25">
      <c r="E24" s="3"/>
      <c r="F24" s="3"/>
      <c r="G24" s="3"/>
      <c r="H24" s="3"/>
      <c r="I24" s="3"/>
      <c r="J24" s="3"/>
      <c r="K24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EDB6-EA57-4960-BF84-3BB7BE00E7CD}">
  <dimension ref="A1:T23"/>
  <sheetViews>
    <sheetView topLeftCell="I1" workbookViewId="0">
      <selection activeCell="N2" sqref="N2:T5"/>
    </sheetView>
  </sheetViews>
  <sheetFormatPr defaultRowHeight="15" x14ac:dyDescent="0.25"/>
  <cols>
    <col min="5" max="8" width="16.28515625" bestFit="1" customWidth="1"/>
    <col min="9" max="10" width="15.28515625" bestFit="1" customWidth="1"/>
    <col min="11" max="11" width="13.7109375" bestFit="1" customWidth="1"/>
    <col min="13" max="13" width="9.42578125" bestFit="1" customWidth="1"/>
    <col min="14" max="15" width="16.28515625" bestFit="1" customWidth="1"/>
    <col min="16" max="16" width="15.42578125" bestFit="1" customWidth="1"/>
    <col min="17" max="19" width="15.28515625" bestFit="1" customWidth="1"/>
    <col min="20" max="20" width="14.42578125" bestFit="1" customWidth="1"/>
  </cols>
  <sheetData>
    <row r="1" spans="1:20" x14ac:dyDescent="0.25">
      <c r="A1" s="1">
        <v>44456</v>
      </c>
    </row>
    <row r="2" spans="1:20" x14ac:dyDescent="0.25">
      <c r="A2" t="s">
        <v>3</v>
      </c>
      <c r="D2" t="s">
        <v>4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 t="s">
        <v>0</v>
      </c>
      <c r="N2" s="3">
        <f>AVERAGE(E11,E23)</f>
        <v>89.748097494999996</v>
      </c>
      <c r="O2" s="3">
        <f t="shared" ref="O2:T2" si="0">AVERAGE(F11,F23)</f>
        <v>91.324736089999988</v>
      </c>
      <c r="P2" s="3">
        <f t="shared" si="0"/>
        <v>93.232028020000001</v>
      </c>
      <c r="Q2" s="3">
        <f t="shared" si="0"/>
        <v>94.58570933499999</v>
      </c>
      <c r="R2" s="3">
        <f t="shared" si="0"/>
        <v>96.015097885000003</v>
      </c>
      <c r="S2" s="3">
        <f t="shared" si="0"/>
        <v>98.341003639999997</v>
      </c>
      <c r="T2" s="3">
        <f t="shared" si="0"/>
        <v>99.046389594999994</v>
      </c>
    </row>
    <row r="3" spans="1:20" x14ac:dyDescent="0.25">
      <c r="A3">
        <v>210105002</v>
      </c>
      <c r="D3" t="s">
        <v>5</v>
      </c>
      <c r="E3" s="4">
        <v>11750765.77</v>
      </c>
      <c r="F3" s="4">
        <v>8364009.0099999998</v>
      </c>
      <c r="G3" s="4">
        <v>6714549.5499999998</v>
      </c>
      <c r="H3" s="4">
        <v>5726936.9400000004</v>
      </c>
      <c r="I3" s="4">
        <v>4787972.97</v>
      </c>
      <c r="J3" s="4">
        <v>2119594.59</v>
      </c>
      <c r="K3" s="4">
        <v>299144.14</v>
      </c>
      <c r="L3" s="3"/>
      <c r="M3" t="s">
        <v>1</v>
      </c>
      <c r="N3" s="3">
        <f>STDEV(E7,E8,E9,E19,E20,E21)</f>
        <v>0.91445908373806795</v>
      </c>
      <c r="O3" s="3">
        <f t="shared" ref="O3:T3" si="1">STDEV(F7,F8,F9,F19,F20,F21)</f>
        <v>0.99544857006407217</v>
      </c>
      <c r="P3" s="3">
        <f t="shared" si="1"/>
        <v>0.8314203762316511</v>
      </c>
      <c r="Q3" s="3">
        <f t="shared" si="1"/>
        <v>0.62607305467919261</v>
      </c>
      <c r="R3" s="3">
        <f t="shared" si="1"/>
        <v>0.44687250090153718</v>
      </c>
      <c r="S3" s="3">
        <f t="shared" si="1"/>
        <v>0.28251689224866111</v>
      </c>
      <c r="T3" s="3">
        <f t="shared" si="1"/>
        <v>0.3741243772448436</v>
      </c>
    </row>
    <row r="4" spans="1:20" x14ac:dyDescent="0.25">
      <c r="A4" t="s">
        <v>6</v>
      </c>
      <c r="D4" t="s">
        <v>7</v>
      </c>
      <c r="E4" s="3">
        <v>80.488289480000006</v>
      </c>
      <c r="F4" s="3">
        <v>65.701303719999999</v>
      </c>
      <c r="G4" s="3">
        <v>58.682804439999998</v>
      </c>
      <c r="H4" s="3">
        <v>56.124928050000001</v>
      </c>
      <c r="I4" s="3">
        <v>60.394629909999999</v>
      </c>
      <c r="J4" s="3">
        <v>60.142489679999997</v>
      </c>
      <c r="K4" s="3">
        <v>19.284827020000002</v>
      </c>
      <c r="L4" s="3"/>
      <c r="M4" t="s">
        <v>2</v>
      </c>
      <c r="N4" s="4">
        <f>AVERAGE(E15,E3)</f>
        <v>11854926.274999999</v>
      </c>
      <c r="O4" s="4">
        <f t="shared" ref="O4:T4" si="2">AVERAGE(F15,F3)</f>
        <v>8389792.9649999999</v>
      </c>
      <c r="P4" s="4">
        <f t="shared" si="2"/>
        <v>6708309.7650000006</v>
      </c>
      <c r="Q4" s="4">
        <f t="shared" si="2"/>
        <v>5679124.1850000005</v>
      </c>
      <c r="R4" s="4">
        <f t="shared" si="2"/>
        <v>4693547.5999999996</v>
      </c>
      <c r="S4" s="4">
        <f t="shared" si="2"/>
        <v>2146690.75</v>
      </c>
      <c r="T4" s="4">
        <f t="shared" si="2"/>
        <v>344318.815</v>
      </c>
    </row>
    <row r="5" spans="1:20" x14ac:dyDescent="0.25">
      <c r="B5" s="8">
        <v>0.3</v>
      </c>
      <c r="D5" t="s">
        <v>8</v>
      </c>
      <c r="E5" s="4">
        <v>1142038.0249999999</v>
      </c>
      <c r="F5" s="4">
        <v>660231.77720000001</v>
      </c>
      <c r="G5" s="4">
        <v>411022.65899999999</v>
      </c>
      <c r="H5" s="4">
        <v>282799.34480000002</v>
      </c>
      <c r="I5" s="4">
        <v>178336.68729999999</v>
      </c>
      <c r="J5" s="4">
        <v>33655.70766</v>
      </c>
      <c r="K5" s="4">
        <v>3039.8190399999999</v>
      </c>
      <c r="L5" s="3"/>
      <c r="N5" s="4">
        <f>STDEV(E3,E15)</f>
        <v>147305.19883463043</v>
      </c>
      <c r="O5" s="4">
        <f t="shared" ref="O5:T5" si="3">STDEV(F3,F15)</f>
        <v>36464.018852617679</v>
      </c>
      <c r="P5" s="4">
        <f t="shared" si="3"/>
        <v>8824.3885732917552</v>
      </c>
      <c r="Q5" s="4">
        <f t="shared" si="3"/>
        <v>67617.446575422509</v>
      </c>
      <c r="R5" s="4">
        <f t="shared" si="3"/>
        <v>133537.63888609709</v>
      </c>
      <c r="S5" s="4">
        <f t="shared" si="3"/>
        <v>38319.756960231571</v>
      </c>
      <c r="T5" s="4">
        <f t="shared" si="3"/>
        <v>63886.638060796977</v>
      </c>
    </row>
    <row r="6" spans="1:20" x14ac:dyDescent="0.25">
      <c r="D6" t="s">
        <v>7</v>
      </c>
      <c r="E6" s="3">
        <v>24.320512619999999</v>
      </c>
      <c r="F6" s="3">
        <v>9.3129884359999995</v>
      </c>
      <c r="G6" s="3">
        <v>6.9341016099999999</v>
      </c>
      <c r="H6" s="3">
        <v>6.2774755139999998</v>
      </c>
      <c r="I6" s="3">
        <v>6.2698823319999999</v>
      </c>
      <c r="J6" s="3">
        <v>2.3807330969999998</v>
      </c>
      <c r="K6" s="3">
        <v>0.56369493900000001</v>
      </c>
      <c r="L6" s="3"/>
      <c r="M6" t="s">
        <v>21</v>
      </c>
      <c r="N6" s="4">
        <f>AVERAGE(E5,E17)</f>
        <v>1216903.0754999998</v>
      </c>
      <c r="O6" s="4">
        <f t="shared" ref="O6:T6" si="4">AVERAGE(F5,F17)</f>
        <v>728347.30674999999</v>
      </c>
      <c r="P6" s="4">
        <f t="shared" si="4"/>
        <v>454213.02240000002</v>
      </c>
      <c r="Q6" s="4">
        <f t="shared" si="4"/>
        <v>307491.81215000001</v>
      </c>
      <c r="R6" s="4">
        <f t="shared" si="4"/>
        <v>187148.0233</v>
      </c>
      <c r="S6" s="4">
        <f t="shared" si="4"/>
        <v>35966.61922</v>
      </c>
      <c r="T6" s="4">
        <f t="shared" si="4"/>
        <v>3479.7533409999996</v>
      </c>
    </row>
    <row r="7" spans="1:20" x14ac:dyDescent="0.25">
      <c r="D7" t="s">
        <v>11</v>
      </c>
      <c r="E7" s="3">
        <v>89.490036630000006</v>
      </c>
      <c r="F7" s="3">
        <v>91.816365410000003</v>
      </c>
      <c r="G7" s="3">
        <v>93.594241839999995</v>
      </c>
      <c r="H7" s="3">
        <v>94.718188530000006</v>
      </c>
      <c r="I7" s="3">
        <v>95.816579410000003</v>
      </c>
      <c r="J7" s="3">
        <v>98.081715439999996</v>
      </c>
      <c r="K7" s="3">
        <v>98.468413380000001</v>
      </c>
      <c r="L7" s="3"/>
      <c r="N7" s="4">
        <f>STDEV(E5,E17)</f>
        <v>105875.16976484668</v>
      </c>
      <c r="O7" s="4">
        <f t="shared" ref="O7:T7" si="5">STDEV(F5,F17)</f>
        <v>96329.905697835289</v>
      </c>
      <c r="P7" s="4">
        <f t="shared" si="5"/>
        <v>61080.397684102543</v>
      </c>
      <c r="Q7" s="4">
        <f t="shared" si="5"/>
        <v>34920.422214824823</v>
      </c>
      <c r="R7" s="4">
        <f t="shared" si="5"/>
        <v>12461.110873826314</v>
      </c>
      <c r="S7" s="4">
        <f t="shared" si="5"/>
        <v>3268.1224695967671</v>
      </c>
      <c r="T7" s="4">
        <f t="shared" si="5"/>
        <v>622.16105502732876</v>
      </c>
    </row>
    <row r="8" spans="1:20" x14ac:dyDescent="0.25">
      <c r="D8" t="s">
        <v>12</v>
      </c>
      <c r="E8" s="3">
        <v>90.796190559999999</v>
      </c>
      <c r="F8" s="3">
        <v>92.353737499999994</v>
      </c>
      <c r="G8" s="3">
        <v>94.131192310000003</v>
      </c>
      <c r="H8" s="3">
        <v>95.283470600000001</v>
      </c>
      <c r="I8" s="3">
        <v>96.534054929999996</v>
      </c>
      <c r="J8" s="3">
        <v>98.565083700000002</v>
      </c>
      <c r="K8" s="3">
        <v>99.343903769999997</v>
      </c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D9" t="s">
        <v>13</v>
      </c>
      <c r="E9" s="3">
        <v>90.602101419999997</v>
      </c>
      <c r="F9" s="3">
        <v>92.165556780000003</v>
      </c>
      <c r="G9" s="3">
        <v>93.929206449999995</v>
      </c>
      <c r="H9" s="3">
        <v>95.212170380000003</v>
      </c>
      <c r="I9" s="3">
        <v>96.525492850000006</v>
      </c>
      <c r="J9" s="3">
        <v>98.679438439999998</v>
      </c>
      <c r="K9" s="3">
        <v>99.494664959999994</v>
      </c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D10" t="s">
        <v>14</v>
      </c>
      <c r="E10" s="3">
        <v>0.70479273629999994</v>
      </c>
      <c r="F10" s="3">
        <v>0.2726766592</v>
      </c>
      <c r="G10" s="3">
        <v>0.2712057564</v>
      </c>
      <c r="H10" s="3">
        <v>0.30785429619999999</v>
      </c>
      <c r="I10" s="3">
        <v>0.41178527500000001</v>
      </c>
      <c r="J10" s="3">
        <v>0.31727870289999999</v>
      </c>
      <c r="K10" s="3">
        <v>0.55413666719999999</v>
      </c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5">
      <c r="D11" t="s">
        <v>15</v>
      </c>
      <c r="E11" s="3">
        <v>90.296109540000003</v>
      </c>
      <c r="F11" s="3">
        <v>92.111886569999996</v>
      </c>
      <c r="G11" s="3">
        <v>93.884880199999998</v>
      </c>
      <c r="H11" s="3">
        <v>95.071276499999996</v>
      </c>
      <c r="I11" s="3">
        <v>96.2920424</v>
      </c>
      <c r="J11" s="3">
        <v>98.442079190000001</v>
      </c>
      <c r="K11" s="3">
        <v>99.102327369999998</v>
      </c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5">
      <c r="E12" s="3"/>
      <c r="F12" s="3"/>
      <c r="G12" s="3"/>
      <c r="H12" s="3"/>
      <c r="I12" s="3"/>
      <c r="J12" s="3"/>
      <c r="K12" s="3"/>
      <c r="L12" s="3"/>
      <c r="M12" s="3"/>
      <c r="N12" s="4"/>
      <c r="O12" s="4"/>
      <c r="P12" s="4"/>
      <c r="Q12" s="4"/>
      <c r="R12" s="4"/>
      <c r="S12" s="4"/>
      <c r="T12" s="4"/>
    </row>
    <row r="13" spans="1:20" x14ac:dyDescent="0.25">
      <c r="A13" s="1">
        <v>44456</v>
      </c>
      <c r="E13" s="3"/>
      <c r="F13" s="3"/>
      <c r="G13" s="3"/>
      <c r="H13" s="3"/>
      <c r="I13" s="3"/>
      <c r="J13" s="3"/>
      <c r="K13" s="3"/>
      <c r="L13" s="3"/>
      <c r="M13" s="3"/>
      <c r="N13" s="4"/>
      <c r="O13" s="4"/>
      <c r="P13" s="4"/>
      <c r="Q13" s="4"/>
      <c r="R13" s="4"/>
      <c r="S13" s="4"/>
      <c r="T13" s="4"/>
    </row>
    <row r="14" spans="1:20" x14ac:dyDescent="0.25">
      <c r="A14" t="s">
        <v>3</v>
      </c>
      <c r="D14" t="s">
        <v>4</v>
      </c>
      <c r="E14" s="3">
        <v>0.1</v>
      </c>
      <c r="F14" s="3">
        <v>0.15</v>
      </c>
      <c r="G14" s="3">
        <v>0.2</v>
      </c>
      <c r="H14" s="3">
        <v>0.25</v>
      </c>
      <c r="I14" s="3">
        <v>0.3</v>
      </c>
      <c r="J14" s="3">
        <v>0.5</v>
      </c>
      <c r="K14" s="3">
        <v>1</v>
      </c>
      <c r="L14" s="3"/>
      <c r="M14" s="3"/>
      <c r="N14" s="4"/>
      <c r="O14" s="4"/>
      <c r="P14" s="4"/>
      <c r="Q14" s="4"/>
      <c r="R14" s="4"/>
      <c r="S14" s="4"/>
      <c r="T14" s="4"/>
    </row>
    <row r="15" spans="1:20" ht="15.75" thickBot="1" x14ac:dyDescent="0.3">
      <c r="A15">
        <v>210105002</v>
      </c>
      <c r="D15" t="s">
        <v>5</v>
      </c>
      <c r="E15" s="4">
        <v>11959086.779999999</v>
      </c>
      <c r="F15" s="4">
        <v>8415576.9199999999</v>
      </c>
      <c r="G15" s="4">
        <v>6702069.9800000004</v>
      </c>
      <c r="H15" s="4">
        <v>5631311.4299999997</v>
      </c>
      <c r="I15" s="4">
        <v>4599122.2300000004</v>
      </c>
      <c r="J15" s="4">
        <v>2173786.91</v>
      </c>
      <c r="K15" s="4">
        <v>389493.49</v>
      </c>
      <c r="L15" s="3"/>
      <c r="M15" s="3"/>
      <c r="N15" s="4"/>
      <c r="O15" s="4"/>
      <c r="P15" s="4"/>
      <c r="Q15" s="4"/>
      <c r="R15" s="4"/>
      <c r="S15" s="4"/>
      <c r="T15" s="4"/>
    </row>
    <row r="16" spans="1:20" ht="16.5" thickBot="1" x14ac:dyDescent="0.3">
      <c r="A16" t="s">
        <v>6</v>
      </c>
      <c r="D16" t="s">
        <v>7</v>
      </c>
      <c r="E16" s="6">
        <v>13.912513110000001</v>
      </c>
      <c r="F16" s="6">
        <v>14.83057395</v>
      </c>
      <c r="G16" s="6">
        <v>13.459926680000001</v>
      </c>
      <c r="H16" s="6">
        <v>10.65432348</v>
      </c>
      <c r="I16" s="6">
        <v>10.888671820000001</v>
      </c>
      <c r="J16" s="6">
        <v>2.201578665</v>
      </c>
      <c r="K16" s="6">
        <v>2.8061214219999999</v>
      </c>
      <c r="L16" s="3"/>
      <c r="M16" s="3"/>
      <c r="N16" s="3"/>
      <c r="O16" s="3"/>
      <c r="P16" s="3"/>
      <c r="Q16" s="3"/>
      <c r="R16" s="3"/>
      <c r="S16" s="3"/>
      <c r="T16" s="3"/>
    </row>
    <row r="17" spans="1:20" x14ac:dyDescent="0.25">
      <c r="A17" t="s">
        <v>16</v>
      </c>
      <c r="C17" t="s">
        <v>17</v>
      </c>
      <c r="D17" t="s">
        <v>8</v>
      </c>
      <c r="E17" s="4">
        <v>1291768.1259999999</v>
      </c>
      <c r="F17" s="4">
        <v>796462.83629999997</v>
      </c>
      <c r="G17" s="4">
        <v>497403.38579999999</v>
      </c>
      <c r="H17" s="4">
        <v>332184.2795</v>
      </c>
      <c r="I17" s="4">
        <v>195959.35930000001</v>
      </c>
      <c r="J17" s="4">
        <v>38277.530780000001</v>
      </c>
      <c r="K17" s="4">
        <v>3919.6876419999999</v>
      </c>
      <c r="L17" s="3"/>
      <c r="M17" s="3"/>
      <c r="N17" s="3"/>
      <c r="O17" s="3"/>
      <c r="P17" s="3"/>
      <c r="Q17" s="3"/>
      <c r="R17" s="3"/>
      <c r="S17" s="3"/>
      <c r="T17" s="3"/>
    </row>
    <row r="18" spans="1:20" x14ac:dyDescent="0.25">
      <c r="C18" t="s">
        <v>18</v>
      </c>
      <c r="D18" t="s">
        <v>7</v>
      </c>
      <c r="E18" s="3">
        <v>20.770396049999999</v>
      </c>
      <c r="F18" s="3">
        <v>13.0841777</v>
      </c>
      <c r="G18" s="3">
        <v>8.5032186959999994</v>
      </c>
      <c r="H18" s="3">
        <v>4.5703209539999996</v>
      </c>
      <c r="I18" s="3">
        <v>2.7389274370000001</v>
      </c>
      <c r="J18" s="3">
        <v>1.17210451</v>
      </c>
      <c r="K18" s="3">
        <v>0.1223951605</v>
      </c>
      <c r="L18" s="3"/>
      <c r="M18" s="3"/>
      <c r="N18" s="3"/>
      <c r="O18" s="3"/>
      <c r="P18" s="3"/>
      <c r="Q18" s="3"/>
      <c r="R18" s="3"/>
      <c r="S18" s="3"/>
      <c r="T18" s="3"/>
    </row>
    <row r="19" spans="1:20" x14ac:dyDescent="0.25">
      <c r="A19" t="s">
        <v>9</v>
      </c>
      <c r="B19">
        <v>30</v>
      </c>
      <c r="C19" t="s">
        <v>10</v>
      </c>
      <c r="D19" t="s">
        <v>11</v>
      </c>
      <c r="E19" s="3">
        <v>89.80171335</v>
      </c>
      <c r="F19" s="3">
        <v>91.065407239999999</v>
      </c>
      <c r="G19" s="3">
        <v>93.045503760000003</v>
      </c>
      <c r="H19" s="3">
        <v>94.478767309999995</v>
      </c>
      <c r="I19" s="3">
        <v>95.973490889999994</v>
      </c>
      <c r="J19" s="3">
        <v>98.328078959999999</v>
      </c>
      <c r="K19" s="3">
        <v>98.783305229999996</v>
      </c>
      <c r="L19" s="3"/>
      <c r="M19" s="3"/>
      <c r="N19" s="3"/>
      <c r="O19" s="3"/>
      <c r="P19" s="3"/>
      <c r="Q19" s="3"/>
      <c r="R19" s="3"/>
      <c r="S19" s="3"/>
      <c r="T19" s="3"/>
    </row>
    <row r="20" spans="1:20" x14ac:dyDescent="0.25">
      <c r="D20" t="s">
        <v>12</v>
      </c>
      <c r="E20" s="3">
        <v>89.548453339999995</v>
      </c>
      <c r="F20" s="3">
        <v>90.852620119999997</v>
      </c>
      <c r="G20" s="3">
        <v>92.807371649999993</v>
      </c>
      <c r="H20" s="3">
        <v>94.175971540000006</v>
      </c>
      <c r="I20" s="3">
        <v>95.86139507</v>
      </c>
      <c r="J20" s="3">
        <v>98.445646519999997</v>
      </c>
      <c r="K20" s="3">
        <v>99.058167150000003</v>
      </c>
      <c r="L20" s="3"/>
      <c r="M20" s="3"/>
      <c r="N20" s="3"/>
      <c r="O20" s="3"/>
      <c r="P20" s="3"/>
      <c r="Q20" s="3"/>
      <c r="R20" s="3"/>
      <c r="S20" s="3"/>
      <c r="T20" s="3"/>
    </row>
    <row r="21" spans="1:20" x14ac:dyDescent="0.25">
      <c r="D21" t="s">
        <v>13</v>
      </c>
      <c r="E21" s="3">
        <v>88.250089669999994</v>
      </c>
      <c r="F21" s="3">
        <v>89.694729460000005</v>
      </c>
      <c r="G21" s="3">
        <v>91.884652110000005</v>
      </c>
      <c r="H21" s="3">
        <v>93.645687670000001</v>
      </c>
      <c r="I21" s="3">
        <v>95.379574129999995</v>
      </c>
      <c r="J21" s="3">
        <v>97.946058789999995</v>
      </c>
      <c r="K21" s="3">
        <v>99.129883079999999</v>
      </c>
      <c r="L21" s="3"/>
      <c r="M21" s="3"/>
      <c r="N21" s="3"/>
      <c r="O21" s="3"/>
      <c r="P21" s="3"/>
      <c r="Q21" s="3"/>
      <c r="R21" s="3"/>
      <c r="S21" s="3"/>
      <c r="T21" s="3"/>
    </row>
    <row r="22" spans="1:20" x14ac:dyDescent="0.25">
      <c r="D22" t="s">
        <v>14</v>
      </c>
      <c r="E22" s="3">
        <v>0.83240864670000003</v>
      </c>
      <c r="F22" s="3">
        <v>0.73764791750000003</v>
      </c>
      <c r="G22" s="3">
        <v>0.61314691320000003</v>
      </c>
      <c r="H22" s="3">
        <v>0.42168470479999998</v>
      </c>
      <c r="I22" s="3">
        <v>0.31555612370000002</v>
      </c>
      <c r="J22" s="3">
        <v>0.26119898120000001</v>
      </c>
      <c r="K22" s="3">
        <v>0.182942823</v>
      </c>
      <c r="L22" s="3"/>
      <c r="M22" s="3"/>
      <c r="N22" s="3"/>
      <c r="O22" s="3"/>
      <c r="P22" s="3"/>
      <c r="Q22" s="3"/>
      <c r="R22" s="3"/>
      <c r="S22" s="3"/>
      <c r="T22" s="3"/>
    </row>
    <row r="23" spans="1:20" x14ac:dyDescent="0.25">
      <c r="D23" t="s">
        <v>15</v>
      </c>
      <c r="E23" s="7">
        <v>89.200085450000003</v>
      </c>
      <c r="F23" s="7">
        <v>90.537585609999994</v>
      </c>
      <c r="G23" s="7">
        <v>92.579175840000005</v>
      </c>
      <c r="H23" s="7">
        <v>94.100142169999998</v>
      </c>
      <c r="I23" s="7">
        <v>95.738153370000006</v>
      </c>
      <c r="J23" s="7">
        <v>98.239928090000006</v>
      </c>
      <c r="K23" s="7">
        <v>98.990451820000004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13AF-2971-4C46-A8BA-423DE23113B5}">
  <dimension ref="A1:L9"/>
  <sheetViews>
    <sheetView topLeftCell="E1" workbookViewId="0">
      <selection activeCell="G4" sqref="G4"/>
    </sheetView>
  </sheetViews>
  <sheetFormatPr defaultRowHeight="15" x14ac:dyDescent="0.25"/>
  <sheetData>
    <row r="1" spans="1:12" x14ac:dyDescent="0.25">
      <c r="A1" t="s">
        <v>19</v>
      </c>
      <c r="F1" t="s">
        <v>20</v>
      </c>
      <c r="L1" s="2" t="s">
        <v>4</v>
      </c>
    </row>
    <row r="2" spans="1:12" x14ac:dyDescent="0.25">
      <c r="A2" t="s">
        <v>0</v>
      </c>
      <c r="B2" t="s">
        <v>1</v>
      </c>
      <c r="C2" t="s">
        <v>2</v>
      </c>
      <c r="F2" t="s">
        <v>0</v>
      </c>
      <c r="G2" t="s">
        <v>1</v>
      </c>
      <c r="H2" t="s">
        <v>2</v>
      </c>
      <c r="L2">
        <v>0.1</v>
      </c>
    </row>
    <row r="3" spans="1:12" x14ac:dyDescent="0.25">
      <c r="A3">
        <v>92.252921044999994</v>
      </c>
      <c r="B3">
        <v>2.5022362150514619</v>
      </c>
      <c r="C3">
        <v>9710645.6699999999</v>
      </c>
      <c r="D3">
        <v>639126.46862422419</v>
      </c>
      <c r="F3">
        <v>89.748097494999996</v>
      </c>
      <c r="G3">
        <v>0.91445908373806795</v>
      </c>
      <c r="H3">
        <v>11854926.274999999</v>
      </c>
      <c r="I3">
        <v>147305.19883463043</v>
      </c>
      <c r="L3">
        <v>0.15</v>
      </c>
    </row>
    <row r="4" spans="1:12" x14ac:dyDescent="0.25">
      <c r="A4">
        <v>93.256374475000001</v>
      </c>
      <c r="B4">
        <v>2.2882324691558407</v>
      </c>
      <c r="C4">
        <v>6907574.4849999994</v>
      </c>
      <c r="D4">
        <v>482102.20021926914</v>
      </c>
      <c r="F4">
        <v>91.324736089999988</v>
      </c>
      <c r="G4">
        <v>0.99544857006407217</v>
      </c>
      <c r="H4">
        <v>8389792.9649999999</v>
      </c>
      <c r="I4">
        <v>36464.018852617679</v>
      </c>
      <c r="L4">
        <v>0.2</v>
      </c>
    </row>
    <row r="5" spans="1:12" x14ac:dyDescent="0.25">
      <c r="A5">
        <v>94.757364150000001</v>
      </c>
      <c r="B5">
        <v>1.694771865010396</v>
      </c>
      <c r="C5">
        <v>5586190.6200000001</v>
      </c>
      <c r="D5">
        <v>426464.41530935338</v>
      </c>
      <c r="F5">
        <v>93.232028020000001</v>
      </c>
      <c r="G5">
        <v>0.8314203762316511</v>
      </c>
      <c r="H5">
        <v>6708309.7650000006</v>
      </c>
      <c r="I5">
        <v>8824.3885732917552</v>
      </c>
      <c r="L5">
        <v>0.25</v>
      </c>
    </row>
    <row r="6" spans="1:12" x14ac:dyDescent="0.25">
      <c r="A6">
        <v>95.904496129999998</v>
      </c>
      <c r="B6">
        <v>1.2291251588948808</v>
      </c>
      <c r="C6">
        <v>4772077.4450000003</v>
      </c>
      <c r="D6">
        <v>410066.55955616309</v>
      </c>
      <c r="F6">
        <v>94.58570933499999</v>
      </c>
      <c r="G6">
        <v>0.62607305467919261</v>
      </c>
      <c r="H6">
        <v>5679124.1850000005</v>
      </c>
      <c r="I6">
        <v>67617.446575422509</v>
      </c>
      <c r="L6">
        <v>0.3</v>
      </c>
    </row>
    <row r="7" spans="1:12" x14ac:dyDescent="0.25">
      <c r="A7">
        <v>96.967143550000003</v>
      </c>
      <c r="B7">
        <v>0.81618605810637812</v>
      </c>
      <c r="C7">
        <v>3986599.7450000001</v>
      </c>
      <c r="D7">
        <v>372948.36086493009</v>
      </c>
      <c r="F7">
        <v>96.015097885000003</v>
      </c>
      <c r="G7">
        <v>0.44687250090153718</v>
      </c>
      <c r="H7">
        <v>4693547.5999999996</v>
      </c>
      <c r="I7">
        <v>133537.63888609709</v>
      </c>
      <c r="L7">
        <v>0.5</v>
      </c>
    </row>
    <row r="8" spans="1:12" x14ac:dyDescent="0.25">
      <c r="A8">
        <v>98.858873740000007</v>
      </c>
      <c r="B8">
        <v>0.25869483907378105</v>
      </c>
      <c r="C8">
        <v>1997717.885</v>
      </c>
      <c r="D8">
        <v>129687.32225438391</v>
      </c>
      <c r="F8">
        <v>98.341003639999997</v>
      </c>
      <c r="G8">
        <v>0.28251689224866111</v>
      </c>
      <c r="H8">
        <v>2146690.75</v>
      </c>
      <c r="I8">
        <v>38319.756960231571</v>
      </c>
      <c r="L8">
        <v>1</v>
      </c>
    </row>
    <row r="9" spans="1:12" x14ac:dyDescent="0.25">
      <c r="A9">
        <v>99.367352449999998</v>
      </c>
      <c r="B9">
        <v>0.18394901819342296</v>
      </c>
      <c r="C9">
        <v>398584.99</v>
      </c>
      <c r="D9">
        <v>8695.7163523196705</v>
      </c>
      <c r="F9">
        <v>99.046389594999994</v>
      </c>
      <c r="G9">
        <v>0.3741243772448436</v>
      </c>
      <c r="H9">
        <v>344318.815</v>
      </c>
      <c r="I9">
        <v>63886.638060796977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10cms</vt:lpstr>
      <vt:lpstr>25cms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Emilt Quecke</cp:lastModifiedBy>
  <dcterms:created xsi:type="dcterms:W3CDTF">2021-07-30T15:24:07Z</dcterms:created>
  <dcterms:modified xsi:type="dcterms:W3CDTF">2021-09-19T19:17:59Z</dcterms:modified>
</cp:coreProperties>
</file>