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1 WORK\0 Phd Work\5 THESIS\__THESIS REPOSITORY FOR TU DELFT PUBLIC SHARE\"/>
    </mc:Choice>
  </mc:AlternateContent>
  <xr:revisionPtr revIDLastSave="0" documentId="13_ncr:1_{A3544858-76B1-4802-9ADC-D5C3091DD8F9}" xr6:coauthVersionLast="47" xr6:coauthVersionMax="47" xr10:uidLastSave="{00000000-0000-0000-0000-000000000000}"/>
  <bookViews>
    <workbookView xWindow="-110" yWindow="-110" windowWidth="19420" windowHeight="10420" tabRatio="904" xr2:uid="{C2827687-3F71-4E39-A67E-E53E6E731FCF}"/>
  </bookViews>
  <sheets>
    <sheet name="Feature weight distr" sheetId="4" r:id="rId1"/>
    <sheet name="Feature weight movement" sheetId="5" r:id="rId2"/>
    <sheet name="M1" sheetId="7" r:id="rId3"/>
    <sheet name="M2" sheetId="9" r:id="rId4"/>
    <sheet name="M3-M5" sheetId="11" r:id="rId5"/>
  </sheets>
  <definedNames>
    <definedName name="_xlnm._FilterDatabase" localSheetId="0" hidden="1">'Feature weight distr'!$C$2:$C$23</definedName>
    <definedName name="_xlnm._FilterDatabase" localSheetId="1" hidden="1">'Feature weight movement'!$B$2:$G$21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1" l="1"/>
  <c r="E5" i="11"/>
  <c r="E6" i="11"/>
  <c r="E7" i="11"/>
  <c r="E8" i="11"/>
  <c r="E9" i="11"/>
  <c r="E10" i="11"/>
  <c r="E11" i="11"/>
  <c r="E12" i="11"/>
  <c r="E13" i="11"/>
  <c r="E14" i="11"/>
  <c r="E15" i="11"/>
  <c r="E4" i="11"/>
  <c r="D5" i="11"/>
  <c r="D6" i="11"/>
  <c r="D7" i="11"/>
  <c r="D8" i="11"/>
  <c r="D9" i="11"/>
  <c r="D10" i="11"/>
  <c r="D11" i="11"/>
  <c r="D12" i="11"/>
  <c r="D14" i="11"/>
  <c r="D15" i="11"/>
  <c r="D4" i="11"/>
  <c r="D10" i="9"/>
  <c r="E10" i="9"/>
  <c r="F10" i="9"/>
  <c r="G10" i="9"/>
  <c r="H10" i="9"/>
  <c r="E19" i="9"/>
  <c r="F19" i="9"/>
  <c r="G19" i="9"/>
  <c r="H19" i="9"/>
  <c r="E18" i="9"/>
  <c r="F18" i="9"/>
  <c r="G18" i="9"/>
  <c r="H18" i="9"/>
  <c r="E17" i="9"/>
  <c r="F17" i="9"/>
  <c r="G17" i="9"/>
  <c r="H17" i="9"/>
  <c r="D19" i="9"/>
  <c r="D18" i="9"/>
  <c r="D17" i="9"/>
  <c r="E16" i="9"/>
  <c r="F16" i="9"/>
  <c r="G16" i="9"/>
  <c r="H16" i="9"/>
  <c r="D16" i="9"/>
  <c r="E15" i="9"/>
  <c r="F15" i="9"/>
  <c r="G15" i="9"/>
  <c r="H15" i="9"/>
  <c r="D15" i="9"/>
  <c r="E14" i="9"/>
  <c r="F14" i="9"/>
  <c r="G14" i="9"/>
  <c r="H14" i="9"/>
  <c r="D14" i="9"/>
  <c r="E13" i="9"/>
  <c r="F13" i="9"/>
  <c r="G13" i="9"/>
  <c r="H13" i="9"/>
  <c r="D13" i="9"/>
  <c r="E12" i="9"/>
  <c r="F12" i="9"/>
  <c r="G12" i="9"/>
  <c r="H12" i="9"/>
  <c r="D12" i="9"/>
  <c r="E11" i="9"/>
  <c r="F11" i="9"/>
  <c r="G11" i="9"/>
  <c r="H11" i="9"/>
  <c r="D11" i="9"/>
  <c r="E9" i="9"/>
  <c r="F9" i="9"/>
  <c r="G9" i="9"/>
  <c r="H9" i="9"/>
  <c r="D9" i="9"/>
  <c r="E8" i="9"/>
  <c r="F8" i="9"/>
  <c r="G8" i="9"/>
  <c r="H8" i="9"/>
  <c r="D8" i="9"/>
  <c r="I9" i="7"/>
  <c r="I10" i="7"/>
  <c r="I11" i="7"/>
  <c r="I12" i="7"/>
  <c r="I13" i="7"/>
  <c r="I14" i="7"/>
  <c r="I15" i="7"/>
  <c r="I16" i="7"/>
  <c r="I17" i="7"/>
  <c r="I18" i="7"/>
  <c r="I19" i="7"/>
  <c r="I8" i="7"/>
  <c r="H9" i="7"/>
  <c r="H10" i="7"/>
  <c r="H11" i="7"/>
  <c r="H12" i="7"/>
  <c r="H13" i="7"/>
  <c r="H14" i="7"/>
  <c r="H15" i="7"/>
  <c r="H16" i="7"/>
  <c r="H17" i="7"/>
  <c r="H18" i="7"/>
  <c r="H19" i="7"/>
  <c r="G9" i="7"/>
  <c r="G10" i="7"/>
  <c r="G11" i="7"/>
  <c r="G12" i="7"/>
  <c r="G13" i="7"/>
  <c r="G14" i="7"/>
  <c r="G15" i="7"/>
  <c r="G16" i="7"/>
  <c r="G17" i="7"/>
  <c r="G18" i="7"/>
  <c r="G19" i="7"/>
  <c r="F9" i="7"/>
  <c r="F10" i="7"/>
  <c r="F11" i="7"/>
  <c r="F12" i="7"/>
  <c r="F13" i="7"/>
  <c r="F14" i="7"/>
  <c r="F15" i="7"/>
  <c r="F16" i="7"/>
  <c r="F17" i="7"/>
  <c r="F18" i="7"/>
  <c r="F19" i="7"/>
  <c r="E9" i="7"/>
  <c r="E10" i="7"/>
  <c r="E11" i="7"/>
  <c r="E12" i="7"/>
  <c r="E13" i="7"/>
  <c r="E14" i="7"/>
  <c r="E15" i="7"/>
  <c r="E16" i="7"/>
  <c r="E17" i="7"/>
  <c r="E18" i="7"/>
  <c r="E19" i="7"/>
  <c r="D8" i="7"/>
  <c r="H8" i="7"/>
  <c r="G8" i="7"/>
  <c r="F8" i="7"/>
  <c r="E8" i="7"/>
  <c r="D9" i="7"/>
  <c r="D10" i="7"/>
  <c r="D11" i="7"/>
  <c r="D12" i="7"/>
  <c r="D13" i="7"/>
  <c r="D14" i="7"/>
  <c r="D15" i="7"/>
  <c r="D16" i="7"/>
  <c r="D17" i="7"/>
  <c r="D18" i="7"/>
  <c r="D19" i="7"/>
  <c r="I5" i="7"/>
  <c r="H5" i="7"/>
  <c r="G5" i="7"/>
  <c r="F5" i="7"/>
  <c r="E5" i="7"/>
  <c r="D5" i="7"/>
  <c r="G5" i="5"/>
  <c r="G6" i="5"/>
  <c r="G7" i="5"/>
  <c r="G8" i="5"/>
  <c r="G10" i="5"/>
  <c r="G11" i="5"/>
  <c r="G12" i="5"/>
  <c r="G13" i="5"/>
  <c r="G14" i="5"/>
  <c r="G15" i="5"/>
  <c r="G16" i="5"/>
  <c r="G17" i="5"/>
  <c r="G18" i="5"/>
  <c r="G19" i="5"/>
  <c r="G20" i="5"/>
  <c r="G21" i="5"/>
  <c r="G4" i="5"/>
  <c r="F5" i="11" l="1"/>
  <c r="F7" i="11"/>
  <c r="F15" i="11"/>
  <c r="F11" i="11"/>
  <c r="F13" i="11"/>
  <c r="F9" i="11"/>
  <c r="F4" i="11"/>
  <c r="F12" i="11"/>
  <c r="F8" i="11"/>
  <c r="F14" i="11"/>
  <c r="F10" i="11"/>
  <c r="F6" i="11"/>
</calcChain>
</file>

<file path=xl/sharedStrings.xml><?xml version="1.0" encoding="utf-8"?>
<sst xmlns="http://schemas.openxmlformats.org/spreadsheetml/2006/main" count="108" uniqueCount="37">
  <si>
    <t>Total data</t>
  </si>
  <si>
    <t>Risk Class</t>
  </si>
  <si>
    <t>A. Base model and default model</t>
  </si>
  <si>
    <t>Base model</t>
  </si>
  <si>
    <t>Model name</t>
  </si>
  <si>
    <t>No Change</t>
  </si>
  <si>
    <t>Reduction Factor</t>
  </si>
  <si>
    <t>inc_f1['TIME']</t>
  </si>
  <si>
    <t>inc_f1['TIME', 'INT']</t>
  </si>
  <si>
    <t>inc_f0.1['INT']</t>
  </si>
  <si>
    <t>inc_f0.1['TIME']</t>
  </si>
  <si>
    <t>inc_f0.1['TIME', 'INT']</t>
  </si>
  <si>
    <t>inc_f0.25['INT']</t>
  </si>
  <si>
    <t>inc_f0.25['TIME']</t>
  </si>
  <si>
    <t>inc_f0.25['TIME', 'INT']</t>
  </si>
  <si>
    <t>inc_f0.5['INT']</t>
  </si>
  <si>
    <t>inc_f0.5['TIME']</t>
  </si>
  <si>
    <t>inc_f0.5['TIME', 'INT']</t>
  </si>
  <si>
    <t>inc_f0.75['INT']</t>
  </si>
  <si>
    <t>inc_f0.75['TIME']</t>
  </si>
  <si>
    <t>inc_f0.75['TIME', 'INT']</t>
  </si>
  <si>
    <t>inc_f1['INT']</t>
  </si>
  <si>
    <t>Default_model (model with reduction factor = 1)</t>
  </si>
  <si>
    <t>Reduction factor</t>
  </si>
  <si>
    <t>B. Adjusted models to test Hypotesis 2 - Approach Feature Weight</t>
  </si>
  <si>
    <t>B. Adjusted models to test Hypotesis 2 - Approach Feature Weigh</t>
  </si>
  <si>
    <t>Inclusion Ratio</t>
  </si>
  <si>
    <t>Move to Lower</t>
  </si>
  <si>
    <t>Move to Higher</t>
  </si>
  <si>
    <t>A. Base model</t>
  </si>
  <si>
    <t>Percentage of shifting in each risk class of adjusted model in comparison with base model</t>
  </si>
  <si>
    <t>% of borrowers move to the lower class in comparison with total data</t>
  </si>
  <si>
    <t>% of borrowers move to the higher class in comparison with total data</t>
  </si>
  <si>
    <t>Metric 3</t>
  </si>
  <si>
    <t>Metric 4</t>
  </si>
  <si>
    <t>Metric 5</t>
  </si>
  <si>
    <t>Percentage of distribution in each risk class of adjusted model in comparison with total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</si>
</sst>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%"/>
  </numFmts>
  <fonts count="7" x14ac:knownFonts="1">
    <font>
      <sz val="11"/>
      <color theme="1"/>
      <name val="Aptos Narrow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1"/>
      <color theme="1"/>
      <name val="Aptos Narrow"/>
      <family val="2"/>
      <scheme val="minor"/>
    </font>
    <font>
      <b/>
      <sz val="9"/>
      <color theme="0" tint="-4.9989318521683403E-2"/>
      <name val="Calibri"/>
      <family val="2"/>
    </font>
    <font>
      <b/>
      <sz val="9"/>
      <color rgb="FF000000"/>
      <name val="Calibri"/>
      <family val="2"/>
    </font>
    <font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164" fontId="1" fillId="0" borderId="0" xfId="1" applyNumberFormat="1" applyFont="1" applyAlignment="1">
      <alignment horizontal="left" vertical="top"/>
    </xf>
    <xf numFmtId="43" fontId="1" fillId="0" borderId="0" xfId="1" applyFont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164" fontId="5" fillId="4" borderId="1" xfId="1" applyNumberFormat="1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left" vertical="top"/>
    </xf>
    <xf numFmtId="164" fontId="1" fillId="0" borderId="1" xfId="1" applyNumberFormat="1" applyFont="1" applyBorder="1" applyAlignment="1">
      <alignment horizontal="left" vertical="top" wrapText="1"/>
    </xf>
    <xf numFmtId="43" fontId="1" fillId="0" borderId="1" xfId="1" applyFont="1" applyBorder="1" applyAlignment="1">
      <alignment horizontal="left" vertical="top"/>
    </xf>
    <xf numFmtId="164" fontId="1" fillId="0" borderId="1" xfId="1" applyNumberFormat="1" applyFont="1" applyBorder="1" applyAlignment="1">
      <alignment vertical="top" wrapText="1"/>
    </xf>
    <xf numFmtId="164" fontId="4" fillId="2" borderId="2" xfId="1" applyNumberFormat="1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164" fontId="1" fillId="0" borderId="6" xfId="1" applyNumberFormat="1" applyFont="1" applyFill="1" applyBorder="1" applyAlignment="1">
      <alignment horizontal="left" vertical="top" wrapText="1"/>
    </xf>
    <xf numFmtId="43" fontId="1" fillId="0" borderId="7" xfId="1" applyFont="1" applyFill="1" applyBorder="1" applyAlignment="1">
      <alignment horizontal="left" vertical="top"/>
    </xf>
    <xf numFmtId="164" fontId="1" fillId="0" borderId="1" xfId="1" applyNumberFormat="1" applyFont="1" applyFill="1" applyBorder="1" applyAlignment="1">
      <alignment horizontal="left" vertical="top" wrapText="1"/>
    </xf>
    <xf numFmtId="43" fontId="1" fillId="0" borderId="9" xfId="1" applyFont="1" applyFill="1" applyBorder="1" applyAlignment="1">
      <alignment horizontal="left" vertical="top"/>
    </xf>
    <xf numFmtId="164" fontId="1" fillId="0" borderId="0" xfId="1" applyNumberFormat="1" applyFont="1" applyFill="1" applyAlignment="1">
      <alignment horizontal="left" vertical="top"/>
    </xf>
    <xf numFmtId="43" fontId="1" fillId="0" borderId="0" xfId="1" applyFont="1" applyFill="1" applyAlignment="1">
      <alignment horizontal="left" vertical="top"/>
    </xf>
    <xf numFmtId="164" fontId="2" fillId="5" borderId="1" xfId="1" applyNumberFormat="1" applyFont="1" applyFill="1" applyBorder="1" applyAlignment="1">
      <alignment horizontal="center" vertical="center"/>
    </xf>
    <xf numFmtId="43" fontId="2" fillId="5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164" fontId="5" fillId="5" borderId="1" xfId="1" applyNumberFormat="1" applyFont="1" applyFill="1" applyBorder="1" applyAlignment="1">
      <alignment horizontal="center" vertical="center" wrapText="1"/>
    </xf>
    <xf numFmtId="10" fontId="1" fillId="0" borderId="1" xfId="2" applyNumberFormat="1" applyFont="1" applyFill="1" applyBorder="1" applyAlignment="1">
      <alignment horizontal="right" vertical="top" wrapText="1"/>
    </xf>
    <xf numFmtId="10" fontId="1" fillId="0" borderId="1" xfId="1" applyNumberFormat="1" applyFont="1" applyFill="1" applyBorder="1" applyAlignment="1">
      <alignment horizontal="right" vertical="top"/>
    </xf>
    <xf numFmtId="10" fontId="1" fillId="0" borderId="1" xfId="2" applyNumberFormat="1" applyFont="1" applyBorder="1" applyAlignment="1">
      <alignment horizontal="left" vertical="center" wrapText="1"/>
    </xf>
    <xf numFmtId="9" fontId="1" fillId="0" borderId="1" xfId="2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/>
    <xf numFmtId="10" fontId="6" fillId="0" borderId="1" xfId="2" applyNumberFormat="1" applyFont="1" applyFill="1" applyBorder="1" applyAlignment="1">
      <alignment horizontal="left" vertical="center" wrapText="1"/>
    </xf>
    <xf numFmtId="9" fontId="6" fillId="0" borderId="1" xfId="2" applyFont="1" applyFill="1" applyBorder="1" applyAlignment="1">
      <alignment horizontal="left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55258-275B-46D5-80EC-46E0B3AC96DE}">
  <dimension ref="B2:I23"/>
  <sheetViews>
    <sheetView tabSelected="1" zoomScaleNormal="100" workbookViewId="0">
      <selection activeCell="C20" sqref="C20"/>
    </sheetView>
  </sheetViews>
  <sheetFormatPr defaultRowHeight="12" x14ac:dyDescent="0.3"/>
  <cols>
    <col min="1" max="1" width="8.7265625" style="5"/>
    <col min="2" max="2" width="12.453125" style="5" bestFit="1" customWidth="1"/>
    <col min="3" max="3" width="17.81640625" style="5" bestFit="1" customWidth="1"/>
    <col min="4" max="16384" width="8.7265625" style="5"/>
  </cols>
  <sheetData>
    <row r="2" spans="2:9" ht="12.5" customHeight="1" x14ac:dyDescent="0.3">
      <c r="B2" s="38" t="s">
        <v>6</v>
      </c>
      <c r="C2" s="38" t="s">
        <v>4</v>
      </c>
      <c r="D2" s="39" t="s">
        <v>1</v>
      </c>
      <c r="E2" s="39"/>
      <c r="F2" s="39"/>
      <c r="G2" s="39"/>
      <c r="H2" s="39"/>
      <c r="I2" s="39"/>
    </row>
    <row r="3" spans="2:9" x14ac:dyDescent="0.3">
      <c r="B3" s="38"/>
      <c r="C3" s="38"/>
      <c r="D3" s="4">
        <v>0</v>
      </c>
      <c r="E3" s="4">
        <v>1</v>
      </c>
      <c r="F3" s="4">
        <v>2</v>
      </c>
      <c r="G3" s="4">
        <v>3</v>
      </c>
      <c r="H3" s="4">
        <v>4</v>
      </c>
      <c r="I3" s="4" t="s">
        <v>0</v>
      </c>
    </row>
    <row r="4" spans="2:9" x14ac:dyDescent="0.3">
      <c r="B4" s="40" t="s">
        <v>2</v>
      </c>
      <c r="C4" s="40"/>
      <c r="D4" s="40"/>
      <c r="E4" s="40"/>
      <c r="F4" s="40"/>
      <c r="G4" s="40"/>
      <c r="H4" s="40"/>
      <c r="I4" s="40"/>
    </row>
    <row r="5" spans="2:9" x14ac:dyDescent="0.3">
      <c r="B5" s="37" t="s">
        <v>3</v>
      </c>
      <c r="C5" s="37"/>
      <c r="D5" s="6">
        <v>20253</v>
      </c>
      <c r="E5" s="6">
        <v>21200</v>
      </c>
      <c r="F5" s="6">
        <v>18930</v>
      </c>
      <c r="G5" s="6">
        <v>20071</v>
      </c>
      <c r="H5" s="6">
        <v>20196</v>
      </c>
      <c r="I5" s="6">
        <v>100650</v>
      </c>
    </row>
    <row r="6" spans="2:9" x14ac:dyDescent="0.3">
      <c r="B6" s="37" t="s">
        <v>22</v>
      </c>
      <c r="C6" s="37"/>
      <c r="D6" s="37"/>
      <c r="E6" s="37"/>
      <c r="F6" s="37"/>
      <c r="G6" s="37"/>
      <c r="H6" s="37"/>
      <c r="I6" s="37"/>
    </row>
    <row r="7" spans="2:9" x14ac:dyDescent="0.3">
      <c r="B7" s="37">
        <v>1</v>
      </c>
      <c r="C7" s="6" t="s">
        <v>21</v>
      </c>
      <c r="D7" s="6">
        <v>20253</v>
      </c>
      <c r="E7" s="6">
        <v>21200</v>
      </c>
      <c r="F7" s="6">
        <v>18930</v>
      </c>
      <c r="G7" s="6">
        <v>20071</v>
      </c>
      <c r="H7" s="6">
        <v>20196</v>
      </c>
      <c r="I7" s="6">
        <v>100650</v>
      </c>
    </row>
    <row r="8" spans="2:9" x14ac:dyDescent="0.3">
      <c r="B8" s="37"/>
      <c r="C8" s="6" t="s">
        <v>7</v>
      </c>
      <c r="D8" s="6">
        <v>20253</v>
      </c>
      <c r="E8" s="6">
        <v>21200</v>
      </c>
      <c r="F8" s="6">
        <v>18930</v>
      </c>
      <c r="G8" s="6">
        <v>20071</v>
      </c>
      <c r="H8" s="6">
        <v>20196</v>
      </c>
      <c r="I8" s="6">
        <v>100650</v>
      </c>
    </row>
    <row r="9" spans="2:9" x14ac:dyDescent="0.3">
      <c r="B9" s="37"/>
      <c r="C9" s="6" t="s">
        <v>8</v>
      </c>
      <c r="D9" s="6">
        <v>20253</v>
      </c>
      <c r="E9" s="6">
        <v>21200</v>
      </c>
      <c r="F9" s="6">
        <v>18930</v>
      </c>
      <c r="G9" s="6">
        <v>20071</v>
      </c>
      <c r="H9" s="6">
        <v>20196</v>
      </c>
      <c r="I9" s="6">
        <v>100650</v>
      </c>
    </row>
    <row r="10" spans="2:9" x14ac:dyDescent="0.3">
      <c r="B10" s="40" t="s">
        <v>25</v>
      </c>
      <c r="C10" s="40"/>
      <c r="D10" s="40"/>
      <c r="E10" s="40"/>
      <c r="F10" s="40"/>
      <c r="G10" s="40"/>
      <c r="H10" s="40"/>
      <c r="I10" s="40"/>
    </row>
    <row r="11" spans="2:9" x14ac:dyDescent="0.3">
      <c r="B11" s="6" t="s">
        <v>6</v>
      </c>
      <c r="C11" s="6"/>
      <c r="D11" s="6"/>
      <c r="E11" s="6"/>
      <c r="F11" s="6"/>
      <c r="G11" s="6"/>
      <c r="H11" s="6"/>
      <c r="I11" s="6"/>
    </row>
    <row r="12" spans="2:9" x14ac:dyDescent="0.3">
      <c r="B12" s="37">
        <v>0.1</v>
      </c>
      <c r="C12" s="6" t="s">
        <v>9</v>
      </c>
      <c r="D12" s="6">
        <v>20254</v>
      </c>
      <c r="E12" s="6">
        <v>21202</v>
      </c>
      <c r="F12" s="6">
        <v>18940</v>
      </c>
      <c r="G12" s="6">
        <v>20043</v>
      </c>
      <c r="H12" s="6">
        <v>20211</v>
      </c>
      <c r="I12" s="6">
        <v>100650</v>
      </c>
    </row>
    <row r="13" spans="2:9" x14ac:dyDescent="0.3">
      <c r="B13" s="37"/>
      <c r="C13" s="6" t="s">
        <v>10</v>
      </c>
      <c r="D13" s="6">
        <v>34572</v>
      </c>
      <c r="E13" s="6">
        <v>47153</v>
      </c>
      <c r="F13" s="6">
        <v>115</v>
      </c>
      <c r="G13" s="6">
        <v>219</v>
      </c>
      <c r="H13" s="6">
        <v>18591</v>
      </c>
      <c r="I13" s="6">
        <v>100650</v>
      </c>
    </row>
    <row r="14" spans="2:9" x14ac:dyDescent="0.3">
      <c r="B14" s="37"/>
      <c r="C14" s="6" t="s">
        <v>11</v>
      </c>
      <c r="D14" s="6">
        <v>46316</v>
      </c>
      <c r="E14" s="6">
        <v>35729</v>
      </c>
      <c r="F14" s="6">
        <v>101</v>
      </c>
      <c r="G14" s="6">
        <v>171</v>
      </c>
      <c r="H14" s="6">
        <v>18333</v>
      </c>
      <c r="I14" s="6">
        <v>100650</v>
      </c>
    </row>
    <row r="15" spans="2:9" x14ac:dyDescent="0.3">
      <c r="B15" s="37">
        <v>0.25</v>
      </c>
      <c r="C15" s="6" t="s">
        <v>12</v>
      </c>
      <c r="D15" s="6">
        <v>20253</v>
      </c>
      <c r="E15" s="6">
        <v>21248</v>
      </c>
      <c r="F15" s="6">
        <v>18891</v>
      </c>
      <c r="G15" s="6">
        <v>20089</v>
      </c>
      <c r="H15" s="6">
        <v>20169</v>
      </c>
      <c r="I15" s="6">
        <v>100650</v>
      </c>
    </row>
    <row r="16" spans="2:9" x14ac:dyDescent="0.3">
      <c r="B16" s="37"/>
      <c r="C16" s="6" t="s">
        <v>13</v>
      </c>
      <c r="D16" s="6">
        <v>34419</v>
      </c>
      <c r="E16" s="6">
        <v>46841</v>
      </c>
      <c r="F16" s="6">
        <v>176</v>
      </c>
      <c r="G16" s="6">
        <v>361</v>
      </c>
      <c r="H16" s="6">
        <v>18853</v>
      </c>
      <c r="I16" s="6">
        <v>100650</v>
      </c>
    </row>
    <row r="17" spans="2:9" x14ac:dyDescent="0.3">
      <c r="B17" s="37"/>
      <c r="C17" s="6" t="s">
        <v>14</v>
      </c>
      <c r="D17" s="6">
        <v>42756</v>
      </c>
      <c r="E17" s="6">
        <v>38682</v>
      </c>
      <c r="F17" s="6">
        <v>163</v>
      </c>
      <c r="G17" s="6">
        <v>375</v>
      </c>
      <c r="H17" s="6">
        <v>18674</v>
      </c>
      <c r="I17" s="6">
        <v>100650</v>
      </c>
    </row>
    <row r="18" spans="2:9" x14ac:dyDescent="0.3">
      <c r="B18" s="37">
        <v>0.5</v>
      </c>
      <c r="C18" s="6" t="s">
        <v>15</v>
      </c>
      <c r="D18" s="6">
        <v>20253</v>
      </c>
      <c r="E18" s="6">
        <v>21254</v>
      </c>
      <c r="F18" s="6">
        <v>18884</v>
      </c>
      <c r="G18" s="6">
        <v>20097</v>
      </c>
      <c r="H18" s="6">
        <v>20162</v>
      </c>
      <c r="I18" s="6">
        <v>100650</v>
      </c>
    </row>
    <row r="19" spans="2:9" x14ac:dyDescent="0.3">
      <c r="B19" s="37"/>
      <c r="C19" s="6" t="s">
        <v>16</v>
      </c>
      <c r="D19" s="6">
        <v>33794</v>
      </c>
      <c r="E19" s="6">
        <v>46662</v>
      </c>
      <c r="F19" s="6">
        <v>293</v>
      </c>
      <c r="G19" s="6">
        <v>535</v>
      </c>
      <c r="H19" s="6">
        <v>19366</v>
      </c>
      <c r="I19" s="6">
        <v>100650</v>
      </c>
    </row>
    <row r="20" spans="2:9" x14ac:dyDescent="0.3">
      <c r="B20" s="37"/>
      <c r="C20" s="6" t="s">
        <v>17</v>
      </c>
      <c r="D20" s="6">
        <v>40877</v>
      </c>
      <c r="E20" s="6">
        <v>39680</v>
      </c>
      <c r="F20" s="6">
        <v>276</v>
      </c>
      <c r="G20" s="6">
        <v>549</v>
      </c>
      <c r="H20" s="6">
        <v>19268</v>
      </c>
      <c r="I20" s="6">
        <v>100650</v>
      </c>
    </row>
    <row r="21" spans="2:9" x14ac:dyDescent="0.3">
      <c r="B21" s="37">
        <v>0.75</v>
      </c>
      <c r="C21" s="6" t="s">
        <v>18</v>
      </c>
      <c r="D21" s="6">
        <v>20239</v>
      </c>
      <c r="E21" s="6">
        <v>21209</v>
      </c>
      <c r="F21" s="6">
        <v>18945</v>
      </c>
      <c r="G21" s="6">
        <v>20064</v>
      </c>
      <c r="H21" s="6">
        <v>20193</v>
      </c>
      <c r="I21" s="6">
        <v>100650</v>
      </c>
    </row>
    <row r="22" spans="2:9" x14ac:dyDescent="0.3">
      <c r="B22" s="37"/>
      <c r="C22" s="6" t="s">
        <v>19</v>
      </c>
      <c r="D22" s="6">
        <v>27796</v>
      </c>
      <c r="E22" s="6">
        <v>43930</v>
      </c>
      <c r="F22" s="6">
        <v>7641</v>
      </c>
      <c r="G22" s="6">
        <v>1478</v>
      </c>
      <c r="H22" s="6">
        <v>19805</v>
      </c>
      <c r="I22" s="6">
        <v>100650</v>
      </c>
    </row>
    <row r="23" spans="2:9" x14ac:dyDescent="0.3">
      <c r="B23" s="37"/>
      <c r="C23" s="6" t="s">
        <v>20</v>
      </c>
      <c r="D23" s="6">
        <v>29704</v>
      </c>
      <c r="E23" s="6">
        <v>42275</v>
      </c>
      <c r="F23" s="6">
        <v>7441</v>
      </c>
      <c r="G23" s="6">
        <v>1481</v>
      </c>
      <c r="H23" s="6">
        <v>19749</v>
      </c>
      <c r="I23" s="6">
        <v>100650</v>
      </c>
    </row>
  </sheetData>
  <autoFilter ref="C2:C23" xr:uid="{62055258-275B-46D5-80EC-46E0B3AC96DE}"/>
  <mergeCells count="12">
    <mergeCell ref="B21:B23"/>
    <mergeCell ref="B7:B9"/>
    <mergeCell ref="B2:B3"/>
    <mergeCell ref="C2:C3"/>
    <mergeCell ref="D2:I2"/>
    <mergeCell ref="B4:I4"/>
    <mergeCell ref="B5:C5"/>
    <mergeCell ref="B10:I10"/>
    <mergeCell ref="B6:I6"/>
    <mergeCell ref="B12:B14"/>
    <mergeCell ref="B15:B17"/>
    <mergeCell ref="B18:B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65E96-A24C-442C-BBE5-892621776EDF}">
  <dimension ref="B2:G21"/>
  <sheetViews>
    <sheetView zoomScaleNormal="100" workbookViewId="0">
      <selection activeCell="C19" sqref="C19"/>
    </sheetView>
  </sheetViews>
  <sheetFormatPr defaultRowHeight="12" x14ac:dyDescent="0.35"/>
  <cols>
    <col min="1" max="1" width="8.7265625" style="1"/>
    <col min="2" max="2" width="9.36328125" style="1" customWidth="1"/>
    <col min="3" max="3" width="19.54296875" style="1" customWidth="1"/>
    <col min="4" max="4" width="12.81640625" style="8" customWidth="1"/>
    <col min="5" max="5" width="8.6328125" style="8" customWidth="1"/>
    <col min="6" max="6" width="9.90625" style="8" bestFit="1" customWidth="1"/>
    <col min="7" max="7" width="15.453125" style="9" bestFit="1" customWidth="1"/>
    <col min="8" max="16384" width="8.7265625" style="1"/>
  </cols>
  <sheetData>
    <row r="2" spans="2:7" ht="24" x14ac:dyDescent="0.35">
      <c r="B2" s="10" t="s">
        <v>23</v>
      </c>
      <c r="C2" s="10" t="s">
        <v>4</v>
      </c>
      <c r="D2" s="11" t="s">
        <v>27</v>
      </c>
      <c r="E2" s="11" t="s">
        <v>28</v>
      </c>
      <c r="F2" s="11" t="s">
        <v>5</v>
      </c>
      <c r="G2" s="11" t="s">
        <v>26</v>
      </c>
    </row>
    <row r="3" spans="2:7" x14ac:dyDescent="0.35">
      <c r="B3" s="44" t="s">
        <v>2</v>
      </c>
      <c r="C3" s="44"/>
      <c r="D3" s="12"/>
      <c r="E3" s="12"/>
      <c r="F3" s="12"/>
      <c r="G3" s="12"/>
    </row>
    <row r="4" spans="2:7" x14ac:dyDescent="0.35">
      <c r="B4" s="43" t="s">
        <v>3</v>
      </c>
      <c r="C4" s="43"/>
      <c r="D4" s="13">
        <v>0</v>
      </c>
      <c r="E4" s="13">
        <v>0</v>
      </c>
      <c r="F4" s="13">
        <v>100650</v>
      </c>
      <c r="G4" s="14" t="str">
        <f>IFERROR(D4/E4, "N/A, division by 0")</f>
        <v>N/A, division by 0</v>
      </c>
    </row>
    <row r="5" spans="2:7" ht="13.5" customHeight="1" x14ac:dyDescent="0.35">
      <c r="B5" s="3" t="s">
        <v>22</v>
      </c>
      <c r="C5" s="3"/>
      <c r="D5" s="15"/>
      <c r="E5" s="15"/>
      <c r="F5" s="15"/>
      <c r="G5" s="14" t="str">
        <f t="shared" ref="G5:G21" si="0">IFERROR(D5/E5, "N/A, division by 0")</f>
        <v>N/A, division by 0</v>
      </c>
    </row>
    <row r="6" spans="2:7" x14ac:dyDescent="0.35">
      <c r="B6" s="43">
        <v>1</v>
      </c>
      <c r="C6" s="2" t="s">
        <v>21</v>
      </c>
      <c r="D6" s="13">
        <v>0</v>
      </c>
      <c r="E6" s="13">
        <v>0</v>
      </c>
      <c r="F6" s="13">
        <v>100650</v>
      </c>
      <c r="G6" s="14" t="str">
        <f t="shared" si="0"/>
        <v>N/A, division by 0</v>
      </c>
    </row>
    <row r="7" spans="2:7" x14ac:dyDescent="0.35">
      <c r="B7" s="43"/>
      <c r="C7" s="2" t="s">
        <v>7</v>
      </c>
      <c r="D7" s="13">
        <v>0</v>
      </c>
      <c r="E7" s="13">
        <v>0</v>
      </c>
      <c r="F7" s="13">
        <v>100650</v>
      </c>
      <c r="G7" s="14" t="str">
        <f t="shared" si="0"/>
        <v>N/A, division by 0</v>
      </c>
    </row>
    <row r="8" spans="2:7" x14ac:dyDescent="0.35">
      <c r="B8" s="43"/>
      <c r="C8" s="2" t="s">
        <v>8</v>
      </c>
      <c r="D8" s="13">
        <v>0</v>
      </c>
      <c r="E8" s="13">
        <v>0</v>
      </c>
      <c r="F8" s="13">
        <v>100650</v>
      </c>
      <c r="G8" s="14" t="str">
        <f t="shared" si="0"/>
        <v>N/A, division by 0</v>
      </c>
    </row>
    <row r="9" spans="2:7" ht="12.5" thickBot="1" x14ac:dyDescent="0.4">
      <c r="B9" s="45" t="s">
        <v>24</v>
      </c>
      <c r="C9" s="45"/>
      <c r="D9" s="16"/>
      <c r="E9" s="16"/>
      <c r="F9" s="16"/>
      <c r="G9" s="16"/>
    </row>
    <row r="10" spans="2:7" x14ac:dyDescent="0.35">
      <c r="B10" s="41">
        <v>0.1</v>
      </c>
      <c r="C10" s="17" t="s">
        <v>9</v>
      </c>
      <c r="D10" s="18">
        <v>106</v>
      </c>
      <c r="E10" s="18">
        <v>109</v>
      </c>
      <c r="F10" s="18">
        <v>100435</v>
      </c>
      <c r="G10" s="19">
        <f t="shared" si="0"/>
        <v>0.97247706422018354</v>
      </c>
    </row>
    <row r="11" spans="2:7" x14ac:dyDescent="0.35">
      <c r="B11" s="42"/>
      <c r="C11" s="2" t="s">
        <v>10</v>
      </c>
      <c r="D11" s="20">
        <v>48127</v>
      </c>
      <c r="E11" s="20">
        <v>331</v>
      </c>
      <c r="F11" s="20">
        <v>52192</v>
      </c>
      <c r="G11" s="21">
        <f t="shared" si="0"/>
        <v>145.39879154078551</v>
      </c>
    </row>
    <row r="12" spans="2:7" ht="12.5" thickBot="1" x14ac:dyDescent="0.4">
      <c r="B12" s="42"/>
      <c r="C12" s="2" t="s">
        <v>11</v>
      </c>
      <c r="D12" s="20">
        <v>51537</v>
      </c>
      <c r="E12" s="20">
        <v>244</v>
      </c>
      <c r="F12" s="20">
        <v>48869</v>
      </c>
      <c r="G12" s="21">
        <f t="shared" si="0"/>
        <v>211.21721311475409</v>
      </c>
    </row>
    <row r="13" spans="2:7" x14ac:dyDescent="0.35">
      <c r="B13" s="41">
        <v>0.25</v>
      </c>
      <c r="C13" s="17" t="s">
        <v>12</v>
      </c>
      <c r="D13" s="18">
        <v>121</v>
      </c>
      <c r="E13" s="18">
        <v>40</v>
      </c>
      <c r="F13" s="18">
        <v>100489</v>
      </c>
      <c r="G13" s="19">
        <f t="shared" si="0"/>
        <v>3.0249999999999999</v>
      </c>
    </row>
    <row r="14" spans="2:7" x14ac:dyDescent="0.35">
      <c r="B14" s="42"/>
      <c r="C14" s="2" t="s">
        <v>13</v>
      </c>
      <c r="D14" s="20">
        <v>47865</v>
      </c>
      <c r="E14" s="20">
        <v>331</v>
      </c>
      <c r="F14" s="20">
        <v>52454</v>
      </c>
      <c r="G14" s="21">
        <f t="shared" si="0"/>
        <v>144.607250755287</v>
      </c>
    </row>
    <row r="15" spans="2:7" ht="12.5" thickBot="1" x14ac:dyDescent="0.4">
      <c r="B15" s="42"/>
      <c r="C15" s="2" t="s">
        <v>14</v>
      </c>
      <c r="D15" s="20">
        <v>50583</v>
      </c>
      <c r="E15" s="20">
        <v>314</v>
      </c>
      <c r="F15" s="20">
        <v>49753</v>
      </c>
      <c r="G15" s="21">
        <f t="shared" si="0"/>
        <v>161.09235668789808</v>
      </c>
    </row>
    <row r="16" spans="2:7" x14ac:dyDescent="0.35">
      <c r="B16" s="41">
        <v>0.5</v>
      </c>
      <c r="C16" s="17" t="s">
        <v>15</v>
      </c>
      <c r="D16" s="18">
        <v>122</v>
      </c>
      <c r="E16" s="18">
        <v>30</v>
      </c>
      <c r="F16" s="18">
        <v>100498</v>
      </c>
      <c r="G16" s="19">
        <f t="shared" si="0"/>
        <v>4.0666666666666664</v>
      </c>
    </row>
    <row r="17" spans="2:7" x14ac:dyDescent="0.35">
      <c r="B17" s="42"/>
      <c r="C17" s="2" t="s">
        <v>16</v>
      </c>
      <c r="D17" s="20">
        <v>47352</v>
      </c>
      <c r="E17" s="20">
        <v>331</v>
      </c>
      <c r="F17" s="20">
        <v>52967</v>
      </c>
      <c r="G17" s="21">
        <f t="shared" si="0"/>
        <v>143.05740181268882</v>
      </c>
    </row>
    <row r="18" spans="2:7" ht="12.5" thickBot="1" x14ac:dyDescent="0.4">
      <c r="B18" s="42"/>
      <c r="C18" s="2" t="s">
        <v>17</v>
      </c>
      <c r="D18" s="20">
        <v>49871</v>
      </c>
      <c r="E18" s="20">
        <v>318</v>
      </c>
      <c r="F18" s="20">
        <v>50461</v>
      </c>
      <c r="G18" s="21">
        <f t="shared" si="0"/>
        <v>156.82704402515722</v>
      </c>
    </row>
    <row r="19" spans="2:7" x14ac:dyDescent="0.35">
      <c r="B19" s="41">
        <v>0.75</v>
      </c>
      <c r="C19" s="17" t="s">
        <v>18</v>
      </c>
      <c r="D19" s="18">
        <v>95</v>
      </c>
      <c r="E19" s="18">
        <v>104</v>
      </c>
      <c r="F19" s="18">
        <v>100451</v>
      </c>
      <c r="G19" s="19">
        <f t="shared" si="0"/>
        <v>0.91346153846153844</v>
      </c>
    </row>
    <row r="20" spans="2:7" x14ac:dyDescent="0.35">
      <c r="B20" s="42"/>
      <c r="C20" s="2" t="s">
        <v>19</v>
      </c>
      <c r="D20" s="20">
        <v>45680</v>
      </c>
      <c r="E20" s="20">
        <v>181</v>
      </c>
      <c r="F20" s="20">
        <v>54789</v>
      </c>
      <c r="G20" s="21">
        <f t="shared" si="0"/>
        <v>252.37569060773481</v>
      </c>
    </row>
    <row r="21" spans="2:7" x14ac:dyDescent="0.35">
      <c r="B21" s="42"/>
      <c r="C21" s="2" t="s">
        <v>20</v>
      </c>
      <c r="D21" s="20">
        <v>47740</v>
      </c>
      <c r="E21" s="20">
        <v>153</v>
      </c>
      <c r="F21" s="20">
        <v>52757</v>
      </c>
      <c r="G21" s="21">
        <f t="shared" si="0"/>
        <v>312.02614379084969</v>
      </c>
    </row>
  </sheetData>
  <autoFilter ref="B2:G21" xr:uid="{51F65E96-A24C-442C-BBE5-892621776EDF}"/>
  <mergeCells count="8">
    <mergeCell ref="B19:B21"/>
    <mergeCell ref="B4:C4"/>
    <mergeCell ref="B6:B8"/>
    <mergeCell ref="B3:C3"/>
    <mergeCell ref="B9:C9"/>
    <mergeCell ref="B10:B12"/>
    <mergeCell ref="B13:B15"/>
    <mergeCell ref="B16:B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8C124-C6C0-4A1E-AF03-99D269EB3491}">
  <dimension ref="B2:I19"/>
  <sheetViews>
    <sheetView zoomScaleNormal="100" workbookViewId="0">
      <selection activeCell="F22" sqref="F22"/>
    </sheetView>
  </sheetViews>
  <sheetFormatPr defaultRowHeight="12" x14ac:dyDescent="0.3"/>
  <cols>
    <col min="1" max="1" width="8.7265625" style="5"/>
    <col min="2" max="2" width="9.453125" style="5" customWidth="1"/>
    <col min="3" max="3" width="17.81640625" style="5" bestFit="1" customWidth="1"/>
    <col min="4" max="8" width="10.36328125" style="5" bestFit="1" customWidth="1"/>
    <col min="9" max="16384" width="8.7265625" style="5"/>
  </cols>
  <sheetData>
    <row r="2" spans="2:9" ht="28.5" customHeight="1" x14ac:dyDescent="0.3">
      <c r="B2" s="38" t="s">
        <v>6</v>
      </c>
      <c r="C2" s="38" t="s">
        <v>4</v>
      </c>
      <c r="D2" s="46" t="s">
        <v>36</v>
      </c>
      <c r="E2" s="46"/>
      <c r="F2" s="46"/>
      <c r="G2" s="46"/>
      <c r="H2" s="46"/>
      <c r="I2" s="46"/>
    </row>
    <row r="3" spans="2:9" x14ac:dyDescent="0.3">
      <c r="B3" s="38"/>
      <c r="C3" s="38"/>
      <c r="D3" s="4">
        <v>0</v>
      </c>
      <c r="E3" s="4">
        <v>1</v>
      </c>
      <c r="F3" s="4">
        <v>2</v>
      </c>
      <c r="G3" s="4">
        <v>3</v>
      </c>
      <c r="H3" s="4">
        <v>4</v>
      </c>
      <c r="I3" s="4" t="s">
        <v>0</v>
      </c>
    </row>
    <row r="4" spans="2:9" x14ac:dyDescent="0.3">
      <c r="B4" s="40" t="s">
        <v>2</v>
      </c>
      <c r="C4" s="40"/>
      <c r="D4" s="40"/>
      <c r="E4" s="40"/>
      <c r="F4" s="40"/>
      <c r="G4" s="40"/>
      <c r="H4" s="40"/>
      <c r="I4" s="40"/>
    </row>
    <row r="5" spans="2:9" x14ac:dyDescent="0.3">
      <c r="B5" s="37" t="s">
        <v>3</v>
      </c>
      <c r="C5" s="37"/>
      <c r="D5" s="30">
        <f>'Feature weight distr'!D5/'Feature weight distr'!I5</f>
        <v>0.20122205663189269</v>
      </c>
      <c r="E5" s="30">
        <f>'Feature weight distr'!E5/'Feature weight distr'!I5</f>
        <v>0.21063089915548933</v>
      </c>
      <c r="F5" s="30">
        <f>'Feature weight distr'!F5/'Feature weight distr'!I5</f>
        <v>0.18807749627421758</v>
      </c>
      <c r="G5" s="30">
        <f>'Feature weight distr'!G5/'Feature weight distr'!I5</f>
        <v>0.19941381023348237</v>
      </c>
      <c r="H5" s="30">
        <f>'Feature weight distr'!H5/'Feature weight distr'!I5</f>
        <v>0.20065573770491804</v>
      </c>
      <c r="I5" s="31">
        <f>'Feature weight distr'!I5/'Feature weight distr'!I5</f>
        <v>1</v>
      </c>
    </row>
    <row r="6" spans="2:9" x14ac:dyDescent="0.3">
      <c r="B6" s="40" t="s">
        <v>24</v>
      </c>
      <c r="C6" s="40"/>
      <c r="D6" s="40"/>
      <c r="E6" s="40"/>
      <c r="F6" s="40"/>
      <c r="G6" s="40"/>
      <c r="H6" s="40"/>
      <c r="I6" s="40"/>
    </row>
    <row r="7" spans="2:9" s="33" customFormat="1" x14ac:dyDescent="0.3">
      <c r="B7" s="48" t="s">
        <v>6</v>
      </c>
      <c r="C7" s="49"/>
      <c r="D7" s="49"/>
      <c r="E7" s="49"/>
      <c r="F7" s="49"/>
      <c r="G7" s="49"/>
      <c r="H7" s="49"/>
      <c r="I7" s="50"/>
    </row>
    <row r="8" spans="2:9" s="33" customFormat="1" x14ac:dyDescent="0.3">
      <c r="B8" s="47">
        <v>0.1</v>
      </c>
      <c r="C8" s="32" t="s">
        <v>9</v>
      </c>
      <c r="D8" s="34">
        <f>'Feature weight distr'!D12/'Feature weight distr'!I12</f>
        <v>0.20123199205166417</v>
      </c>
      <c r="E8" s="34">
        <f>'Feature weight distr'!E12/'Feature weight distr'!I12</f>
        <v>0.21065076999503229</v>
      </c>
      <c r="F8" s="34">
        <f>'Feature weight distr'!F12/'Feature weight distr'!I12</f>
        <v>0.18817685047193244</v>
      </c>
      <c r="G8" s="34">
        <f>'Feature weight distr'!G12/'Feature weight distr'!I12</f>
        <v>0.19913561847988079</v>
      </c>
      <c r="H8" s="34">
        <f>'Feature weight distr'!H12/'Feature weight distr'!I12</f>
        <v>0.2008047690014903</v>
      </c>
      <c r="I8" s="35">
        <f>'Feature weight distr'!I12/'Feature weight distr'!I12</f>
        <v>1</v>
      </c>
    </row>
    <row r="9" spans="2:9" s="33" customFormat="1" x14ac:dyDescent="0.3">
      <c r="B9" s="47"/>
      <c r="C9" s="32" t="s">
        <v>10</v>
      </c>
      <c r="D9" s="34">
        <f>'Feature weight distr'!D13/'Feature weight distr'!I13</f>
        <v>0.34348733233979134</v>
      </c>
      <c r="E9" s="34">
        <f>'Feature weight distr'!E13/'Feature weight distr'!I13</f>
        <v>0.4684848484848485</v>
      </c>
      <c r="F9" s="34">
        <f>'Feature weight distr'!F13/'Feature weight distr'!I13</f>
        <v>1.1425732737208147E-3</v>
      </c>
      <c r="G9" s="34">
        <f>'Feature weight distr'!G13/'Feature weight distr'!I13</f>
        <v>2.1758569299552906E-3</v>
      </c>
      <c r="H9" s="34">
        <f>'Feature weight distr'!H13/'Feature weight distr'!I13</f>
        <v>0.18470938897168404</v>
      </c>
      <c r="I9" s="35">
        <f>'Feature weight distr'!I13/'Feature weight distr'!I13</f>
        <v>1</v>
      </c>
    </row>
    <row r="10" spans="2:9" s="33" customFormat="1" x14ac:dyDescent="0.3">
      <c r="B10" s="47"/>
      <c r="C10" s="32" t="s">
        <v>11</v>
      </c>
      <c r="D10" s="34">
        <f>'Feature weight distr'!D14/'Feature weight distr'!I14</f>
        <v>0.46016890213611528</v>
      </c>
      <c r="E10" s="34">
        <f>'Feature weight distr'!E14/'Feature weight distr'!I14</f>
        <v>0.35498261301539991</v>
      </c>
      <c r="F10" s="34">
        <f>'Feature weight distr'!F14/'Feature weight distr'!I14</f>
        <v>1.0034773969200199E-3</v>
      </c>
      <c r="G10" s="34">
        <f>'Feature weight distr'!G14/'Feature weight distr'!I14</f>
        <v>1.698956780923994E-3</v>
      </c>
      <c r="H10" s="34">
        <f>'Feature weight distr'!H14/'Feature weight distr'!I14</f>
        <v>0.18214605067064082</v>
      </c>
      <c r="I10" s="35">
        <f>'Feature weight distr'!I14/'Feature weight distr'!I14</f>
        <v>1</v>
      </c>
    </row>
    <row r="11" spans="2:9" s="33" customFormat="1" x14ac:dyDescent="0.3">
      <c r="B11" s="47">
        <v>0.25</v>
      </c>
      <c r="C11" s="32" t="s">
        <v>12</v>
      </c>
      <c r="D11" s="34">
        <f>'Feature weight distr'!D15/'Feature weight distr'!I15</f>
        <v>0.20122205663189269</v>
      </c>
      <c r="E11" s="34">
        <f>'Feature weight distr'!E15/'Feature weight distr'!I15</f>
        <v>0.21110779930452062</v>
      </c>
      <c r="F11" s="34">
        <f>'Feature weight distr'!F15/'Feature weight distr'!I15</f>
        <v>0.18769001490312967</v>
      </c>
      <c r="G11" s="34">
        <f>'Feature weight distr'!G15/'Feature weight distr'!I15</f>
        <v>0.19959264778936911</v>
      </c>
      <c r="H11" s="34">
        <f>'Feature weight distr'!H15/'Feature weight distr'!I15</f>
        <v>0.20038748137108792</v>
      </c>
      <c r="I11" s="35">
        <f>'Feature weight distr'!I15/'Feature weight distr'!I15</f>
        <v>1</v>
      </c>
    </row>
    <row r="12" spans="2:9" s="33" customFormat="1" x14ac:dyDescent="0.3">
      <c r="B12" s="47"/>
      <c r="C12" s="32" t="s">
        <v>13</v>
      </c>
      <c r="D12" s="34">
        <f>'Feature weight distr'!D16/'Feature weight distr'!I16</f>
        <v>0.34196721311475409</v>
      </c>
      <c r="E12" s="34">
        <f>'Feature weight distr'!E16/'Feature weight distr'!I16</f>
        <v>0.46538499751614504</v>
      </c>
      <c r="F12" s="34">
        <f>'Feature weight distr'!F16/'Feature weight distr'!I16</f>
        <v>1.7486338797814208E-3</v>
      </c>
      <c r="G12" s="34">
        <f>'Feature weight distr'!G16/'Feature weight distr'!I16</f>
        <v>3.5866865375062096E-3</v>
      </c>
      <c r="H12" s="34">
        <f>'Feature weight distr'!H16/'Feature weight distr'!I16</f>
        <v>0.18731246895181322</v>
      </c>
      <c r="I12" s="35">
        <f>'Feature weight distr'!I16/'Feature weight distr'!I16</f>
        <v>1</v>
      </c>
    </row>
    <row r="13" spans="2:9" s="33" customFormat="1" x14ac:dyDescent="0.3">
      <c r="B13" s="47"/>
      <c r="C13" s="32" t="s">
        <v>14</v>
      </c>
      <c r="D13" s="34">
        <f>'Feature weight distr'!D17/'Feature weight distr'!I17</f>
        <v>0.42479880774962742</v>
      </c>
      <c r="E13" s="34">
        <f>'Feature weight distr'!E17/'Feature weight distr'!I17</f>
        <v>0.38432190760059615</v>
      </c>
      <c r="F13" s="34">
        <f>'Feature weight distr'!F17/'Feature weight distr'!I17</f>
        <v>1.6194734227521113E-3</v>
      </c>
      <c r="G13" s="34">
        <f>'Feature weight distr'!G17/'Feature weight distr'!I17</f>
        <v>3.7257824143070045E-3</v>
      </c>
      <c r="H13" s="34">
        <f>'Feature weight distr'!H17/'Feature weight distr'!I17</f>
        <v>0.18553402881271733</v>
      </c>
      <c r="I13" s="35">
        <f>'Feature weight distr'!I17/'Feature weight distr'!I17</f>
        <v>1</v>
      </c>
    </row>
    <row r="14" spans="2:9" s="33" customFormat="1" x14ac:dyDescent="0.3">
      <c r="B14" s="47">
        <v>0.5</v>
      </c>
      <c r="C14" s="32" t="s">
        <v>15</v>
      </c>
      <c r="D14" s="34">
        <f>'Feature weight distr'!D18/'Feature weight distr'!I18</f>
        <v>0.20122205663189269</v>
      </c>
      <c r="E14" s="34">
        <f>'Feature weight distr'!E18/'Feature weight distr'!I18</f>
        <v>0.21116741182314952</v>
      </c>
      <c r="F14" s="34">
        <f>'Feature weight distr'!F18/'Feature weight distr'!I18</f>
        <v>0.18762046696472925</v>
      </c>
      <c r="G14" s="34">
        <f>'Feature weight distr'!G18/'Feature weight distr'!I18</f>
        <v>0.19967213114754098</v>
      </c>
      <c r="H14" s="34">
        <f>'Feature weight distr'!H18/'Feature weight distr'!I18</f>
        <v>0.20031793343268753</v>
      </c>
      <c r="I14" s="35">
        <f>'Feature weight distr'!I18/'Feature weight distr'!I18</f>
        <v>1</v>
      </c>
    </row>
    <row r="15" spans="2:9" s="33" customFormat="1" x14ac:dyDescent="0.3">
      <c r="B15" s="47"/>
      <c r="C15" s="32" t="s">
        <v>16</v>
      </c>
      <c r="D15" s="34">
        <f>'Feature weight distr'!D19/'Feature weight distr'!I19</f>
        <v>0.33575757575757575</v>
      </c>
      <c r="E15" s="34">
        <f>'Feature weight distr'!E19/'Feature weight distr'!I19</f>
        <v>0.4636065573770492</v>
      </c>
      <c r="F15" s="34">
        <f>'Feature weight distr'!F19/'Feature weight distr'!I19</f>
        <v>2.9110779930452062E-3</v>
      </c>
      <c r="G15" s="34">
        <f>'Feature weight distr'!G19/'Feature weight distr'!I19</f>
        <v>5.3154495777446601E-3</v>
      </c>
      <c r="H15" s="34">
        <f>'Feature weight distr'!H19/'Feature weight distr'!I19</f>
        <v>0.1924093392945852</v>
      </c>
      <c r="I15" s="35">
        <f>'Feature weight distr'!I19/'Feature weight distr'!I19</f>
        <v>1</v>
      </c>
    </row>
    <row r="16" spans="2:9" s="33" customFormat="1" x14ac:dyDescent="0.3">
      <c r="B16" s="47"/>
      <c r="C16" s="32" t="s">
        <v>17</v>
      </c>
      <c r="D16" s="34">
        <f>'Feature weight distr'!D20/'Feature weight distr'!I20</f>
        <v>0.40613015399900648</v>
      </c>
      <c r="E16" s="34">
        <f>'Feature weight distr'!E20/'Feature weight distr'!I20</f>
        <v>0.3942374565325385</v>
      </c>
      <c r="F16" s="34">
        <f>'Feature weight distr'!F20/'Feature weight distr'!I20</f>
        <v>2.7421758569299553E-3</v>
      </c>
      <c r="G16" s="34">
        <f>'Feature weight distr'!G20/'Feature weight distr'!I20</f>
        <v>5.454545454545455E-3</v>
      </c>
      <c r="H16" s="34">
        <f>'Feature weight distr'!H20/'Feature weight distr'!I20</f>
        <v>0.19143566815697963</v>
      </c>
      <c r="I16" s="35">
        <f>'Feature weight distr'!I20/'Feature weight distr'!I20</f>
        <v>1</v>
      </c>
    </row>
    <row r="17" spans="2:9" s="33" customFormat="1" x14ac:dyDescent="0.3">
      <c r="B17" s="47">
        <v>0.75</v>
      </c>
      <c r="C17" s="32" t="s">
        <v>18</v>
      </c>
      <c r="D17" s="34">
        <f>'Feature weight distr'!D21/'Feature weight distr'!I21</f>
        <v>0.20108296075509191</v>
      </c>
      <c r="E17" s="34">
        <f>'Feature weight distr'!E21/'Feature weight distr'!I21</f>
        <v>0.21072031793343268</v>
      </c>
      <c r="F17" s="34">
        <f>'Feature weight distr'!F21/'Feature weight distr'!I21</f>
        <v>0.18822652757078986</v>
      </c>
      <c r="G17" s="34">
        <f>'Feature weight distr'!G21/'Feature weight distr'!I21</f>
        <v>0.19934426229508198</v>
      </c>
      <c r="H17" s="34">
        <f>'Feature weight distr'!H21/'Feature weight distr'!I21</f>
        <v>0.20062593144560359</v>
      </c>
      <c r="I17" s="35">
        <f>'Feature weight distr'!I21/'Feature weight distr'!I21</f>
        <v>1</v>
      </c>
    </row>
    <row r="18" spans="2:9" s="33" customFormat="1" x14ac:dyDescent="0.3">
      <c r="B18" s="47"/>
      <c r="C18" s="32" t="s">
        <v>19</v>
      </c>
      <c r="D18" s="34">
        <f>'Feature weight distr'!D22/'Feature weight distr'!I22</f>
        <v>0.27616492796820663</v>
      </c>
      <c r="E18" s="34">
        <f>'Feature weight distr'!E22/'Feature weight distr'!I22</f>
        <v>0.43646299056135124</v>
      </c>
      <c r="F18" s="34">
        <f>'Feature weight distr'!F22/'Feature weight distr'!I22</f>
        <v>7.5916542473919518E-2</v>
      </c>
      <c r="G18" s="34">
        <f>'Feature weight distr'!G22/'Feature weight distr'!I22</f>
        <v>1.4684550422255341E-2</v>
      </c>
      <c r="H18" s="34">
        <f>'Feature weight distr'!H22/'Feature weight distr'!I22</f>
        <v>0.19677098857426725</v>
      </c>
      <c r="I18" s="35">
        <f>'Feature weight distr'!I22/'Feature weight distr'!I22</f>
        <v>1</v>
      </c>
    </row>
    <row r="19" spans="2:9" s="33" customFormat="1" x14ac:dyDescent="0.3">
      <c r="B19" s="47"/>
      <c r="C19" s="32" t="s">
        <v>20</v>
      </c>
      <c r="D19" s="34">
        <f>'Feature weight distr'!D23/'Feature weight distr'!I23</f>
        <v>0.29512170889220068</v>
      </c>
      <c r="E19" s="34">
        <f>'Feature weight distr'!E23/'Feature weight distr'!I23</f>
        <v>0.42001987083954295</v>
      </c>
      <c r="F19" s="34">
        <f>'Feature weight distr'!F23/'Feature weight distr'!I23</f>
        <v>7.392945851962246E-2</v>
      </c>
      <c r="G19" s="34">
        <f>'Feature weight distr'!G23/'Feature weight distr'!I23</f>
        <v>1.4714356681569797E-2</v>
      </c>
      <c r="H19" s="34">
        <f>'Feature weight distr'!H23/'Feature weight distr'!I23</f>
        <v>0.19621460506706409</v>
      </c>
      <c r="I19" s="35">
        <f>'Feature weight distr'!I23/'Feature weight distr'!I23</f>
        <v>1</v>
      </c>
    </row>
  </sheetData>
  <mergeCells count="11">
    <mergeCell ref="B6:I6"/>
    <mergeCell ref="B8:B10"/>
    <mergeCell ref="B11:B13"/>
    <mergeCell ref="B14:B16"/>
    <mergeCell ref="B17:B19"/>
    <mergeCell ref="B7:I7"/>
    <mergeCell ref="B2:B3"/>
    <mergeCell ref="C2:C3"/>
    <mergeCell ref="D2:I2"/>
    <mergeCell ref="B4:I4"/>
    <mergeCell ref="B5:C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CCC33-E5C9-4737-A1A2-EB614FB62B53}">
  <dimension ref="B2:H19"/>
  <sheetViews>
    <sheetView zoomScaleNormal="100" workbookViewId="0">
      <selection activeCell="A8" sqref="A8"/>
    </sheetView>
  </sheetViews>
  <sheetFormatPr defaultRowHeight="12" x14ac:dyDescent="0.3"/>
  <cols>
    <col min="1" max="1" width="8.7265625" style="5"/>
    <col min="2" max="2" width="10.1796875" style="5" customWidth="1"/>
    <col min="3" max="3" width="17.81640625" style="5" bestFit="1" customWidth="1"/>
    <col min="4" max="4" width="8.90625" style="5" customWidth="1"/>
    <col min="5" max="5" width="10.54296875" style="5" customWidth="1"/>
    <col min="6" max="6" width="10.453125" style="5" customWidth="1"/>
    <col min="7" max="7" width="9.6328125" style="5" customWidth="1"/>
    <col min="8" max="8" width="9.36328125" style="5" customWidth="1"/>
    <col min="9" max="16384" width="8.7265625" style="5"/>
  </cols>
  <sheetData>
    <row r="2" spans="2:8" ht="30.5" customHeight="1" x14ac:dyDescent="0.3">
      <c r="B2" s="53" t="s">
        <v>6</v>
      </c>
      <c r="C2" s="53" t="s">
        <v>4</v>
      </c>
      <c r="D2" s="55" t="s">
        <v>30</v>
      </c>
      <c r="E2" s="56"/>
      <c r="F2" s="56"/>
      <c r="G2" s="56"/>
      <c r="H2" s="56"/>
    </row>
    <row r="3" spans="2:8" x14ac:dyDescent="0.3">
      <c r="B3" s="54"/>
      <c r="C3" s="54"/>
      <c r="D3" s="4">
        <v>0</v>
      </c>
      <c r="E3" s="4">
        <v>1</v>
      </c>
      <c r="F3" s="4">
        <v>2</v>
      </c>
      <c r="G3" s="4">
        <v>3</v>
      </c>
      <c r="H3" s="4">
        <v>4</v>
      </c>
    </row>
    <row r="4" spans="2:8" x14ac:dyDescent="0.3">
      <c r="B4" s="57" t="s">
        <v>29</v>
      </c>
      <c r="C4" s="58"/>
      <c r="D4" s="58"/>
      <c r="E4" s="58"/>
      <c r="F4" s="58"/>
      <c r="G4" s="58"/>
      <c r="H4" s="58"/>
    </row>
    <row r="5" spans="2:8" x14ac:dyDescent="0.3">
      <c r="B5" s="59" t="s">
        <v>3</v>
      </c>
      <c r="C5" s="60"/>
      <c r="D5" s="6">
        <v>20253</v>
      </c>
      <c r="E5" s="6">
        <v>21200</v>
      </c>
      <c r="F5" s="6">
        <v>18930</v>
      </c>
      <c r="G5" s="6">
        <v>20071</v>
      </c>
      <c r="H5" s="6">
        <v>20196</v>
      </c>
    </row>
    <row r="6" spans="2:8" x14ac:dyDescent="0.3">
      <c r="B6" s="57" t="s">
        <v>25</v>
      </c>
      <c r="C6" s="58"/>
      <c r="D6" s="58"/>
      <c r="E6" s="58"/>
      <c r="F6" s="58"/>
      <c r="G6" s="58"/>
      <c r="H6" s="58"/>
    </row>
    <row r="7" spans="2:8" x14ac:dyDescent="0.3">
      <c r="B7" s="59" t="s">
        <v>6</v>
      </c>
      <c r="C7" s="61"/>
      <c r="D7" s="61"/>
      <c r="E7" s="61"/>
      <c r="F7" s="61"/>
      <c r="G7" s="61"/>
      <c r="H7" s="60"/>
    </row>
    <row r="8" spans="2:8" x14ac:dyDescent="0.3">
      <c r="B8" s="51">
        <v>0.1</v>
      </c>
      <c r="C8" s="6" t="s">
        <v>9</v>
      </c>
      <c r="D8" s="36">
        <f>('Feature weight distr'!D12-'Feature weight distr'!D5)/'Feature weight distr'!D5</f>
        <v>4.9375401175134549E-5</v>
      </c>
      <c r="E8" s="36">
        <f>('Feature weight distr'!E12-'Feature weight distr'!E5)/'Feature weight distr'!E5</f>
        <v>9.4339622641509429E-5</v>
      </c>
      <c r="F8" s="36">
        <f>('Feature weight distr'!F12-'Feature weight distr'!F5)/'Feature weight distr'!F5</f>
        <v>5.2826201796090863E-4</v>
      </c>
      <c r="G8" s="36">
        <f>('Feature weight distr'!G12-'Feature weight distr'!G5)/'Feature weight distr'!G5</f>
        <v>-1.3950475810871406E-3</v>
      </c>
      <c r="H8" s="36">
        <f>('Feature weight distr'!H12-'Feature weight distr'!H5)/'Feature weight distr'!H5</f>
        <v>7.4272133095662507E-4</v>
      </c>
    </row>
    <row r="9" spans="2:8" x14ac:dyDescent="0.3">
      <c r="B9" s="52"/>
      <c r="C9" s="6" t="s">
        <v>10</v>
      </c>
      <c r="D9" s="36">
        <f>('Feature weight distr'!D13-'Feature weight distr'!D5)/'Feature weight distr'!D5</f>
        <v>0.70700636942675155</v>
      </c>
      <c r="E9" s="36">
        <f>('Feature weight distr'!E13-'Feature weight distr'!E5)/'Feature weight distr'!E5</f>
        <v>1.2241981132075472</v>
      </c>
      <c r="F9" s="36">
        <f>('Feature weight distr'!F13-'Feature weight distr'!F5)/'Feature weight distr'!F5</f>
        <v>-0.99392498679344954</v>
      </c>
      <c r="G9" s="36">
        <f>('Feature weight distr'!G13-'Feature weight distr'!G5)/'Feature weight distr'!G5</f>
        <v>-0.98908873499078276</v>
      </c>
      <c r="H9" s="36">
        <f>('Feature weight distr'!H13-'Feature weight distr'!H5)/'Feature weight distr'!H5</f>
        <v>-7.9471182412358884E-2</v>
      </c>
    </row>
    <row r="10" spans="2:8" x14ac:dyDescent="0.3">
      <c r="B10" s="52"/>
      <c r="C10" s="6" t="s">
        <v>11</v>
      </c>
      <c r="D10" s="36">
        <f>('Feature weight distr'!D14-'Feature weight distr'!D5)/'Feature weight distr'!D5</f>
        <v>1.2868710808275317</v>
      </c>
      <c r="E10" s="36">
        <f>('Feature weight distr'!E14-'Feature weight distr'!E5)/'Feature weight distr'!E5</f>
        <v>0.68533018867924533</v>
      </c>
      <c r="F10" s="36">
        <f>('Feature weight distr'!F14-'Feature weight distr'!F5)/'Feature weight distr'!F5</f>
        <v>-0.99466455361859485</v>
      </c>
      <c r="G10" s="36">
        <f>('Feature weight distr'!G14-'Feature weight distr'!G5)/'Feature weight distr'!G5</f>
        <v>-0.99148024512978927</v>
      </c>
      <c r="H10" s="36">
        <f>('Feature weight distr'!H14-'Feature weight distr'!H5)/'Feature weight distr'!H5</f>
        <v>-9.2245989304812828E-2</v>
      </c>
    </row>
    <row r="11" spans="2:8" x14ac:dyDescent="0.3">
      <c r="B11" s="51">
        <v>0.25</v>
      </c>
      <c r="C11" s="6" t="s">
        <v>12</v>
      </c>
      <c r="D11" s="36">
        <f>('Feature weight distr'!D15-'Feature weight distr'!D5)/'Feature weight distr'!D5</f>
        <v>0</v>
      </c>
      <c r="E11" s="36">
        <f>('Feature weight distr'!E15-'Feature weight distr'!E5)/'Feature weight distr'!E5</f>
        <v>2.2641509433962265E-3</v>
      </c>
      <c r="F11" s="36">
        <f>('Feature weight distr'!F15-'Feature weight distr'!F5)/'Feature weight distr'!F5</f>
        <v>-2.0602218700475437E-3</v>
      </c>
      <c r="G11" s="36">
        <f>('Feature weight distr'!G15-'Feature weight distr'!G5)/'Feature weight distr'!G5</f>
        <v>8.9681630212744756E-4</v>
      </c>
      <c r="H11" s="36">
        <f>('Feature weight distr'!H15-'Feature weight distr'!H5)/'Feature weight distr'!H5</f>
        <v>-1.3368983957219251E-3</v>
      </c>
    </row>
    <row r="12" spans="2:8" x14ac:dyDescent="0.3">
      <c r="B12" s="52"/>
      <c r="C12" s="6" t="s">
        <v>13</v>
      </c>
      <c r="D12" s="36">
        <f>('Feature weight distr'!D16-'Feature weight distr'!D5)/'Feature weight distr'!D5</f>
        <v>0.69945193304695596</v>
      </c>
      <c r="E12" s="36">
        <f>('Feature weight distr'!E16-'Feature weight distr'!E5)/'Feature weight distr'!E5</f>
        <v>1.2094811320754717</v>
      </c>
      <c r="F12" s="36">
        <f>('Feature weight distr'!F16-'Feature weight distr'!F5)/'Feature weight distr'!F5</f>
        <v>-0.99070258848388804</v>
      </c>
      <c r="G12" s="36">
        <f>('Feature weight distr'!G16-'Feature weight distr'!G5)/'Feature weight distr'!G5</f>
        <v>-0.98201385082955506</v>
      </c>
      <c r="H12" s="36">
        <f>('Feature weight distr'!H16-'Feature weight distr'!H5)/'Feature weight distr'!H5</f>
        <v>-6.6498316498316501E-2</v>
      </c>
    </row>
    <row r="13" spans="2:8" x14ac:dyDescent="0.3">
      <c r="B13" s="52"/>
      <c r="C13" s="6" t="s">
        <v>14</v>
      </c>
      <c r="D13" s="36">
        <f>('Feature weight distr'!D17-'Feature weight distr'!D5)/'Feature weight distr'!D5</f>
        <v>1.1110946526440528</v>
      </c>
      <c r="E13" s="36">
        <f>('Feature weight distr'!E17-'Feature weight distr'!E5)/'Feature weight distr'!E5</f>
        <v>0.82462264150943398</v>
      </c>
      <c r="F13" s="36">
        <f>('Feature weight distr'!F17-'Feature weight distr'!F5)/'Feature weight distr'!F5</f>
        <v>-0.9913893291072372</v>
      </c>
      <c r="G13" s="36">
        <f>('Feature weight distr'!G17-'Feature weight distr'!G5)/'Feature weight distr'!G5</f>
        <v>-0.9813163270390115</v>
      </c>
      <c r="H13" s="36">
        <f>('Feature weight distr'!H17-'Feature weight distr'!H5)/'Feature weight distr'!H5</f>
        <v>-7.5361457714398894E-2</v>
      </c>
    </row>
    <row r="14" spans="2:8" x14ac:dyDescent="0.3">
      <c r="B14" s="51">
        <v>0.5</v>
      </c>
      <c r="C14" s="6" t="s">
        <v>15</v>
      </c>
      <c r="D14" s="36">
        <f>('Feature weight distr'!D18-'Feature weight distr'!D5)/'Feature weight distr'!D5</f>
        <v>0</v>
      </c>
      <c r="E14" s="36">
        <f>('Feature weight distr'!E18-'Feature weight distr'!E5)/'Feature weight distr'!E5</f>
        <v>2.5471698113207547E-3</v>
      </c>
      <c r="F14" s="36">
        <f>('Feature weight distr'!F18-'Feature weight distr'!F5)/'Feature weight distr'!F5</f>
        <v>-2.4300052826201797E-3</v>
      </c>
      <c r="G14" s="36">
        <f>('Feature weight distr'!G18-'Feature weight distr'!G5)/'Feature weight distr'!G5</f>
        <v>1.2954013252952021E-3</v>
      </c>
      <c r="H14" s="36">
        <f>('Feature weight distr'!H18-'Feature weight distr'!H5)/'Feature weight distr'!H5</f>
        <v>-1.6835016835016834E-3</v>
      </c>
    </row>
    <row r="15" spans="2:8" x14ac:dyDescent="0.3">
      <c r="B15" s="52"/>
      <c r="C15" s="6" t="s">
        <v>16</v>
      </c>
      <c r="D15" s="36">
        <f>('Feature weight distr'!D19-'Feature weight distr'!D5)/'Feature weight distr'!D5</f>
        <v>0.66859230731249686</v>
      </c>
      <c r="E15" s="36">
        <f>('Feature weight distr'!E19-'Feature weight distr'!E5)/'Feature weight distr'!E5</f>
        <v>1.2010377358490567</v>
      </c>
      <c r="F15" s="36">
        <f>('Feature weight distr'!F19-'Feature weight distr'!F5)/'Feature weight distr'!F5</f>
        <v>-0.9845219228737454</v>
      </c>
      <c r="G15" s="36">
        <f>('Feature weight distr'!G19-'Feature weight distr'!G5)/'Feature weight distr'!G5</f>
        <v>-0.97334462657565646</v>
      </c>
      <c r="H15" s="36">
        <f>('Feature weight distr'!H19-'Feature weight distr'!H5)/'Feature weight distr'!H5</f>
        <v>-4.1097246979599919E-2</v>
      </c>
    </row>
    <row r="16" spans="2:8" x14ac:dyDescent="0.3">
      <c r="B16" s="52"/>
      <c r="C16" s="6" t="s">
        <v>17</v>
      </c>
      <c r="D16" s="36">
        <f>('Feature weight distr'!D20-'Feature weight distr'!D5)/'Feature weight distr'!D5</f>
        <v>1.0183182738359748</v>
      </c>
      <c r="E16" s="36">
        <f>('Feature weight distr'!E20-'Feature weight distr'!E5)/'Feature weight distr'!E5</f>
        <v>0.8716981132075472</v>
      </c>
      <c r="F16" s="36">
        <f>('Feature weight distr'!F20-'Feature weight distr'!F5)/'Feature weight distr'!F5</f>
        <v>-0.98541996830427891</v>
      </c>
      <c r="G16" s="36">
        <f>('Feature weight distr'!G20-'Feature weight distr'!G5)/'Feature weight distr'!G5</f>
        <v>-0.9726471027851129</v>
      </c>
      <c r="H16" s="36">
        <f>('Feature weight distr'!H20-'Feature weight distr'!H5)/'Feature weight distr'!H5</f>
        <v>-4.5949693008516534E-2</v>
      </c>
    </row>
    <row r="17" spans="2:8" x14ac:dyDescent="0.3">
      <c r="B17" s="51">
        <v>0.75</v>
      </c>
      <c r="C17" s="6" t="s">
        <v>18</v>
      </c>
      <c r="D17" s="36">
        <f>('Feature weight distr'!D21-'Feature weight distr'!D5)/'Feature weight distr'!D5</f>
        <v>-6.9125561645188367E-4</v>
      </c>
      <c r="E17" s="36">
        <f>('Feature weight distr'!E21-'Feature weight distr'!E5)/'Feature weight distr'!E5</f>
        <v>4.2452830188679245E-4</v>
      </c>
      <c r="F17" s="36">
        <f>('Feature weight distr'!F21-'Feature weight distr'!F5)/'Feature weight distr'!F5</f>
        <v>7.9239302694136295E-4</v>
      </c>
      <c r="G17" s="36">
        <f>('Feature weight distr'!G21-'Feature weight distr'!G5)/'Feature weight distr'!G5</f>
        <v>-3.4876189527178515E-4</v>
      </c>
      <c r="H17" s="36">
        <f>('Feature weight distr'!H21-'Feature weight distr'!H5)/'Feature weight distr'!H5</f>
        <v>-1.4854426619132502E-4</v>
      </c>
    </row>
    <row r="18" spans="2:8" x14ac:dyDescent="0.3">
      <c r="B18" s="52"/>
      <c r="C18" s="6" t="s">
        <v>19</v>
      </c>
      <c r="D18" s="36">
        <f>('Feature weight distr'!D22-'Feature weight distr'!D5)/'Feature weight distr'!D5</f>
        <v>0.37243865106403989</v>
      </c>
      <c r="E18" s="36">
        <f>('Feature weight distr'!E22-'Feature weight distr'!E5)/'Feature weight distr'!E5</f>
        <v>1.0721698113207547</v>
      </c>
      <c r="F18" s="36">
        <f>('Feature weight distr'!F22-'Feature weight distr'!F5)/'Feature weight distr'!F5</f>
        <v>-0.59635499207606968</v>
      </c>
      <c r="G18" s="36">
        <f>('Feature weight distr'!G22-'Feature weight distr'!G5)/'Feature weight distr'!G5</f>
        <v>-0.92636141696975738</v>
      </c>
      <c r="H18" s="36">
        <f>('Feature weight distr'!H22-'Feature weight distr'!H5)/'Feature weight distr'!H5</f>
        <v>-1.9360269360269359E-2</v>
      </c>
    </row>
    <row r="19" spans="2:8" x14ac:dyDescent="0.3">
      <c r="B19" s="52"/>
      <c r="C19" s="6" t="s">
        <v>20</v>
      </c>
      <c r="D19" s="36">
        <f>('Feature weight distr'!D23-'Feature weight distr'!D5)/'Feature weight distr'!D5</f>
        <v>0.46664691650619661</v>
      </c>
      <c r="E19" s="36">
        <f>('Feature weight distr'!E23-'Feature weight distr'!E5)/'Feature weight distr'!E5</f>
        <v>0.99410377358490565</v>
      </c>
      <c r="F19" s="36">
        <f>('Feature weight distr'!F23-'Feature weight distr'!F5)/'Feature weight distr'!F5</f>
        <v>-0.60692023243528792</v>
      </c>
      <c r="G19" s="36">
        <f>('Feature weight distr'!G23-'Feature weight distr'!G5)/'Feature weight distr'!G5</f>
        <v>-0.92621194758606951</v>
      </c>
      <c r="H19" s="36">
        <f>('Feature weight distr'!H23-'Feature weight distr'!H5)/'Feature weight distr'!H5</f>
        <v>-2.2133095662507426E-2</v>
      </c>
    </row>
  </sheetData>
  <mergeCells count="11">
    <mergeCell ref="B17:B19"/>
    <mergeCell ref="B2:B3"/>
    <mergeCell ref="C2:C3"/>
    <mergeCell ref="D2:H2"/>
    <mergeCell ref="B4:H4"/>
    <mergeCell ref="B5:C5"/>
    <mergeCell ref="B7:H7"/>
    <mergeCell ref="B6:H6"/>
    <mergeCell ref="B8:B10"/>
    <mergeCell ref="B11:B13"/>
    <mergeCell ref="B14:B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41E59-596E-454B-BA2B-EEEDF8ED112F}">
  <dimension ref="B1:F15"/>
  <sheetViews>
    <sheetView zoomScaleNormal="100" workbookViewId="0">
      <selection activeCell="C4" sqref="C4"/>
    </sheetView>
  </sheetViews>
  <sheetFormatPr defaultRowHeight="12" x14ac:dyDescent="0.35"/>
  <cols>
    <col min="1" max="1" width="8.7265625" style="1"/>
    <col min="2" max="2" width="8.6328125" style="1" customWidth="1"/>
    <col min="3" max="3" width="18" style="1" customWidth="1"/>
    <col min="4" max="4" width="21.90625" style="22" bestFit="1" customWidth="1"/>
    <col min="5" max="5" width="18.54296875" style="22" customWidth="1"/>
    <col min="6" max="6" width="13.08984375" style="23" customWidth="1"/>
    <col min="7" max="16384" width="8.7265625" style="1"/>
  </cols>
  <sheetData>
    <row r="1" spans="2:6" x14ac:dyDescent="0.35">
      <c r="B1" s="7"/>
    </row>
    <row r="2" spans="2:6" s="26" customFormat="1" ht="14.5" customHeight="1" x14ac:dyDescent="0.35">
      <c r="B2" s="62" t="s">
        <v>23</v>
      </c>
      <c r="C2" s="62" t="s">
        <v>4</v>
      </c>
      <c r="D2" s="24" t="s">
        <v>33</v>
      </c>
      <c r="E2" s="24" t="s">
        <v>34</v>
      </c>
      <c r="F2" s="25" t="s">
        <v>35</v>
      </c>
    </row>
    <row r="3" spans="2:6" s="26" customFormat="1" ht="48" x14ac:dyDescent="0.35">
      <c r="B3" s="62"/>
      <c r="C3" s="62"/>
      <c r="D3" s="27" t="s">
        <v>31</v>
      </c>
      <c r="E3" s="27" t="s">
        <v>32</v>
      </c>
      <c r="F3" s="27" t="s">
        <v>26</v>
      </c>
    </row>
    <row r="4" spans="2:6" x14ac:dyDescent="0.35">
      <c r="B4" s="43">
        <v>0.1</v>
      </c>
      <c r="C4" s="2" t="s">
        <v>9</v>
      </c>
      <c r="D4" s="28">
        <f>'Feature weight movement'!D10/(SUM('Feature weight movement'!D10:F10))</f>
        <v>1.0531544957774466E-3</v>
      </c>
      <c r="E4" s="28">
        <f>'Feature weight movement'!E10/(SUM('Feature weight movement'!D10:F10))</f>
        <v>1.0829607550919026E-3</v>
      </c>
      <c r="F4" s="29">
        <f>D4/E4</f>
        <v>0.97247706422018354</v>
      </c>
    </row>
    <row r="5" spans="2:6" x14ac:dyDescent="0.35">
      <c r="B5" s="43"/>
      <c r="C5" s="2" t="s">
        <v>10</v>
      </c>
      <c r="D5" s="28">
        <f>'Feature weight movement'!D11/(SUM('Feature weight movement'!D11:F11))</f>
        <v>0.47816194734227518</v>
      </c>
      <c r="E5" s="28">
        <f>'Feature weight movement'!E11/(SUM('Feature weight movement'!D11:F11))</f>
        <v>3.2886239443616493E-3</v>
      </c>
      <c r="F5" s="29">
        <f t="shared" ref="F5:F15" si="0">D5/E5</f>
        <v>145.39879154078548</v>
      </c>
    </row>
    <row r="6" spans="2:6" x14ac:dyDescent="0.35">
      <c r="B6" s="43"/>
      <c r="C6" s="2" t="s">
        <v>11</v>
      </c>
      <c r="D6" s="28">
        <f>'Feature weight movement'!D12/(SUM('Feature weight movement'!D12:F12))</f>
        <v>0.51204172876304022</v>
      </c>
      <c r="E6" s="28">
        <f>'Feature weight movement'!E12/(SUM('Feature weight movement'!D12:F12))</f>
        <v>2.4242424242424242E-3</v>
      </c>
      <c r="F6" s="29">
        <f t="shared" si="0"/>
        <v>211.21721311475409</v>
      </c>
    </row>
    <row r="7" spans="2:6" x14ac:dyDescent="0.35">
      <c r="B7" s="43">
        <v>0.25</v>
      </c>
      <c r="C7" s="2" t="s">
        <v>12</v>
      </c>
      <c r="D7" s="28">
        <f>'Feature weight movement'!D13/(SUM('Feature weight movement'!D13:F13))</f>
        <v>1.2021857923497268E-3</v>
      </c>
      <c r="E7" s="28">
        <f>'Feature weight movement'!E13/(SUM('Feature weight movement'!D13:F13))</f>
        <v>3.9741679085941381E-4</v>
      </c>
      <c r="F7" s="29">
        <f t="shared" si="0"/>
        <v>3.0249999999999999</v>
      </c>
    </row>
    <row r="8" spans="2:6" x14ac:dyDescent="0.35">
      <c r="B8" s="43"/>
      <c r="C8" s="2" t="s">
        <v>13</v>
      </c>
      <c r="D8" s="28">
        <f>'Feature weight movement'!D14/(SUM('Feature weight movement'!D14:F14))</f>
        <v>0.47555886736214603</v>
      </c>
      <c r="E8" s="28">
        <f>'Feature weight movement'!E14/(SUM('Feature weight movement'!D14:F14))</f>
        <v>3.2886239443616493E-3</v>
      </c>
      <c r="F8" s="29">
        <f t="shared" si="0"/>
        <v>144.607250755287</v>
      </c>
    </row>
    <row r="9" spans="2:6" x14ac:dyDescent="0.35">
      <c r="B9" s="43"/>
      <c r="C9" s="2" t="s">
        <v>14</v>
      </c>
      <c r="D9" s="28">
        <f>'Feature weight movement'!D15/(SUM('Feature weight movement'!D15:F15))</f>
        <v>0.50256333830104327</v>
      </c>
      <c r="E9" s="28">
        <f>'Feature weight movement'!E15/(SUM('Feature weight movement'!D15:F15))</f>
        <v>3.1197218082463984E-3</v>
      </c>
      <c r="F9" s="29">
        <f t="shared" si="0"/>
        <v>161.0923566878981</v>
      </c>
    </row>
    <row r="10" spans="2:6" x14ac:dyDescent="0.35">
      <c r="B10" s="43">
        <v>0.5</v>
      </c>
      <c r="C10" s="2" t="s">
        <v>15</v>
      </c>
      <c r="D10" s="28">
        <f>'Feature weight movement'!D16/(SUM('Feature weight movement'!D16:F16))</f>
        <v>1.2121212121212121E-3</v>
      </c>
      <c r="E10" s="28">
        <f>'Feature weight movement'!E16/(SUM('Feature weight movement'!D16:F16))</f>
        <v>2.9806259314456036E-4</v>
      </c>
      <c r="F10" s="29">
        <f t="shared" si="0"/>
        <v>4.0666666666666664</v>
      </c>
    </row>
    <row r="11" spans="2:6" x14ac:dyDescent="0.35">
      <c r="B11" s="43"/>
      <c r="C11" s="2" t="s">
        <v>16</v>
      </c>
      <c r="D11" s="28">
        <f>'Feature weight movement'!D17/(SUM('Feature weight movement'!D17:F17))</f>
        <v>0.47046199701937408</v>
      </c>
      <c r="E11" s="28">
        <f>'Feature weight movement'!E17/(SUM('Feature weight movement'!D17:F17))</f>
        <v>3.2886239443616493E-3</v>
      </c>
      <c r="F11" s="29">
        <f t="shared" si="0"/>
        <v>143.05740181268882</v>
      </c>
    </row>
    <row r="12" spans="2:6" x14ac:dyDescent="0.35">
      <c r="B12" s="43"/>
      <c r="C12" s="2" t="s">
        <v>17</v>
      </c>
      <c r="D12" s="28">
        <f>'Feature weight movement'!D18/(SUM('Feature weight movement'!D18:F18))</f>
        <v>0.49548931942374563</v>
      </c>
      <c r="E12" s="28">
        <f>'Feature weight movement'!E18/(SUM('Feature weight movement'!D18:F18))</f>
        <v>3.1594634873323398E-3</v>
      </c>
      <c r="F12" s="29">
        <f t="shared" si="0"/>
        <v>156.82704402515722</v>
      </c>
    </row>
    <row r="13" spans="2:6" x14ac:dyDescent="0.35">
      <c r="B13" s="43">
        <v>0.75</v>
      </c>
      <c r="C13" s="2" t="s">
        <v>18</v>
      </c>
      <c r="D13" s="28">
        <f>'Feature weight movement'!D19/(SUM('Feature weight movement'!D19:F19))</f>
        <v>9.438648782911078E-4</v>
      </c>
      <c r="E13" s="28">
        <f>'Feature weight movement'!E19/(SUM('Feature weight movement'!D19:F19))</f>
        <v>1.0332836562344759E-3</v>
      </c>
      <c r="F13" s="29">
        <f t="shared" si="0"/>
        <v>0.91346153846153844</v>
      </c>
    </row>
    <row r="14" spans="2:6" x14ac:dyDescent="0.35">
      <c r="B14" s="43"/>
      <c r="C14" s="2" t="s">
        <v>19</v>
      </c>
      <c r="D14" s="28">
        <f>'Feature weight movement'!D20/(SUM('Feature weight movement'!D20:F20))</f>
        <v>0.45384997516145059</v>
      </c>
      <c r="E14" s="28">
        <f>'Feature weight movement'!E20/(SUM('Feature weight movement'!D20:F20))</f>
        <v>1.7983109786388475E-3</v>
      </c>
      <c r="F14" s="29">
        <f t="shared" si="0"/>
        <v>252.37569060773481</v>
      </c>
    </row>
    <row r="15" spans="2:6" x14ac:dyDescent="0.35">
      <c r="B15" s="43"/>
      <c r="C15" s="2" t="s">
        <v>20</v>
      </c>
      <c r="D15" s="28">
        <f>'Feature weight movement'!D21/(SUM('Feature weight movement'!D21:F21))</f>
        <v>0.47431693989071039</v>
      </c>
      <c r="E15" s="28">
        <f>'Feature weight movement'!E21/(SUM('Feature weight movement'!D21:F21))</f>
        <v>1.5201192250372578E-3</v>
      </c>
      <c r="F15" s="29">
        <f t="shared" si="0"/>
        <v>312.02614379084969</v>
      </c>
    </row>
  </sheetData>
  <mergeCells count="6">
    <mergeCell ref="B10:B12"/>
    <mergeCell ref="B13:B15"/>
    <mergeCell ref="B2:B3"/>
    <mergeCell ref="C2:C3"/>
    <mergeCell ref="B4:B6"/>
    <mergeCell ref="B7:B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Feature weight distr</vt:lpstr>
      <vt:lpstr>Feature weight movement</vt:lpstr>
      <vt:lpstr>M1</vt:lpstr>
      <vt:lpstr>M2</vt:lpstr>
      <vt:lpstr>M3-M5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 Sulastri</dc:creator>
  <cp:lastModifiedBy>Reni Sulastri</cp:lastModifiedBy>
  <dcterms:created xsi:type="dcterms:W3CDTF">2024-10-16T19:34:54Z</dcterms:created>
  <dcterms:modified xsi:type="dcterms:W3CDTF">2025-04-03T20:08:35Z</dcterms:modified>
</cp:coreProperties>
</file>