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ff/Documents/"/>
    </mc:Choice>
  </mc:AlternateContent>
  <xr:revisionPtr revIDLastSave="0" documentId="13_ncr:1_{7EE61228-9435-534A-AE91-5D7804DF7924}" xr6:coauthVersionLast="36" xr6:coauthVersionMax="45" xr10:uidLastSave="{00000000-0000-0000-0000-000000000000}"/>
  <bookViews>
    <workbookView xWindow="1860" yWindow="500" windowWidth="28800" windowHeight="15800" xr2:uid="{13EDC4BF-1222-4B04-B4CA-6C2C5B12769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5" i="1"/>
  <c r="G14" i="1"/>
  <c r="G13" i="1"/>
  <c r="C22" i="1"/>
  <c r="C21" i="1"/>
  <c r="C20" i="1"/>
  <c r="C19" i="1"/>
  <c r="C18" i="1"/>
  <c r="C17" i="1"/>
  <c r="C16" i="1"/>
  <c r="C15" i="1"/>
  <c r="C14" i="1"/>
  <c r="C13" i="1"/>
  <c r="B2" i="1" l="1"/>
  <c r="M30" i="1" s="1"/>
  <c r="S30" i="1" s="1"/>
  <c r="P30" i="1" l="1"/>
  <c r="U30" i="1" s="1"/>
  <c r="X30" i="1" s="1"/>
  <c r="M13" i="1"/>
  <c r="S13" i="1" s="1"/>
  <c r="P13" i="1"/>
  <c r="U13" i="1" s="1"/>
  <c r="X13" i="1" s="1"/>
</calcChain>
</file>

<file path=xl/sharedStrings.xml><?xml version="1.0" encoding="utf-8"?>
<sst xmlns="http://schemas.openxmlformats.org/spreadsheetml/2006/main" count="32" uniqueCount="20">
  <si>
    <t>Ideal NP</t>
  </si>
  <si>
    <t>130nm (graphene side)</t>
  </si>
  <si>
    <t>250nm (other side)</t>
  </si>
  <si>
    <t>cLow (mol/m^3)</t>
  </si>
  <si>
    <t>Pot</t>
  </si>
  <si>
    <t>Without Pore</t>
  </si>
  <si>
    <t>Ideality no PET Pore</t>
  </si>
  <si>
    <t>Ideality with Pet Pore</t>
  </si>
  <si>
    <t>Graphene Itself</t>
  </si>
  <si>
    <t>Graphene + PET pore</t>
  </si>
  <si>
    <t>Fraction</t>
  </si>
  <si>
    <t>75% PET, 25% graphene</t>
  </si>
  <si>
    <t>With Pore</t>
  </si>
  <si>
    <t>85% PET, 15% graphene</t>
  </si>
  <si>
    <t>V</t>
  </si>
  <si>
    <t>3nm total diameter</t>
  </si>
  <si>
    <t>1nm pore, -85mV surface potential (0.5nm Stern layer)</t>
  </si>
  <si>
    <t>2nm pore, -110mV surface potential (0.5nm Stern layer)</t>
  </si>
  <si>
    <t>5nm total diameter</t>
  </si>
  <si>
    <t>PET radius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</si>
</sst>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77"/>
                <a:ea typeface="+mn-ea"/>
                <a:cs typeface="+mn-cs"/>
              </a:defRPr>
            </a:pPr>
            <a:r>
              <a:rPr lang="en-US" b="1">
                <a:latin typeface="Gill Sans MT" panose="020B0502020104020203" pitchFamily="34" charset="77"/>
              </a:rPr>
              <a:t>-Membrane</a:t>
            </a:r>
            <a:r>
              <a:rPr lang="en-US" b="1" baseline="0">
                <a:latin typeface="Gill Sans MT" panose="020B0502020104020203" pitchFamily="34" charset="77"/>
              </a:rPr>
              <a:t> Potential (mV) vs. Concentration (mM)</a:t>
            </a:r>
          </a:p>
          <a:p>
            <a:pPr>
              <a:defRPr b="1">
                <a:latin typeface="Gill Sans MT" panose="020B0502020104020203" pitchFamily="34" charset="77"/>
              </a:defRPr>
            </a:pPr>
            <a:r>
              <a:rPr lang="en-US" b="1" baseline="0">
                <a:latin typeface="Gill Sans MT" panose="020B0502020104020203" pitchFamily="34" charset="77"/>
              </a:rPr>
              <a:t>With and Without PET Pore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77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With PET Pore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Sheet1!$A$13:$A$22</c:f>
              <c:numCache>
                <c:formatCode>General</c:formatCode>
                <c:ptCount val="10"/>
                <c:pt idx="0">
                  <c:v>0.3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10</c:v>
                </c:pt>
                <c:pt idx="6">
                  <c:v>20</c:v>
                </c:pt>
                <c:pt idx="7">
                  <c:v>50</c:v>
                </c:pt>
                <c:pt idx="8">
                  <c:v>100</c:v>
                </c:pt>
                <c:pt idx="9">
                  <c:v>200</c:v>
                </c:pt>
              </c:numCache>
            </c:numRef>
          </c:xVal>
          <c:yVal>
            <c:numRef>
              <c:f>Sheet1!$C$13:$C$22</c:f>
              <c:numCache>
                <c:formatCode>General</c:formatCode>
                <c:ptCount val="10"/>
                <c:pt idx="0">
                  <c:v>29.485999999999997</c:v>
                </c:pt>
                <c:pt idx="1">
                  <c:v>28.504999999999999</c:v>
                </c:pt>
                <c:pt idx="2">
                  <c:v>26.788</c:v>
                </c:pt>
                <c:pt idx="3">
                  <c:v>24.536999999999999</c:v>
                </c:pt>
                <c:pt idx="4">
                  <c:v>20.639999999999997</c:v>
                </c:pt>
                <c:pt idx="5">
                  <c:v>17.068000000000001</c:v>
                </c:pt>
                <c:pt idx="6">
                  <c:v>13.239000000000001</c:v>
                </c:pt>
                <c:pt idx="7">
                  <c:v>8.533199999999999</c:v>
                </c:pt>
                <c:pt idx="8">
                  <c:v>5.7256999999999998</c:v>
                </c:pt>
                <c:pt idx="9">
                  <c:v>3.6781999999999999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F5-1449-ACA8-F273D5CD80CD}"/>
            </c:ext>
          </c:extLst>
        </c:ser>
        <c:ser>
          <c:idx val="1"/>
          <c:order val="1"/>
          <c:tx>
            <c:v>Without PET Pore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Sheet1!$E$13:$E$22</c:f>
              <c:numCache>
                <c:formatCode>General</c:formatCode>
                <c:ptCount val="10"/>
                <c:pt idx="0">
                  <c:v>0.3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10</c:v>
                </c:pt>
                <c:pt idx="6">
                  <c:v>20</c:v>
                </c:pt>
                <c:pt idx="7">
                  <c:v>50</c:v>
                </c:pt>
                <c:pt idx="8">
                  <c:v>100</c:v>
                </c:pt>
                <c:pt idx="9">
                  <c:v>200</c:v>
                </c:pt>
              </c:numCache>
            </c:numRef>
          </c:xVal>
          <c:yVal>
            <c:numRef>
              <c:f>Sheet1!$G$13:$G$22</c:f>
              <c:numCache>
                <c:formatCode>General</c:formatCode>
                <c:ptCount val="10"/>
                <c:pt idx="0">
                  <c:v>38.159999999999997</c:v>
                </c:pt>
                <c:pt idx="1">
                  <c:v>37.637999999999998</c:v>
                </c:pt>
                <c:pt idx="2">
                  <c:v>36.644999999999996</c:v>
                </c:pt>
                <c:pt idx="3">
                  <c:v>35.183999999999997</c:v>
                </c:pt>
                <c:pt idx="4">
                  <c:v>32.217999999999996</c:v>
                </c:pt>
                <c:pt idx="5">
                  <c:v>28.977</c:v>
                </c:pt>
                <c:pt idx="6">
                  <c:v>24.853000000000002</c:v>
                </c:pt>
                <c:pt idx="7">
                  <c:v>18.518000000000001</c:v>
                </c:pt>
                <c:pt idx="8">
                  <c:v>13.742000000000001</c:v>
                </c:pt>
                <c:pt idx="9">
                  <c:v>9.5969999999999995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F5-1449-ACA8-F273D5CD8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1627440"/>
        <c:axId val="1421629120"/>
      </c:scatterChart>
      <c:valAx>
        <c:axId val="142162744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77"/>
                <a:ea typeface="+mn-ea"/>
                <a:cs typeface="+mn-cs"/>
              </a:defRPr>
            </a:pPr>
            <a:endParaRPr lang="en-US"/>
          </a:p>
        </c:txPr>
        <c:crossAx val="1421629120"/>
        <c:crosses val="autoZero"/>
        <c:crossBetween val="midCat"/>
      </c:valAx>
      <c:valAx>
        <c:axId val="1421629120"/>
        <c:scaling>
          <c:orientation val="minMax"/>
          <c:max val="4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77"/>
                <a:ea typeface="+mn-ea"/>
                <a:cs typeface="+mn-cs"/>
              </a:defRPr>
            </a:pPr>
            <a:endParaRPr lang="en-US"/>
          </a:p>
        </c:txPr>
        <c:crossAx val="1421627440"/>
        <c:crossesAt val="0.1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</xdr:colOff>
      <xdr:row>1</xdr:row>
      <xdr:rowOff>101600</xdr:rowOff>
    </xdr:from>
    <xdr:to>
      <xdr:col>18</xdr:col>
      <xdr:colOff>577850</xdr:colOff>
      <xdr:row>24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B5267F-4DA7-1A45-972F-6A71BD1D08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0.47087</cdr:x>
      <cdr:y>0.25959</cdr:y>
    </cdr:from>
    <cdr:to>
      <cdr:x>0.67518</cdr:x>
      <cdr:y>0.33628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4278FF6-BA89-9D4A-81BE-675E4F749D5F}"/>
            </a:ext>
          </a:extLst>
        </cdr:cNvPr>
        <cdr:cNvSpPr txBox="1"/>
      </cdr:nvSpPr>
      <cdr:spPr>
        <a:xfrm xmlns:a="http://schemas.openxmlformats.org/drawingml/2006/main">
          <a:off x="3746535" y="1117606"/>
          <a:ext cx="1625603" cy="330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Gill Sans MT" panose="020B0502020104020203" pitchFamily="34" charset="77"/>
            </a:rPr>
            <a:t>Without PET Pore</a:t>
          </a:r>
        </a:p>
      </cdr:txBody>
    </cdr:sp>
  </cdr:relSizeAnchor>
  <cdr:relSizeAnchor xmlns:cdr="http://schemas.openxmlformats.org/drawingml/2006/chartDrawing">
    <cdr:from>
      <cdr:x>0.14525</cdr:x>
      <cdr:y>0.42773</cdr:y>
    </cdr:from>
    <cdr:to>
      <cdr:x>0.34956</cdr:x>
      <cdr:y>0.50443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C538B73-122A-7A4A-90CD-F319ABFF6142}"/>
            </a:ext>
          </a:extLst>
        </cdr:cNvPr>
        <cdr:cNvSpPr txBox="1"/>
      </cdr:nvSpPr>
      <cdr:spPr>
        <a:xfrm xmlns:a="http://schemas.openxmlformats.org/drawingml/2006/main">
          <a:off x="1155686" y="1841486"/>
          <a:ext cx="1625602" cy="330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solidFill>
                <a:schemeClr val="accent1"/>
              </a:solidFill>
              <a:latin typeface="Gill Sans MT" panose="020B0502020104020203" pitchFamily="34" charset="77"/>
            </a:rPr>
            <a:t>With PET Pore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A0453-8BB5-4404-84D2-6A707458AAC0}">
  <dimension ref="A2:X39"/>
  <sheetViews>
    <sheetView tabSelected="1" topLeftCell="A4" workbookViewId="0">
      <selection activeCell="S30" sqref="S30"/>
    </sheetView>
  </sheetViews>
  <sheetFormatPr baseColWidth="10" defaultColWidth="8.83203125" defaultRowHeight="15" x14ac:dyDescent="0.2"/>
  <sheetData>
    <row r="2" spans="1:24" x14ac:dyDescent="0.2">
      <c r="A2" t="s">
        <v>0</v>
      </c>
      <c r="B2">
        <f>8.314*298/(1.609E-19*6.022E+23)*LN(5)</f>
        <v>4.1153210009385301E-2</v>
      </c>
      <c r="C2" t="s">
        <v>14</v>
      </c>
    </row>
    <row r="9" spans="1:24" x14ac:dyDescent="0.2">
      <c r="A9" t="s">
        <v>19</v>
      </c>
      <c r="B9" t="s">
        <v>1</v>
      </c>
      <c r="F9" t="s">
        <v>16</v>
      </c>
    </row>
    <row r="10" spans="1:24" x14ac:dyDescent="0.2">
      <c r="B10" t="s">
        <v>2</v>
      </c>
      <c r="F10" t="s">
        <v>15</v>
      </c>
    </row>
    <row r="12" spans="1:24" x14ac:dyDescent="0.2">
      <c r="A12" t="s">
        <v>3</v>
      </c>
      <c r="B12" t="s">
        <v>4</v>
      </c>
      <c r="E12" t="s">
        <v>3</v>
      </c>
      <c r="F12" t="s">
        <v>5</v>
      </c>
      <c r="M12" t="s">
        <v>6</v>
      </c>
      <c r="P12" t="s">
        <v>7</v>
      </c>
      <c r="S12" t="s">
        <v>8</v>
      </c>
      <c r="U12" t="s">
        <v>9</v>
      </c>
      <c r="X12" t="s">
        <v>10</v>
      </c>
    </row>
    <row r="13" spans="1:24" x14ac:dyDescent="0.2">
      <c r="A13">
        <v>0.3</v>
      </c>
      <c r="B13">
        <v>2.9485999999999998E-2</v>
      </c>
      <c r="C13">
        <f>1000*B13</f>
        <v>29.485999999999997</v>
      </c>
      <c r="E13">
        <v>0.3</v>
      </c>
      <c r="F13">
        <v>3.8159999999999999E-2</v>
      </c>
      <c r="G13">
        <f>1000*F13</f>
        <v>38.159999999999997</v>
      </c>
      <c r="M13">
        <f>F13/B2</f>
        <v>0.92726666987331785</v>
      </c>
      <c r="P13">
        <f>B13/B2</f>
        <v>0.71649331834079266</v>
      </c>
      <c r="S13">
        <f>1-M13</f>
        <v>7.273333012668215E-2</v>
      </c>
      <c r="U13">
        <f>1-P13</f>
        <v>0.28350668165920734</v>
      </c>
      <c r="X13">
        <f>(U13-S13)/U13</f>
        <v>0.74345109010830246</v>
      </c>
    </row>
    <row r="14" spans="1:24" x14ac:dyDescent="0.2">
      <c r="A14">
        <v>0.5</v>
      </c>
      <c r="B14">
        <v>2.8504999999999999E-2</v>
      </c>
      <c r="C14">
        <f t="shared" ref="C14:C22" si="0">1000*B14</f>
        <v>28.504999999999999</v>
      </c>
      <c r="E14">
        <v>0.5</v>
      </c>
      <c r="F14">
        <v>3.7637999999999998E-2</v>
      </c>
      <c r="G14">
        <f t="shared" ref="G14:G22" si="1">1000*F14</f>
        <v>37.637999999999998</v>
      </c>
    </row>
    <row r="15" spans="1:24" x14ac:dyDescent="0.2">
      <c r="A15">
        <v>1</v>
      </c>
      <c r="B15">
        <v>2.6787999999999999E-2</v>
      </c>
      <c r="C15">
        <f t="shared" si="0"/>
        <v>26.788</v>
      </c>
      <c r="E15">
        <v>1</v>
      </c>
      <c r="F15">
        <v>3.6644999999999997E-2</v>
      </c>
      <c r="G15">
        <f t="shared" si="1"/>
        <v>36.644999999999996</v>
      </c>
      <c r="X15" t="s">
        <v>11</v>
      </c>
    </row>
    <row r="16" spans="1:24" x14ac:dyDescent="0.2">
      <c r="A16">
        <v>2</v>
      </c>
      <c r="B16">
        <v>2.4537E-2</v>
      </c>
      <c r="C16">
        <f t="shared" si="0"/>
        <v>24.536999999999999</v>
      </c>
      <c r="E16">
        <v>2</v>
      </c>
      <c r="F16">
        <v>3.5184E-2</v>
      </c>
      <c r="G16">
        <f t="shared" si="1"/>
        <v>35.183999999999997</v>
      </c>
    </row>
    <row r="17" spans="1:24" x14ac:dyDescent="0.2">
      <c r="A17">
        <v>5</v>
      </c>
      <c r="B17">
        <v>2.0639999999999999E-2</v>
      </c>
      <c r="C17">
        <f t="shared" si="0"/>
        <v>20.639999999999997</v>
      </c>
      <c r="E17">
        <v>5</v>
      </c>
      <c r="F17">
        <v>3.2217999999999997E-2</v>
      </c>
      <c r="G17">
        <f t="shared" si="1"/>
        <v>32.217999999999996</v>
      </c>
    </row>
    <row r="18" spans="1:24" x14ac:dyDescent="0.2">
      <c r="A18">
        <v>10</v>
      </c>
      <c r="B18">
        <v>1.7068E-2</v>
      </c>
      <c r="C18">
        <f t="shared" si="0"/>
        <v>17.068000000000001</v>
      </c>
      <c r="E18">
        <v>10</v>
      </c>
      <c r="F18">
        <v>2.8976999999999999E-2</v>
      </c>
      <c r="G18">
        <f t="shared" si="1"/>
        <v>28.977</v>
      </c>
    </row>
    <row r="19" spans="1:24" x14ac:dyDescent="0.2">
      <c r="A19">
        <v>20</v>
      </c>
      <c r="B19">
        <v>1.3239000000000001E-2</v>
      </c>
      <c r="C19">
        <f t="shared" si="0"/>
        <v>13.239000000000001</v>
      </c>
      <c r="E19">
        <v>20</v>
      </c>
      <c r="F19">
        <v>2.4853E-2</v>
      </c>
      <c r="G19">
        <f t="shared" si="1"/>
        <v>24.853000000000002</v>
      </c>
    </row>
    <row r="20" spans="1:24" x14ac:dyDescent="0.2">
      <c r="A20">
        <v>50</v>
      </c>
      <c r="B20">
        <v>8.5331999999999995E-3</v>
      </c>
      <c r="C20">
        <f t="shared" si="0"/>
        <v>8.533199999999999</v>
      </c>
      <c r="E20">
        <v>50</v>
      </c>
      <c r="F20">
        <v>1.8518E-2</v>
      </c>
      <c r="G20">
        <f t="shared" si="1"/>
        <v>18.518000000000001</v>
      </c>
    </row>
    <row r="21" spans="1:24" x14ac:dyDescent="0.2">
      <c r="A21">
        <v>100</v>
      </c>
      <c r="B21">
        <v>5.7257000000000002E-3</v>
      </c>
      <c r="C21">
        <f t="shared" si="0"/>
        <v>5.7256999999999998</v>
      </c>
      <c r="E21">
        <v>100</v>
      </c>
      <c r="F21">
        <v>1.3742000000000001E-2</v>
      </c>
      <c r="G21">
        <f t="shared" si="1"/>
        <v>13.742000000000001</v>
      </c>
    </row>
    <row r="22" spans="1:24" x14ac:dyDescent="0.2">
      <c r="A22">
        <v>200</v>
      </c>
      <c r="B22">
        <v>3.6782E-3</v>
      </c>
      <c r="C22">
        <f t="shared" si="0"/>
        <v>3.6781999999999999</v>
      </c>
      <c r="E22">
        <v>200</v>
      </c>
      <c r="F22">
        <v>9.5969999999999996E-3</v>
      </c>
      <c r="G22">
        <f t="shared" si="1"/>
        <v>9.5969999999999995</v>
      </c>
    </row>
    <row r="26" spans="1:24" x14ac:dyDescent="0.2">
      <c r="A26" t="s">
        <v>19</v>
      </c>
      <c r="B26" t="s">
        <v>1</v>
      </c>
      <c r="F26" t="s">
        <v>17</v>
      </c>
    </row>
    <row r="27" spans="1:24" x14ac:dyDescent="0.2">
      <c r="B27" t="s">
        <v>2</v>
      </c>
      <c r="F27" t="s">
        <v>18</v>
      </c>
    </row>
    <row r="29" spans="1:24" x14ac:dyDescent="0.2">
      <c r="A29" t="s">
        <v>3</v>
      </c>
      <c r="B29" t="s">
        <v>12</v>
      </c>
      <c r="E29" t="s">
        <v>3</v>
      </c>
      <c r="F29" t="s">
        <v>5</v>
      </c>
      <c r="M29" t="s">
        <v>6</v>
      </c>
      <c r="P29" t="s">
        <v>7</v>
      </c>
      <c r="S29" t="s">
        <v>8</v>
      </c>
      <c r="U29" t="s">
        <v>9</v>
      </c>
      <c r="X29" t="s">
        <v>10</v>
      </c>
    </row>
    <row r="30" spans="1:24" x14ac:dyDescent="0.2">
      <c r="A30">
        <v>0.3</v>
      </c>
      <c r="B30">
        <v>2.8445999999999999E-2</v>
      </c>
      <c r="E30">
        <v>0.3</v>
      </c>
      <c r="F30">
        <v>3.9232000000000003E-2</v>
      </c>
      <c r="M30">
        <f>F30/B2</f>
        <v>0.95331567066221201</v>
      </c>
      <c r="P30">
        <f>B30/B2</f>
        <v>0.69122189966500003</v>
      </c>
      <c r="S30">
        <f>1-M30</f>
        <v>4.6684329337787989E-2</v>
      </c>
      <c r="U30">
        <f>1-P30</f>
        <v>0.30877810033499997</v>
      </c>
      <c r="X30">
        <f>(U30-S30)/U30</f>
        <v>0.84880945479248959</v>
      </c>
    </row>
    <row r="31" spans="1:24" x14ac:dyDescent="0.2">
      <c r="A31">
        <v>0.5</v>
      </c>
      <c r="B31">
        <v>2.6772000000000001E-2</v>
      </c>
      <c r="E31">
        <v>0.5</v>
      </c>
      <c r="F31">
        <v>3.8814000000000001E-2</v>
      </c>
    </row>
    <row r="32" spans="1:24" x14ac:dyDescent="0.2">
      <c r="A32">
        <v>1</v>
      </c>
      <c r="B32">
        <v>2.3889000000000001E-2</v>
      </c>
      <c r="E32">
        <v>1</v>
      </c>
      <c r="F32">
        <v>3.7975000000000002E-2</v>
      </c>
    </row>
    <row r="33" spans="1:24" x14ac:dyDescent="0.2">
      <c r="A33">
        <v>2</v>
      </c>
      <c r="B33">
        <v>2.0278000000000001E-2</v>
      </c>
      <c r="E33">
        <v>2</v>
      </c>
      <c r="F33">
        <v>3.6655E-2</v>
      </c>
      <c r="X33" t="s">
        <v>13</v>
      </c>
    </row>
    <row r="34" spans="1:24" x14ac:dyDescent="0.2">
      <c r="A34">
        <v>5</v>
      </c>
      <c r="B34">
        <v>1.4747E-2</v>
      </c>
      <c r="E34">
        <v>5</v>
      </c>
      <c r="F34">
        <v>3.3729000000000002E-2</v>
      </c>
    </row>
    <row r="35" spans="1:24" x14ac:dyDescent="0.2">
      <c r="A35">
        <v>10</v>
      </c>
      <c r="B35">
        <v>1.0659999999999999E-2</v>
      </c>
      <c r="E35">
        <v>10</v>
      </c>
      <c r="F35">
        <v>3.0294000000000001E-2</v>
      </c>
    </row>
    <row r="36" spans="1:24" x14ac:dyDescent="0.2">
      <c r="A36">
        <v>20</v>
      </c>
      <c r="B36">
        <v>7.2903000000000004E-3</v>
      </c>
      <c r="E36">
        <v>20</v>
      </c>
      <c r="F36">
        <v>2.5763000000000001E-2</v>
      </c>
    </row>
    <row r="37" spans="1:24" x14ac:dyDescent="0.2">
      <c r="A37">
        <v>50</v>
      </c>
      <c r="B37">
        <v>4.1836E-3</v>
      </c>
      <c r="E37">
        <v>50</v>
      </c>
      <c r="F37">
        <v>1.8797999999999999E-2</v>
      </c>
    </row>
    <row r="38" spans="1:24" x14ac:dyDescent="0.2">
      <c r="A38">
        <v>100</v>
      </c>
      <c r="B38">
        <v>2.6180000000000001E-3</v>
      </c>
      <c r="E38">
        <v>100</v>
      </c>
      <c r="F38">
        <v>1.3688000000000001E-2</v>
      </c>
    </row>
    <row r="39" spans="1:24" x14ac:dyDescent="0.2">
      <c r="A39">
        <v>200</v>
      </c>
      <c r="B39">
        <v>1.5376999999999999E-3</v>
      </c>
      <c r="E39">
        <v>200</v>
      </c>
      <c r="F39">
        <v>9.3778000000000004E-3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Wood, J.A. (TNW)</dc:creator>
  <cp:lastModifiedBy>Jeff Wood</cp:lastModifiedBy>
  <dcterms:created xsi:type="dcterms:W3CDTF">2020-09-28T15:18:43Z</dcterms:created>
  <dcterms:modified xsi:type="dcterms:W3CDTF">2020-11-16T13:19:52Z</dcterms:modified>
</cp:coreProperties>
</file>