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zhiqin.ni\Documents\Research\Barries of e-waste RL\"/>
    </mc:Choice>
  </mc:AlternateContent>
  <bookViews>
    <workbookView xWindow="0" yWindow="0" windowWidth="19440" windowHeight="10440" activeTab="4"/>
  </bookViews>
  <sheets>
    <sheet name="Theoretical Scrap" sheetId="1" r:id="rId1"/>
    <sheet name="Qty" sheetId="2" r:id="rId2"/>
    <sheet name="Weight" sheetId="3" r:id="rId3"/>
    <sheet name="拆解" sheetId="4" r:id="rId4"/>
    <sheet name="Gap" sheetId="5" r:id="rId5"/>
  </sheets>
  <calcPr calcId="162913"/>
</workbook>
</file>

<file path=xl/calcChain.xml><?xml version="1.0" encoding="utf-8"?>
<calcChain xmlns="http://schemas.openxmlformats.org/spreadsheetml/2006/main">
  <c r="C10" i="5" l="1"/>
  <c r="D10" i="5"/>
  <c r="E10" i="5"/>
  <c r="F10" i="5"/>
  <c r="B10" i="5"/>
  <c r="C9" i="5"/>
  <c r="D9" i="5"/>
  <c r="E9" i="5"/>
  <c r="F9" i="5"/>
  <c r="B9" i="5"/>
  <c r="E8" i="5"/>
  <c r="F4" i="5" s="1"/>
  <c r="D8" i="5"/>
  <c r="C8" i="5"/>
  <c r="B8" i="5"/>
  <c r="E6" i="5"/>
  <c r="D6" i="5"/>
  <c r="C6" i="5"/>
  <c r="B6" i="5"/>
  <c r="F7" i="4"/>
  <c r="E7" i="4"/>
  <c r="D7" i="4"/>
  <c r="C7" i="4"/>
  <c r="B7" i="4"/>
  <c r="F7" i="3"/>
  <c r="E7" i="3"/>
  <c r="D7" i="3"/>
  <c r="C7" i="3"/>
  <c r="B7" i="3"/>
  <c r="K8" i="1"/>
  <c r="J8" i="1"/>
  <c r="I8" i="1"/>
  <c r="H8" i="1"/>
  <c r="G8" i="1"/>
  <c r="F8" i="1"/>
  <c r="E8" i="1"/>
  <c r="D8" i="1"/>
  <c r="C8" i="1"/>
  <c r="B8" i="1"/>
  <c r="F6" i="5" l="1"/>
  <c r="F8" i="5"/>
</calcChain>
</file>

<file path=xl/sharedStrings.xml><?xml version="1.0" encoding="utf-8"?>
<sst xmlns="http://schemas.openxmlformats.org/spreadsheetml/2006/main" count="48" uniqueCount="21">
  <si>
    <t>Product</t>
  </si>
  <si>
    <t>Scrap Qty</t>
  </si>
  <si>
    <t>Scrap Weight</t>
  </si>
  <si>
    <t>TV</t>
  </si>
  <si>
    <t>Refrigerator</t>
  </si>
  <si>
    <t>Washing Machine</t>
  </si>
  <si>
    <t>Air Conditioner</t>
  </si>
  <si>
    <t>Computer</t>
  </si>
  <si>
    <t>Total</t>
  </si>
  <si>
    <t>Collection Qty</t>
  </si>
  <si>
    <t>GAP</t>
  </si>
  <si>
    <t>Returned Weight</t>
  </si>
  <si>
    <t>系数</t>
  </si>
  <si>
    <t>中再生协会报告</t>
  </si>
  <si>
    <t>中大城市</t>
  </si>
  <si>
    <t>Formal disassembling quantity</t>
  </si>
  <si>
    <t>中国电器研究院</t>
  </si>
  <si>
    <t>Formal disassembling capacity</t>
  </si>
  <si>
    <t>Capacity utilization rate</t>
  </si>
  <si>
    <t>Theoretical generation quantity</t>
  </si>
  <si>
    <t>Formal disassembling rate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</si>
</sst>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#,##0.0_);\(#,##0.0\)"/>
    <numFmt numFmtId="165" formatCode="#,##0_ "/>
    <numFmt numFmtId="166" formatCode="_ * #,##0.00_ ;_ * \-#,##0.00_ ;_ * &quot;-&quot;??_ ;_ @_ "/>
    <numFmt numFmtId="167" formatCode="_ * #,##0_ ;_ * \-#,##0_ ;_ * &quot;-&quot;??_ ;_ @_ "/>
    <numFmt numFmtId="168" formatCode="0.0%"/>
  </numFmts>
  <fonts count="3">
    <font>
      <sz val="12"/>
      <color theme="1"/>
      <name val="Calibri"/>
      <charset val="134"/>
      <scheme val="minor"/>
    </font>
    <font>
      <sz val="12"/>
      <color theme="1"/>
      <name val="Calibri"/>
      <charset val="134"/>
      <scheme val="minor"/>
    </font>
    <font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166" fontId="1" fillId="0" borderId="0" applyFont="0" applyFill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164" fontId="0" fillId="0" borderId="0" xfId="0" applyNumberFormat="1">
      <alignment vertical="center"/>
    </xf>
    <xf numFmtId="37" fontId="0" fillId="0" borderId="0" xfId="0" applyNumberFormat="1">
      <alignment vertical="center"/>
    </xf>
    <xf numFmtId="165" fontId="0" fillId="0" borderId="0" xfId="0" applyNumberFormat="1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167" fontId="2" fillId="0" borderId="0" xfId="2" applyNumberFormat="1" applyFont="1">
      <alignment vertical="center"/>
    </xf>
    <xf numFmtId="168" fontId="2" fillId="0" borderId="0" xfId="1" applyNumberFormat="1" applyFont="1">
      <alignment vertical="center"/>
    </xf>
    <xf numFmtId="0" fontId="0" fillId="0" borderId="0" xfId="0" applyAlignment="1">
      <alignment horizontal="center" vertical="center"/>
    </xf>
  </cellXfs>
  <cellStyles count="3">
    <cellStyle name="Comma" xfId="2" builtinId="3"/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 defTabSz="914400">
              <a:defRPr lang="zh-CN"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China WEEE Annual Theoretical </a:t>
            </a:r>
            <a:r>
              <a:rPr lang="en-US" altLang="zh-CN"/>
              <a:t>Scrap</a:t>
            </a:r>
            <a:r>
              <a:rPr lang="en-US"/>
              <a:t> Qty(K) 2016~2020</a:t>
            </a:r>
          </a:p>
          <a:p>
            <a:pPr defTabSz="914400">
              <a:defRPr/>
            </a:pP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0" vertOverflow="ellipsis" vert="horz" wrap="square" anchor="ctr" anchorCtr="1"/>
        <a:lstStyle/>
        <a:p>
          <a:pPr defTabSz="914400">
            <a:defRPr lang="zh-CN"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Qty!$A$2</c:f>
              <c:strCache>
                <c:ptCount val="1"/>
                <c:pt idx="0">
                  <c:v>TV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zh-CN"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Qty!$B$1:$F$1</c:f>
              <c:numCache>
                <c:formatCode>General</c:formatCode>
                <c:ptCount val="5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</c:numCache>
            </c:numRef>
          </c:cat>
          <c:val>
            <c:numRef>
              <c:f>Qty!$B$2:$F$2</c:f>
              <c:numCache>
                <c:formatCode>#,##0_);\(#,##0\)</c:formatCode>
                <c:ptCount val="5"/>
                <c:pt idx="0">
                  <c:v>30600</c:v>
                </c:pt>
                <c:pt idx="1">
                  <c:v>30650</c:v>
                </c:pt>
                <c:pt idx="2">
                  <c:v>48176</c:v>
                </c:pt>
                <c:pt idx="3" formatCode="#,##0.0_);\(#,##0.0\)">
                  <c:v>50281</c:v>
                </c:pt>
                <c:pt idx="4" formatCode="#,##0.0_);\(#,##0.0\)">
                  <c:v>55211.3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139-4114-B38D-1A4272171244}"/>
            </c:ext>
          </c:extLst>
        </c:ser>
        <c:ser>
          <c:idx val="1"/>
          <c:order val="1"/>
          <c:tx>
            <c:strRef>
              <c:f>Qty!$A$3</c:f>
              <c:strCache>
                <c:ptCount val="1"/>
                <c:pt idx="0">
                  <c:v>Refrigerator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zh-CN"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Qty!$B$1:$F$1</c:f>
              <c:numCache>
                <c:formatCode>General</c:formatCode>
                <c:ptCount val="5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</c:numCache>
            </c:numRef>
          </c:cat>
          <c:val>
            <c:numRef>
              <c:f>Qty!$B$3:$F$3</c:f>
              <c:numCache>
                <c:formatCode>#,##0_);\(#,##0\)</c:formatCode>
                <c:ptCount val="5"/>
                <c:pt idx="0">
                  <c:v>21420</c:v>
                </c:pt>
                <c:pt idx="1">
                  <c:v>16880</c:v>
                </c:pt>
                <c:pt idx="2">
                  <c:v>20647</c:v>
                </c:pt>
                <c:pt idx="3" formatCode="#,##0.0_);\(#,##0.0\)">
                  <c:v>32757.4</c:v>
                </c:pt>
                <c:pt idx="4" formatCode="#,##0.0_);\(#,##0.0\)">
                  <c:v>36949.4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139-4114-B38D-1A4272171244}"/>
            </c:ext>
          </c:extLst>
        </c:ser>
        <c:ser>
          <c:idx val="2"/>
          <c:order val="2"/>
          <c:tx>
            <c:strRef>
              <c:f>Qty!$A$4</c:f>
              <c:strCache>
                <c:ptCount val="1"/>
                <c:pt idx="0">
                  <c:v>Washing Machine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zh-CN"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Qty!$B$1:$F$1</c:f>
              <c:numCache>
                <c:formatCode>General</c:formatCode>
                <c:ptCount val="5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</c:numCache>
            </c:numRef>
          </c:cat>
          <c:val>
            <c:numRef>
              <c:f>Qty!$B$4:$F$4</c:f>
              <c:numCache>
                <c:formatCode>#,##0_);\(#,##0\)</c:formatCode>
                <c:ptCount val="5"/>
                <c:pt idx="0">
                  <c:v>14680</c:v>
                </c:pt>
                <c:pt idx="1">
                  <c:v>16990</c:v>
                </c:pt>
                <c:pt idx="2">
                  <c:v>20248</c:v>
                </c:pt>
                <c:pt idx="3" formatCode="#,##0.0_);\(#,##0.0\)">
                  <c:v>28916.1</c:v>
                </c:pt>
                <c:pt idx="4" formatCode="#,##0.0_);\(#,##0.0\)">
                  <c:v>35422.5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139-4114-B38D-1A4272171244}"/>
            </c:ext>
          </c:extLst>
        </c:ser>
        <c:ser>
          <c:idx val="3"/>
          <c:order val="3"/>
          <c:tx>
            <c:strRef>
              <c:f>Qty!$A$5</c:f>
              <c:strCache>
                <c:ptCount val="1"/>
                <c:pt idx="0">
                  <c:v>Air Conditioner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zh-CN"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Qty!$B$1:$F$1</c:f>
              <c:numCache>
                <c:formatCode>General</c:formatCode>
                <c:ptCount val="5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</c:numCache>
            </c:numRef>
          </c:cat>
          <c:val>
            <c:numRef>
              <c:f>Qty!$B$5:$F$5</c:f>
              <c:numCache>
                <c:formatCode>#,##0_);\(#,##0\)</c:formatCode>
                <c:ptCount val="5"/>
                <c:pt idx="0">
                  <c:v>23580</c:v>
                </c:pt>
                <c:pt idx="1">
                  <c:v>16820</c:v>
                </c:pt>
                <c:pt idx="2">
                  <c:v>31491</c:v>
                </c:pt>
                <c:pt idx="3" formatCode="#,##0.0_);\(#,##0.0\)">
                  <c:v>33537</c:v>
                </c:pt>
                <c:pt idx="4" formatCode="#,##0.0_);\(#,##0.0\)">
                  <c:v>38837.599999999999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139-4114-B38D-1A4272171244}"/>
            </c:ext>
          </c:extLst>
        </c:ser>
        <c:ser>
          <c:idx val="4"/>
          <c:order val="4"/>
          <c:tx>
            <c:strRef>
              <c:f>Qty!$A$6</c:f>
              <c:strCache>
                <c:ptCount val="1"/>
                <c:pt idx="0">
                  <c:v>Computer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zh-CN"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Qty!$B$1:$F$1</c:f>
              <c:numCache>
                <c:formatCode>General</c:formatCode>
                <c:ptCount val="5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</c:numCache>
            </c:numRef>
          </c:cat>
          <c:val>
            <c:numRef>
              <c:f>Qty!$B$6:$F$6</c:f>
              <c:numCache>
                <c:formatCode>#,##0_);\(#,##0\)</c:formatCode>
                <c:ptCount val="5"/>
                <c:pt idx="0">
                  <c:v>21850</c:v>
                </c:pt>
                <c:pt idx="1">
                  <c:v>18930</c:v>
                </c:pt>
                <c:pt idx="2">
                  <c:v>30344</c:v>
                </c:pt>
                <c:pt idx="3" formatCode="#,##0.0_);\(#,##0.0\)">
                  <c:v>20488.2</c:v>
                </c:pt>
                <c:pt idx="4" formatCode="#,##0.0_);\(#,##0.0\)">
                  <c:v>22441.3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139-4114-B38D-1A4272171244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80773922"/>
        <c:axId val="300542872"/>
      </c:barChart>
      <c:lineChart>
        <c:grouping val="stacked"/>
        <c:varyColors val="0"/>
        <c:ser>
          <c:idx val="5"/>
          <c:order val="5"/>
          <c:tx>
            <c:strRef>
              <c:f>Qty!$A$7</c:f>
              <c:strCache>
                <c:ptCount val="1"/>
                <c:pt idx="0">
                  <c:v>Total</c:v>
                </c:pt>
              </c:strCache>
            </c:strRef>
          </c:tx>
          <c:spPr>
            <a:ln w="28575" cap="rnd">
              <a:solidFill>
                <a:srgbClr val="C0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C00000"/>
              </a:solidFill>
              <a:ln w="9525">
                <a:solidFill>
                  <a:srgbClr val="C00000"/>
                </a:solidFill>
              </a:ln>
              <a:effectLst/>
            </c:spPr>
          </c:marker>
          <c:dLbls>
            <c:dLbl>
              <c:idx val="0"/>
              <c:layout>
                <c:manualLayout>
                  <c:x val="-4.8522751779167601E-2"/>
                  <c:y val="-4.3854696028609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7139-4114-B38D-1A4272171244}"/>
                </c:ext>
              </c:extLst>
            </c:dLbl>
            <c:dLbl>
              <c:idx val="1"/>
              <c:layout>
                <c:manualLayout>
                  <c:x val="-5.9305585507871503E-2"/>
                  <c:y val="-4.705439488048179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7139-4114-B38D-1A4272171244}"/>
                </c:ext>
              </c:extLst>
            </c:dLbl>
            <c:dLbl>
              <c:idx val="2"/>
              <c:layout>
                <c:manualLayout>
                  <c:x val="-5.39141686435195E-2"/>
                  <c:y val="-3.444381705251269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7139-4114-B38D-1A4272171244}"/>
                </c:ext>
              </c:extLst>
            </c:dLbl>
            <c:dLbl>
              <c:idx val="3"/>
              <c:layout>
                <c:manualLayout>
                  <c:x val="-6.1030838904464098E-2"/>
                  <c:y val="-3.444381705251269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7139-4114-B38D-1A4272171244}"/>
                </c:ext>
              </c:extLst>
            </c:dLbl>
            <c:dLbl>
              <c:idx val="4"/>
              <c:layout>
                <c:manualLayout>
                  <c:x val="-6.6142980375242605E-2"/>
                  <c:y val="-3.764351590438549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7139-4114-B38D-1A427217124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zh-CN"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Qty!$B$1:$F$1</c:f>
              <c:numCache>
                <c:formatCode>General</c:formatCode>
                <c:ptCount val="5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</c:numCache>
            </c:numRef>
          </c:cat>
          <c:val>
            <c:numRef>
              <c:f>Qty!$B$7:$F$7</c:f>
              <c:numCache>
                <c:formatCode>#,##0_);\(#,##0\)</c:formatCode>
                <c:ptCount val="5"/>
                <c:pt idx="0">
                  <c:v>112130</c:v>
                </c:pt>
                <c:pt idx="1">
                  <c:v>100270</c:v>
                </c:pt>
                <c:pt idx="2">
                  <c:v>150906</c:v>
                </c:pt>
                <c:pt idx="3" formatCode="#,##0.0_);\(#,##0.0\)">
                  <c:v>165979.70000000001</c:v>
                </c:pt>
                <c:pt idx="4" formatCode="#,##0.0_);\(#,##0.0\)">
                  <c:v>188862.1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A-7139-4114-B38D-1A4272171244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180773922"/>
        <c:axId val="300542872"/>
      </c:lineChart>
      <c:catAx>
        <c:axId val="180773922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0542872"/>
        <c:crosses val="autoZero"/>
        <c:auto val="1"/>
        <c:lblAlgn val="ctr"/>
        <c:lblOffset val="100"/>
        <c:noMultiLvlLbl val="0"/>
      </c:catAx>
      <c:valAx>
        <c:axId val="300542872"/>
        <c:scaling>
          <c:orientation val="minMax"/>
        </c:scaling>
        <c:delete val="0"/>
        <c:axPos val="l"/>
        <c:numFmt formatCode="#,##0_);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077392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0" vertOverflow="ellipsis" vert="horz" wrap="square" anchor="ctr" anchorCtr="1"/>
        <a:lstStyle/>
        <a:p>
          <a:pPr>
            <a:defRPr lang="zh-CN"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zh-CN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 defTabSz="914400">
              <a:defRPr lang="zh-CN"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China WEEE Annual Theoretical </a:t>
            </a:r>
            <a:r>
              <a:rPr lang="en-US" altLang="zh-CN"/>
              <a:t>Scrap </a:t>
            </a:r>
            <a:r>
              <a:rPr lang="en-US"/>
              <a:t>Weight(K Ton) 2016~2020</a:t>
            </a:r>
          </a:p>
          <a:p>
            <a:pPr defTabSz="914400">
              <a:defRPr/>
            </a:pP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0" vertOverflow="ellipsis" vert="horz" wrap="square" anchor="ctr" anchorCtr="1"/>
        <a:lstStyle/>
        <a:p>
          <a:pPr defTabSz="914400">
            <a:defRPr lang="zh-CN"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Weight!$A$2</c:f>
              <c:strCache>
                <c:ptCount val="1"/>
                <c:pt idx="0">
                  <c:v>TV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zh-CN"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Weight!$B$1:$F$1</c:f>
              <c:numCache>
                <c:formatCode>General</c:formatCode>
                <c:ptCount val="5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</c:numCache>
            </c:numRef>
          </c:cat>
          <c:val>
            <c:numRef>
              <c:f>Weight!$B$2:$F$2</c:f>
              <c:numCache>
                <c:formatCode>#,##0_ </c:formatCode>
                <c:ptCount val="5"/>
                <c:pt idx="0">
                  <c:v>796</c:v>
                </c:pt>
                <c:pt idx="1">
                  <c:v>797</c:v>
                </c:pt>
                <c:pt idx="2">
                  <c:v>853</c:v>
                </c:pt>
                <c:pt idx="3" formatCode="#,##0.0_);\(#,##0.0\)">
                  <c:v>996.5</c:v>
                </c:pt>
                <c:pt idx="4" formatCode="#,##0.0_);\(#,##0.0\)">
                  <c:v>1015.5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2BA-41E5-9848-E1BBF944F55E}"/>
            </c:ext>
          </c:extLst>
        </c:ser>
        <c:ser>
          <c:idx val="1"/>
          <c:order val="1"/>
          <c:tx>
            <c:strRef>
              <c:f>Weight!$A$3</c:f>
              <c:strCache>
                <c:ptCount val="1"/>
                <c:pt idx="0">
                  <c:v>Refrigerator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zh-CN"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Weight!$B$1:$F$1</c:f>
              <c:numCache>
                <c:formatCode>General</c:formatCode>
                <c:ptCount val="5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</c:numCache>
            </c:numRef>
          </c:cat>
          <c:val>
            <c:numRef>
              <c:f>Weight!$B$3:$F$3</c:f>
              <c:numCache>
                <c:formatCode>#,##0_ </c:formatCode>
                <c:ptCount val="5"/>
                <c:pt idx="0">
                  <c:v>771</c:v>
                </c:pt>
                <c:pt idx="1">
                  <c:v>608</c:v>
                </c:pt>
                <c:pt idx="2">
                  <c:v>970</c:v>
                </c:pt>
                <c:pt idx="3" formatCode="#,##0.0_);\(#,##0.0\)">
                  <c:v>1418.4</c:v>
                </c:pt>
                <c:pt idx="4" formatCode="#,##0.0_);\(#,##0.0\)">
                  <c:v>1599.9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2BA-41E5-9848-E1BBF944F55E}"/>
            </c:ext>
          </c:extLst>
        </c:ser>
        <c:ser>
          <c:idx val="2"/>
          <c:order val="2"/>
          <c:tx>
            <c:strRef>
              <c:f>Weight!$A$4</c:f>
              <c:strCache>
                <c:ptCount val="1"/>
                <c:pt idx="0">
                  <c:v>Washing Machine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zh-CN"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Weight!$B$1:$F$1</c:f>
              <c:numCache>
                <c:formatCode>General</c:formatCode>
                <c:ptCount val="5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</c:numCache>
            </c:numRef>
          </c:cat>
          <c:val>
            <c:numRef>
              <c:f>Weight!$B$4:$F$4</c:f>
              <c:numCache>
                <c:formatCode>#,##0_ </c:formatCode>
                <c:ptCount val="5"/>
                <c:pt idx="0">
                  <c:v>308</c:v>
                </c:pt>
                <c:pt idx="1">
                  <c:v>356</c:v>
                </c:pt>
                <c:pt idx="2">
                  <c:v>435</c:v>
                </c:pt>
                <c:pt idx="3" formatCode="#,##0.0_);\(#,##0.0\)">
                  <c:v>893.5</c:v>
                </c:pt>
                <c:pt idx="4" formatCode="#,##0.0_);\(#,##0.0\)">
                  <c:v>1094.5999999999999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2BA-41E5-9848-E1BBF944F55E}"/>
            </c:ext>
          </c:extLst>
        </c:ser>
        <c:ser>
          <c:idx val="3"/>
          <c:order val="3"/>
          <c:tx>
            <c:strRef>
              <c:f>Weight!$A$5</c:f>
              <c:strCache>
                <c:ptCount val="1"/>
                <c:pt idx="0">
                  <c:v>Air Conditioner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zh-CN"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Weight!$B$1:$F$1</c:f>
              <c:numCache>
                <c:formatCode>General</c:formatCode>
                <c:ptCount val="5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</c:numCache>
            </c:numRef>
          </c:cat>
          <c:val>
            <c:numRef>
              <c:f>Weight!$B$5:$F$5</c:f>
              <c:numCache>
                <c:formatCode>#,##0_ </c:formatCode>
                <c:ptCount val="5"/>
                <c:pt idx="0">
                  <c:v>802</c:v>
                </c:pt>
                <c:pt idx="1">
                  <c:v>572</c:v>
                </c:pt>
                <c:pt idx="2">
                  <c:v>1203</c:v>
                </c:pt>
                <c:pt idx="3" formatCode="#,##0.0_);\(#,##0.0\)">
                  <c:v>1281.0999999999999</c:v>
                </c:pt>
                <c:pt idx="4" formatCode="#,##0.0_);\(#,##0.0\)">
                  <c:v>1483.6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2BA-41E5-9848-E1BBF944F55E}"/>
            </c:ext>
          </c:extLst>
        </c:ser>
        <c:ser>
          <c:idx val="4"/>
          <c:order val="4"/>
          <c:tx>
            <c:strRef>
              <c:f>Weight!$A$6</c:f>
              <c:strCache>
                <c:ptCount val="1"/>
                <c:pt idx="0">
                  <c:v>Computer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zh-CN"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Weight!$B$1:$F$1</c:f>
              <c:numCache>
                <c:formatCode>General</c:formatCode>
                <c:ptCount val="5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</c:numCache>
            </c:numRef>
          </c:cat>
          <c:val>
            <c:numRef>
              <c:f>Weight!$B$6:$F$6</c:f>
              <c:numCache>
                <c:formatCode>#,##0_ </c:formatCode>
                <c:ptCount val="5"/>
                <c:pt idx="0">
                  <c:v>328</c:v>
                </c:pt>
                <c:pt idx="1">
                  <c:v>284</c:v>
                </c:pt>
                <c:pt idx="2">
                  <c:v>607</c:v>
                </c:pt>
                <c:pt idx="3" formatCode="#,##0.0_);\(#,##0.0\)">
                  <c:v>135.19999999999999</c:v>
                </c:pt>
                <c:pt idx="4" formatCode="#,##0.0_);\(#,##0.0\)">
                  <c:v>148.1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2BA-41E5-9848-E1BBF944F55E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553515472"/>
        <c:axId val="161078755"/>
      </c:barChart>
      <c:lineChart>
        <c:grouping val="stacked"/>
        <c:varyColors val="0"/>
        <c:ser>
          <c:idx val="5"/>
          <c:order val="5"/>
          <c:tx>
            <c:strRef>
              <c:f>Weight!$A$7</c:f>
              <c:strCache>
                <c:ptCount val="1"/>
                <c:pt idx="0">
                  <c:v>Total</c:v>
                </c:pt>
              </c:strCache>
            </c:strRef>
          </c:tx>
          <c:spPr>
            <a:ln w="28575" cap="rnd">
              <a:solidFill>
                <a:srgbClr val="C0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C00000"/>
              </a:solidFill>
              <a:ln w="9525">
                <a:solidFill>
                  <a:srgbClr val="C00000"/>
                </a:solidFill>
              </a:ln>
              <a:effectLst/>
            </c:spPr>
          </c:marker>
          <c:dLbls>
            <c:dLbl>
              <c:idx val="0"/>
              <c:layout>
                <c:manualLayout>
                  <c:x val="5.2748180187783501E-3"/>
                  <c:y val="-2.58402953176608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72BA-41E5-9848-E1BBF944F55E}"/>
                </c:ext>
              </c:extLst>
            </c:dLbl>
            <c:dLbl>
              <c:idx val="1"/>
              <c:layout>
                <c:manualLayout>
                  <c:x val="5.2748180187783501E-3"/>
                  <c:y val="-4.5269088789586201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72BA-41E5-9848-E1BBF944F55E}"/>
                </c:ext>
              </c:extLst>
            </c:dLbl>
            <c:dLbl>
              <c:idx val="2"/>
              <c:layout>
                <c:manualLayout>
                  <c:x val="5.2748180187783501E-3"/>
                  <c:y val="-3.57489799883427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72BA-41E5-9848-E1BBF944F55E}"/>
                </c:ext>
              </c:extLst>
            </c:dLbl>
            <c:dLbl>
              <c:idx val="3"/>
              <c:layout>
                <c:manualLayout>
                  <c:x val="3.4813798923937099E-3"/>
                  <c:y val="-2.9143190207888098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72BA-41E5-9848-E1BBF944F55E}"/>
                </c:ext>
              </c:extLst>
            </c:dLbl>
            <c:dLbl>
              <c:idx val="4"/>
              <c:layout>
                <c:manualLayout>
                  <c:x val="5.2748180187783501E-3"/>
                  <c:y val="-3.57489799883427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72BA-41E5-9848-E1BBF944F55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zh-CN"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Weight!$B$1:$F$1</c:f>
              <c:numCache>
                <c:formatCode>General</c:formatCode>
                <c:ptCount val="5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</c:numCache>
            </c:numRef>
          </c:cat>
          <c:val>
            <c:numRef>
              <c:f>Weight!$B$7:$F$7</c:f>
              <c:numCache>
                <c:formatCode>#,##0_ </c:formatCode>
                <c:ptCount val="5"/>
                <c:pt idx="0">
                  <c:v>3005</c:v>
                </c:pt>
                <c:pt idx="1">
                  <c:v>2617</c:v>
                </c:pt>
                <c:pt idx="2">
                  <c:v>4068</c:v>
                </c:pt>
                <c:pt idx="3" formatCode="#,##0.0_);\(#,##0.0\)">
                  <c:v>4724.7</c:v>
                </c:pt>
                <c:pt idx="4" formatCode="#,##0.0_);\(#,##0.0\)">
                  <c:v>5341.7000000000007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A-72BA-41E5-9848-E1BBF944F55E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553515472"/>
        <c:axId val="161078755"/>
      </c:lineChart>
      <c:catAx>
        <c:axId val="553515472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1078755"/>
        <c:crosses val="autoZero"/>
        <c:auto val="1"/>
        <c:lblAlgn val="ctr"/>
        <c:lblOffset val="100"/>
        <c:noMultiLvlLbl val="0"/>
      </c:catAx>
      <c:valAx>
        <c:axId val="161078755"/>
        <c:scaling>
          <c:orientation val="minMax"/>
        </c:scaling>
        <c:delete val="0"/>
        <c:axPos val="l"/>
        <c:numFmt formatCode="#,##0_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5351547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0" vertOverflow="ellipsis" vert="horz" wrap="square" anchor="ctr" anchorCtr="1"/>
        <a:lstStyle/>
        <a:p>
          <a:pPr>
            <a:defRPr lang="zh-CN"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zh-CN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 defTabSz="914400">
              <a:defRPr lang="zh-CN"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China WEEE Annual </a:t>
            </a:r>
            <a:r>
              <a:rPr lang="en-US" altLang="zh-CN"/>
              <a:t>Dismantle</a:t>
            </a:r>
            <a:r>
              <a:rPr lang="en-US"/>
              <a:t> Qty(K) 2016~2020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0" vertOverflow="ellipsis" vert="horz" wrap="square" anchor="ctr" anchorCtr="1"/>
        <a:lstStyle/>
        <a:p>
          <a:pPr defTabSz="914400">
            <a:defRPr lang="zh-CN"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拆解!$A$2</c:f>
              <c:strCache>
                <c:ptCount val="1"/>
                <c:pt idx="0">
                  <c:v>TV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zh-CN"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拆解!$B$1:$F$1</c:f>
              <c:numCache>
                <c:formatCode>General</c:formatCode>
                <c:ptCount val="5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</c:numCache>
            </c:numRef>
          </c:cat>
          <c:val>
            <c:numRef>
              <c:f>拆解!$B$2:$F$2</c:f>
              <c:numCache>
                <c:formatCode>#,##0_);\(#,##0\)</c:formatCode>
                <c:ptCount val="5"/>
                <c:pt idx="0">
                  <c:v>43744</c:v>
                </c:pt>
                <c:pt idx="1">
                  <c:v>42073</c:v>
                </c:pt>
                <c:pt idx="2">
                  <c:v>42532</c:v>
                </c:pt>
                <c:pt idx="3">
                  <c:v>43552</c:v>
                </c:pt>
                <c:pt idx="4" formatCode="#,##0.0_);\(#,##0.0\)">
                  <c:v>43508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69A-4BBB-B2F1-52E6C5934953}"/>
            </c:ext>
          </c:extLst>
        </c:ser>
        <c:ser>
          <c:idx val="1"/>
          <c:order val="1"/>
          <c:tx>
            <c:strRef>
              <c:f>拆解!$A$3</c:f>
              <c:strCache>
                <c:ptCount val="1"/>
                <c:pt idx="0">
                  <c:v>Refrigerator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zh-CN"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拆解!$B$1:$F$1</c:f>
              <c:numCache>
                <c:formatCode>General</c:formatCode>
                <c:ptCount val="5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</c:numCache>
            </c:numRef>
          </c:cat>
          <c:val>
            <c:numRef>
              <c:f>拆解!$B$3:$F$3</c:f>
              <c:numCache>
                <c:formatCode>#,##0_);\(#,##0\)</c:formatCode>
                <c:ptCount val="5"/>
                <c:pt idx="0">
                  <c:v>6103</c:v>
                </c:pt>
                <c:pt idx="1">
                  <c:v>8037</c:v>
                </c:pt>
                <c:pt idx="2">
                  <c:v>9218</c:v>
                </c:pt>
                <c:pt idx="3">
                  <c:v>10845</c:v>
                </c:pt>
                <c:pt idx="4" formatCode="#,##0.0_);\(#,##0.0\)">
                  <c:v>13155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69A-4BBB-B2F1-52E6C5934953}"/>
            </c:ext>
          </c:extLst>
        </c:ser>
        <c:ser>
          <c:idx val="2"/>
          <c:order val="2"/>
          <c:tx>
            <c:strRef>
              <c:f>拆解!$A$4</c:f>
              <c:strCache>
                <c:ptCount val="1"/>
                <c:pt idx="0">
                  <c:v>Washing Machine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zh-CN"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拆解!$B$1:$F$1</c:f>
              <c:numCache>
                <c:formatCode>General</c:formatCode>
                <c:ptCount val="5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</c:numCache>
            </c:numRef>
          </c:cat>
          <c:val>
            <c:numRef>
              <c:f>拆解!$B$4:$F$4</c:f>
              <c:numCache>
                <c:formatCode>#,##0_);\(#,##0\)</c:formatCode>
                <c:ptCount val="5"/>
                <c:pt idx="0">
                  <c:v>12629</c:v>
                </c:pt>
                <c:pt idx="1">
                  <c:v>13594</c:v>
                </c:pt>
                <c:pt idx="2">
                  <c:v>14412</c:v>
                </c:pt>
                <c:pt idx="3">
                  <c:v>15820</c:v>
                </c:pt>
                <c:pt idx="4" formatCode="#,##0.0_);\(#,##0.0\)">
                  <c:v>17054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69A-4BBB-B2F1-52E6C5934953}"/>
            </c:ext>
          </c:extLst>
        </c:ser>
        <c:ser>
          <c:idx val="3"/>
          <c:order val="3"/>
          <c:tx>
            <c:strRef>
              <c:f>拆解!$A$5</c:f>
              <c:strCache>
                <c:ptCount val="1"/>
                <c:pt idx="0">
                  <c:v>Air Conditioner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zh-CN"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拆解!$B$1:$F$1</c:f>
              <c:numCache>
                <c:formatCode>General</c:formatCode>
                <c:ptCount val="5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</c:numCache>
            </c:numRef>
          </c:cat>
          <c:val>
            <c:numRef>
              <c:f>拆解!$B$5:$F$5</c:f>
              <c:numCache>
                <c:formatCode>#,##0_);\(#,##0\)</c:formatCode>
                <c:ptCount val="5"/>
                <c:pt idx="0">
                  <c:v>2191</c:v>
                </c:pt>
                <c:pt idx="1">
                  <c:v>3978</c:v>
                </c:pt>
                <c:pt idx="2">
                  <c:v>5058</c:v>
                </c:pt>
                <c:pt idx="3">
                  <c:v>6249</c:v>
                </c:pt>
                <c:pt idx="4" formatCode="#,##0.0_);\(#,##0.0\)">
                  <c:v>7830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69A-4BBB-B2F1-52E6C5934953}"/>
            </c:ext>
          </c:extLst>
        </c:ser>
        <c:ser>
          <c:idx val="4"/>
          <c:order val="4"/>
          <c:tx>
            <c:strRef>
              <c:f>拆解!$A$6</c:f>
              <c:strCache>
                <c:ptCount val="1"/>
                <c:pt idx="0">
                  <c:v>Computer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zh-CN"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拆解!$B$1:$F$1</c:f>
              <c:numCache>
                <c:formatCode>General</c:formatCode>
                <c:ptCount val="5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</c:numCache>
            </c:numRef>
          </c:cat>
          <c:val>
            <c:numRef>
              <c:f>拆解!$B$6:$F$6</c:f>
              <c:numCache>
                <c:formatCode>#,##0_);\(#,##0\)</c:formatCode>
                <c:ptCount val="5"/>
                <c:pt idx="0">
                  <c:v>14769</c:v>
                </c:pt>
                <c:pt idx="1">
                  <c:v>12265</c:v>
                </c:pt>
                <c:pt idx="2">
                  <c:v>9785</c:v>
                </c:pt>
                <c:pt idx="3">
                  <c:v>7704</c:v>
                </c:pt>
                <c:pt idx="4" formatCode="#,##0.0_);\(#,##0.0\)">
                  <c:v>6202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D69A-4BBB-B2F1-52E6C5934953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423299900"/>
        <c:axId val="951865903"/>
      </c:barChart>
      <c:lineChart>
        <c:grouping val="stacked"/>
        <c:varyColors val="0"/>
        <c:ser>
          <c:idx val="5"/>
          <c:order val="5"/>
          <c:tx>
            <c:strRef>
              <c:f>拆解!$A$7</c:f>
              <c:strCache>
                <c:ptCount val="1"/>
                <c:pt idx="0">
                  <c:v>Total</c:v>
                </c:pt>
              </c:strCache>
            </c:strRef>
          </c:tx>
          <c:spPr>
            <a:ln w="28575" cap="rnd">
              <a:solidFill>
                <a:srgbClr val="C0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C00000"/>
              </a:solidFill>
              <a:ln w="9525">
                <a:solidFill>
                  <a:srgbClr val="C00000"/>
                </a:solidFill>
              </a:ln>
              <a:effectLst/>
            </c:spPr>
          </c:marker>
          <c:dLbls>
            <c:dLbl>
              <c:idx val="0"/>
              <c:layout>
                <c:manualLayout>
                  <c:x val="-4.27499743089097E-2"/>
                  <c:y val="-3.322721846398730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D69A-4BBB-B2F1-52E6C5934953}"/>
                </c:ext>
              </c:extLst>
            </c:dLbl>
            <c:dLbl>
              <c:idx val="1"/>
              <c:layout>
                <c:manualLayout>
                  <c:x val="-3.9358750385366403E-2"/>
                  <c:y val="-3.322721846398730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D69A-4BBB-B2F1-52E6C5934953}"/>
                </c:ext>
              </c:extLst>
            </c:dLbl>
            <c:dLbl>
              <c:idx val="2"/>
              <c:layout>
                <c:manualLayout>
                  <c:x val="-4.6243962593772503E-2"/>
                  <c:y val="-3.979307600477519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D69A-4BBB-B2F1-52E6C5934953}"/>
                </c:ext>
              </c:extLst>
            </c:dLbl>
            <c:dLbl>
              <c:idx val="3"/>
              <c:layout>
                <c:manualLayout>
                  <c:x val="-4.4496968451341101E-2"/>
                  <c:y val="-4.3175487465181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D69A-4BBB-B2F1-52E6C5934953}"/>
                </c:ext>
              </c:extLst>
            </c:dLbl>
            <c:dLbl>
              <c:idx val="4"/>
              <c:layout>
                <c:manualLayout>
                  <c:x val="-4.1105744527797798E-2"/>
                  <c:y val="-3.979307600477519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D69A-4BBB-B2F1-52E6C593495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zh-CN"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拆解!$B$1:$F$1</c:f>
              <c:numCache>
                <c:formatCode>General</c:formatCode>
                <c:ptCount val="5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</c:numCache>
            </c:numRef>
          </c:cat>
          <c:val>
            <c:numRef>
              <c:f>拆解!$B$7:$F$7</c:f>
              <c:numCache>
                <c:formatCode>#,##0_);\(#,##0\)</c:formatCode>
                <c:ptCount val="5"/>
                <c:pt idx="0">
                  <c:v>79436</c:v>
                </c:pt>
                <c:pt idx="1">
                  <c:v>79947</c:v>
                </c:pt>
                <c:pt idx="2">
                  <c:v>81005</c:v>
                </c:pt>
                <c:pt idx="3">
                  <c:v>84170</c:v>
                </c:pt>
                <c:pt idx="4">
                  <c:v>87749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A-D69A-4BBB-B2F1-52E6C5934953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423299900"/>
        <c:axId val="951865903"/>
      </c:lineChart>
      <c:catAx>
        <c:axId val="423299900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51865903"/>
        <c:crosses val="autoZero"/>
        <c:auto val="1"/>
        <c:lblAlgn val="ctr"/>
        <c:lblOffset val="100"/>
        <c:noMultiLvlLbl val="0"/>
      </c:catAx>
      <c:valAx>
        <c:axId val="951865903"/>
        <c:scaling>
          <c:orientation val="minMax"/>
        </c:scaling>
        <c:delete val="0"/>
        <c:axPos val="l"/>
        <c:numFmt formatCode="#,##0_);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32999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0" vertOverflow="ellipsis" vert="horz" wrap="square" anchor="ctr" anchorCtr="1"/>
        <a:lstStyle/>
        <a:p>
          <a:pPr>
            <a:defRPr lang="zh-CN"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zh-CN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US" sz="1200" b="0" i="0" baseline="0">
                <a:effectLst/>
              </a:rPr>
              <a:t>China formal e-waste(five tpyes) disassembling rate 2016-2020</a:t>
            </a:r>
            <a:endParaRPr lang="en-US" sz="1200">
              <a:effectLst/>
            </a:endParaRP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1"/>
          <c:order val="2"/>
          <c:tx>
            <c:strRef>
              <c:f>Gap!$A$5</c:f>
              <c:strCache>
                <c:ptCount val="1"/>
                <c:pt idx="0">
                  <c:v>Theoretical generation quantity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numFmt formatCode="#,##0.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Gap!$B$1:$F$1</c:f>
              <c:numCache>
                <c:formatCode>General</c:formatCode>
                <c:ptCount val="5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</c:numCache>
            </c:numRef>
          </c:cat>
          <c:val>
            <c:numRef>
              <c:f>Gap!$B$5:$F$5</c:f>
              <c:numCache>
                <c:formatCode>_ * #,##0_ ;_ * \-#,##0_ ;_ * "-"??_ ;_ @_ </c:formatCode>
                <c:ptCount val="5"/>
                <c:pt idx="0">
                  <c:v>112130000</c:v>
                </c:pt>
                <c:pt idx="1">
                  <c:v>100270000</c:v>
                </c:pt>
                <c:pt idx="2">
                  <c:v>150906000</c:v>
                </c:pt>
                <c:pt idx="3">
                  <c:v>165979700</c:v>
                </c:pt>
                <c:pt idx="4">
                  <c:v>188862100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C85A-4ABF-96DD-2EFA1A82588C}"/>
            </c:ext>
          </c:extLst>
        </c:ser>
        <c:ser>
          <c:idx val="0"/>
          <c:order val="0"/>
          <c:tx>
            <c:strRef>
              <c:f>Gap!$A$2</c:f>
              <c:strCache>
                <c:ptCount val="1"/>
                <c:pt idx="0">
                  <c:v>Formal disassembling quantity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dLbl>
              <c:idx val="0"/>
              <c:layout>
                <c:manualLayout>
                  <c:x val="-7.17625312601935E-3"/>
                  <c:y val="0.13650734610377499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separator>,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C85A-4ABF-96DD-2EFA1A82588C}"/>
                </c:ext>
              </c:extLst>
            </c:dLbl>
            <c:dLbl>
              <c:idx val="1"/>
              <c:layout>
                <c:manualLayout>
                  <c:x val="-5.4365553984995103E-3"/>
                  <c:y val="0.13948298307606499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separator>,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C85A-4ABF-96DD-2EFA1A82588C}"/>
                </c:ext>
              </c:extLst>
            </c:dLbl>
            <c:dLbl>
              <c:idx val="2"/>
              <c:layout>
                <c:manualLayout>
                  <c:x val="-1.44612373600087E-2"/>
                  <c:y val="0.14580621164217999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separator>,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C85A-4ABF-96DD-2EFA1A82588C}"/>
                </c:ext>
              </c:extLst>
            </c:dLbl>
            <c:dLbl>
              <c:idx val="3"/>
              <c:layout>
                <c:manualLayout>
                  <c:x val="-9.0246819615091897E-3"/>
                  <c:y val="0.15808071415287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separator>,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C85A-4ABF-96DD-2EFA1A82588C}"/>
                </c:ext>
              </c:extLst>
            </c:dLbl>
            <c:dLbl>
              <c:idx val="4"/>
              <c:layout>
                <c:manualLayout>
                  <c:x val="-1.0873110796999E-2"/>
                  <c:y val="0.154919099869816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separator>,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C85A-4ABF-96DD-2EFA1A82588C}"/>
                </c:ext>
              </c:extLst>
            </c:dLbl>
            <c:numFmt formatCode="#,##0.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eparator>, </c:separator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Gap!$B$1:$F$1</c:f>
              <c:numCache>
                <c:formatCode>General</c:formatCode>
                <c:ptCount val="5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</c:numCache>
            </c:numRef>
          </c:cat>
          <c:val>
            <c:numRef>
              <c:f>Gap!$B$2:$F$2</c:f>
              <c:numCache>
                <c:formatCode>_ * #,##0_ ;_ * \-#,##0_ ;_ * "-"??_ ;_ @_ </c:formatCode>
                <c:ptCount val="5"/>
                <c:pt idx="0">
                  <c:v>79436000</c:v>
                </c:pt>
                <c:pt idx="1">
                  <c:v>79947000</c:v>
                </c:pt>
                <c:pt idx="2">
                  <c:v>81005000</c:v>
                </c:pt>
                <c:pt idx="3">
                  <c:v>84170000</c:v>
                </c:pt>
                <c:pt idx="4">
                  <c:v>87749000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C85A-4ABF-96DD-2EFA1A8258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58979177"/>
        <c:axId val="249738706"/>
        <c:extLst>
          <c:ext xmlns:c15="http://schemas.microsoft.com/office/drawing/2012/chart" uri="{02D57815-91ED-43cb-92C2-25804820EDAC}">
            <c15:filteredBarSeries>
              <c15:ser>
                <c:idx val="5"/>
                <c:order val="1"/>
                <c:tx>
                  <c:strRef>
                    <c:extLst>
                      <c:ext uri="{02D57815-91ED-43cb-92C2-25804820EDAC}">
                        <c15:formulaRef>
                          <c15:sqref>Gap!$A$4</c15:sqref>
                        </c15:formulaRef>
                      </c:ext>
                    </c:extLst>
                    <c:strCache>
                      <c:ptCount val="1"/>
                      <c:pt idx="0">
                        <c:v>Collection Qty</c:v>
                      </c:pt>
                    </c:strCache>
                  </c:strRef>
                </c:tx>
                <c:spPr>
                  <a:solidFill>
                    <a:schemeClr val="accent6"/>
                  </a:solidFill>
                  <a:ln>
                    <a:noFill/>
                  </a:ln>
                  <a:effectLst/>
                </c:spPr>
                <c:invertIfNegative val="0"/>
                <c:dLbls>
                  <c:dLbl>
                    <c:idx val="4"/>
                    <c:layout>
                      <c:manualLayout>
                        <c:x val="4.0084176771218094E-3"/>
                        <c:y val="-3.7871615224388624E-3"/>
                      </c:manualLayout>
                    </c:layout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/>
                      <c:ext xmlns:c16="http://schemas.microsoft.com/office/drawing/2014/chart" uri="{C3380CC4-5D6E-409C-BE32-E72D297353CC}">
                        <c16:uniqueId val="{00000010-C85A-4ABF-96DD-2EFA1A82588C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10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Times New Roman" panose="02020603050405020304" pitchFamily="18" charset="0"/>
                          <a:ea typeface="+mn-ea"/>
                          <a:cs typeface="Times New Roman" panose="02020603050405020304" pitchFamily="18" charset="0"/>
                        </a:defRPr>
                      </a:pPr>
                      <a:endParaRPr lang="en-US"/>
                    </a:p>
                  </c:txPr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>
                    <c:ext uri="{CE6537A1-D6FC-4f65-9D91-7224C49458BB}">
                      <c15:showLeaderLines val="1"/>
                      <c15:leaderLines>
                        <c:spPr>
                          <a:ln w="9525" cap="flat" cmpd="sng" algn="ctr">
                            <a:solidFill>
                              <a:schemeClr val="tx1">
                                <a:lumMod val="35000"/>
                                <a:lumOff val="65000"/>
                              </a:schemeClr>
                            </a:solidFill>
                            <a:round/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numRef>
                    <c:extLst>
                      <c:ext uri="{02D57815-91ED-43cb-92C2-25804820EDAC}">
                        <c15:formulaRef>
                          <c15:sqref>Gap!$B$1:$F$1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2016</c:v>
                      </c:pt>
                      <c:pt idx="1">
                        <c:v>2017</c:v>
                      </c:pt>
                      <c:pt idx="2">
                        <c:v>2018</c:v>
                      </c:pt>
                      <c:pt idx="3">
                        <c:v>2019</c:v>
                      </c:pt>
                      <c:pt idx="4">
                        <c:v>2020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Gap!$B$4:$F$4</c15:sqref>
                        </c15:formulaRef>
                      </c:ext>
                    </c:extLst>
                    <c:numCache>
                      <c:formatCode>_ * #,##0_ ;_ * \-#,##0_ ;_ * "-"??_ ;_ @_ </c:formatCode>
                      <c:ptCount val="5"/>
                      <c:pt idx="0">
                        <c:v>160550000</c:v>
                      </c:pt>
                      <c:pt idx="1">
                        <c:v>163700000</c:v>
                      </c:pt>
                      <c:pt idx="2">
                        <c:v>165500000</c:v>
                      </c:pt>
                      <c:pt idx="3">
                        <c:v>171000000</c:v>
                      </c:pt>
                      <c:pt idx="4">
                        <c:v>175384615.38461536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F-C85A-4ABF-96DD-2EFA1A82588C}"/>
                  </c:ext>
                </c:extLst>
              </c15:ser>
            </c15:filteredBarSeries>
            <c15:filteredBarSeries>
              <c15:ser>
                <c:idx val="2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Gap!$A$6</c15:sqref>
                        </c15:formulaRef>
                      </c:ext>
                    </c:extLst>
                    <c:strCache>
                      <c:ptCount val="1"/>
                      <c:pt idx="0">
                        <c:v>GAP</c:v>
                      </c:pt>
                    </c:strCache>
                  </c:strRef>
                </c:tx>
                <c:spPr>
                  <a:solidFill>
                    <a:schemeClr val="accent3"/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Gap!$B$1:$F$1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2016</c:v>
                      </c:pt>
                      <c:pt idx="1">
                        <c:v>2017</c:v>
                      </c:pt>
                      <c:pt idx="2">
                        <c:v>2018</c:v>
                      </c:pt>
                      <c:pt idx="3">
                        <c:v>2019</c:v>
                      </c:pt>
                      <c:pt idx="4">
                        <c:v>2020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Gap!$B$6:$F$6</c15:sqref>
                        </c15:formulaRef>
                      </c:ext>
                    </c:extLst>
                    <c:numCache>
                      <c:formatCode>_ * #,##0_ ;_ * \-#,##0_ ;_ * "-"??_ ;_ @_ </c:formatCode>
                      <c:ptCount val="5"/>
                      <c:pt idx="0">
                        <c:v>81114000</c:v>
                      </c:pt>
                      <c:pt idx="1">
                        <c:v>83753000</c:v>
                      </c:pt>
                      <c:pt idx="2">
                        <c:v>84495000</c:v>
                      </c:pt>
                      <c:pt idx="3">
                        <c:v>86830000</c:v>
                      </c:pt>
                      <c:pt idx="4">
                        <c:v>87635615.384615362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5-C85A-4ABF-96DD-2EFA1A82588C}"/>
                  </c:ext>
                </c:extLst>
              </c15:ser>
            </c15:filteredBarSeries>
            <c15:filteredBarSeries>
              <c15:ser>
                <c:idx val="3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Gap!$A$7</c15:sqref>
                        </c15:formulaRef>
                      </c:ext>
                    </c:extLst>
                    <c:strCache>
                      <c:ptCount val="1"/>
                      <c:pt idx="0">
                        <c:v>Returned Weight</c:v>
                      </c:pt>
                    </c:strCache>
                  </c:strRef>
                </c:tx>
                <c:spPr>
                  <a:solidFill>
                    <a:schemeClr val="accent4"/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Gap!$B$1:$F$1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2016</c:v>
                      </c:pt>
                      <c:pt idx="1">
                        <c:v>2017</c:v>
                      </c:pt>
                      <c:pt idx="2">
                        <c:v>2018</c:v>
                      </c:pt>
                      <c:pt idx="3">
                        <c:v>2019</c:v>
                      </c:pt>
                      <c:pt idx="4">
                        <c:v>2020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Gap!$B$7:$F$7</c15:sqref>
                        </c15:formulaRef>
                      </c:ext>
                    </c:extLst>
                    <c:numCache>
                      <c:formatCode>_ * #,##0_ ;_ * \-#,##0_ ;_ * "-"??_ ;_ @_ </c:formatCode>
                      <c:ptCount val="5"/>
                      <c:pt idx="0">
                        <c:v>3660</c:v>
                      </c:pt>
                      <c:pt idx="1">
                        <c:v>3735</c:v>
                      </c:pt>
                      <c:pt idx="2">
                        <c:v>3800</c:v>
                      </c:pt>
                      <c:pt idx="3">
                        <c:v>3900</c:v>
                      </c:pt>
                      <c:pt idx="4">
                        <c:v>4000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6-C85A-4ABF-96DD-2EFA1A82588C}"/>
                  </c:ext>
                </c:extLst>
              </c15:ser>
            </c15:filteredBarSeries>
            <c15:filteredBarSeries>
              <c15:ser>
                <c:idx val="4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Gap!$A$8</c15:sqref>
                        </c15:formulaRef>
                      </c:ext>
                    </c:extLst>
                    <c:strCache>
                      <c:ptCount val="1"/>
                      <c:pt idx="0">
                        <c:v>系数</c:v>
                      </c:pt>
                    </c:strCache>
                  </c:strRef>
                </c:tx>
                <c:spPr>
                  <a:solidFill>
                    <a:schemeClr val="accent5"/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Gap!$B$1:$F$1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2016</c:v>
                      </c:pt>
                      <c:pt idx="1">
                        <c:v>2017</c:v>
                      </c:pt>
                      <c:pt idx="2">
                        <c:v>2018</c:v>
                      </c:pt>
                      <c:pt idx="3">
                        <c:v>2019</c:v>
                      </c:pt>
                      <c:pt idx="4">
                        <c:v>2020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Gap!$B$8:$F$8</c15:sqref>
                        </c15:formulaRef>
                      </c:ext>
                    </c:extLst>
                    <c:numCache>
                      <c:formatCode>_ * #,##0_ ;_ * \-#,##0_ ;_ * "-"??_ ;_ @_ </c:formatCode>
                      <c:ptCount val="5"/>
                      <c:pt idx="0">
                        <c:v>43866.120218579235</c:v>
                      </c:pt>
                      <c:pt idx="1">
                        <c:v>43828.647925033467</c:v>
                      </c:pt>
                      <c:pt idx="2">
                        <c:v>43552.631578947367</c:v>
                      </c:pt>
                      <c:pt idx="3">
                        <c:v>43846.153846153844</c:v>
                      </c:pt>
                      <c:pt idx="4">
                        <c:v>43846.153846153844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7-C85A-4ABF-96DD-2EFA1A82588C}"/>
                  </c:ext>
                </c:extLst>
              </c15:ser>
            </c15:filteredBarSeries>
          </c:ext>
        </c:extLst>
      </c:barChart>
      <c:lineChart>
        <c:grouping val="stacked"/>
        <c:varyColors val="0"/>
        <c:ser>
          <c:idx val="6"/>
          <c:order val="6"/>
          <c:tx>
            <c:strRef>
              <c:f>Gap!$A$9</c:f>
              <c:strCache>
                <c:ptCount val="1"/>
                <c:pt idx="0">
                  <c:v>Formal disassembling rate</c:v>
                </c:pt>
              </c:strCache>
            </c:strRef>
          </c:tx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Gap!$B$1:$F$1</c:f>
              <c:numCache>
                <c:formatCode>General</c:formatCode>
                <c:ptCount val="5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</c:numCache>
            </c:numRef>
          </c:cat>
          <c:val>
            <c:numRef>
              <c:f>Gap!$B$9:$F$9</c:f>
              <c:numCache>
                <c:formatCode>0.0%</c:formatCode>
                <c:ptCount val="5"/>
                <c:pt idx="0">
                  <c:v>0.70842771782752167</c:v>
                </c:pt>
                <c:pt idx="1">
                  <c:v>0.79731724344270472</c:v>
                </c:pt>
                <c:pt idx="2">
                  <c:v>0.53679111499874099</c:v>
                </c:pt>
                <c:pt idx="3">
                  <c:v>0.50711020685059682</c:v>
                </c:pt>
                <c:pt idx="4">
                  <c:v>0.46461942337822149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8-C85A-4ABF-96DD-2EFA1A8258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60171615"/>
        <c:axId val="360177439"/>
      </c:lineChart>
      <c:catAx>
        <c:axId val="358979177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249738706"/>
        <c:crosses val="autoZero"/>
        <c:auto val="1"/>
        <c:lblAlgn val="ctr"/>
        <c:lblOffset val="100"/>
        <c:noMultiLvlLbl val="0"/>
      </c:catAx>
      <c:valAx>
        <c:axId val="24973870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 * #,##0_ ;_ * \-#,##0_ ;_ * &quot;-&quot;??_ ;_ @_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358979177"/>
        <c:crosses val="autoZero"/>
        <c:crossBetween val="between"/>
        <c:dispUnits>
          <c:builtInUnit val="millions"/>
          <c:dispUnitsLbl>
            <c:layout/>
            <c:spPr>
              <a:noFill/>
              <a:ln>
                <a:noFill/>
              </a:ln>
              <a:effectLst/>
            </c:spPr>
            <c:txPr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en-US"/>
              </a:p>
            </c:txPr>
          </c:dispUnitsLbl>
        </c:dispUnits>
      </c:valAx>
      <c:valAx>
        <c:axId val="360177439"/>
        <c:scaling>
          <c:orientation val="minMax"/>
          <c:max val="1"/>
          <c:min val="0"/>
        </c:scaling>
        <c:delete val="0"/>
        <c:axPos val="r"/>
        <c:numFmt formatCode="0.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360171615"/>
        <c:crosses val="max"/>
        <c:crossBetween val="between"/>
      </c:valAx>
      <c:catAx>
        <c:axId val="360171615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360177439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US" sz="1200"/>
              <a:t>China formal e-waste(five tpyes) capacity utilization rate 2016-2020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strRef>
              <c:f>Gap!$A$3</c:f>
              <c:strCache>
                <c:ptCount val="1"/>
                <c:pt idx="0">
                  <c:v>Formal disassembling capacity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numFmt formatCode="#,##0.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Gap!$B$1:$F$1</c:f>
              <c:numCache>
                <c:formatCode>General</c:formatCode>
                <c:ptCount val="5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</c:numCache>
            </c:numRef>
          </c:cat>
          <c:val>
            <c:numRef>
              <c:f>Gap!$B$3:$F$3</c:f>
              <c:numCache>
                <c:formatCode>_ * #,##0_ ;_ * \-#,##0_ ;_ * "-"??_ ;_ @_ </c:formatCode>
                <c:ptCount val="5"/>
                <c:pt idx="0">
                  <c:v>140000000</c:v>
                </c:pt>
                <c:pt idx="1">
                  <c:v>154000000</c:v>
                </c:pt>
                <c:pt idx="2">
                  <c:v>161000000</c:v>
                </c:pt>
                <c:pt idx="3">
                  <c:v>150000000</c:v>
                </c:pt>
                <c:pt idx="4">
                  <c:v>160000000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D96-43A7-A24A-D445C2C0BDD9}"/>
            </c:ext>
          </c:extLst>
        </c:ser>
        <c:ser>
          <c:idx val="0"/>
          <c:order val="1"/>
          <c:tx>
            <c:strRef>
              <c:f>Gap!$A$2</c:f>
              <c:strCache>
                <c:ptCount val="1"/>
                <c:pt idx="0">
                  <c:v>Formal disassembling quantity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numFmt formatCode="#,##0.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Gap!$B$1:$F$1</c:f>
              <c:numCache>
                <c:formatCode>General</c:formatCode>
                <c:ptCount val="5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</c:numCache>
            </c:numRef>
          </c:cat>
          <c:val>
            <c:numRef>
              <c:f>Gap!$B$2:$F$2</c:f>
              <c:numCache>
                <c:formatCode>_ * #,##0_ ;_ * \-#,##0_ ;_ * "-"??_ ;_ @_ </c:formatCode>
                <c:ptCount val="5"/>
                <c:pt idx="0">
                  <c:v>79436000</c:v>
                </c:pt>
                <c:pt idx="1">
                  <c:v>79947000</c:v>
                </c:pt>
                <c:pt idx="2">
                  <c:v>81005000</c:v>
                </c:pt>
                <c:pt idx="3">
                  <c:v>84170000</c:v>
                </c:pt>
                <c:pt idx="4">
                  <c:v>87749000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D96-43A7-A24A-D445C2C0BDD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360163711"/>
        <c:axId val="360168287"/>
        <c:extLst>
          <c:ext xmlns:c15="http://schemas.microsoft.com/office/drawing/2012/chart" uri="{02D57815-91ED-43cb-92C2-25804820EDAC}">
            <c15:filteredBarSeries>
              <c15:ser>
                <c:idx val="2"/>
                <c:order val="2"/>
                <c:tx>
                  <c:strRef>
                    <c:extLst>
                      <c:ext uri="{02D57815-91ED-43cb-92C2-25804820EDAC}">
                        <c15:formulaRef>
                          <c15:sqref>Gap!$A$4</c15:sqref>
                        </c15:formulaRef>
                      </c:ext>
                    </c:extLst>
                    <c:strCache>
                      <c:ptCount val="1"/>
                      <c:pt idx="0">
                        <c:v>Collection Qty</c:v>
                      </c:pt>
                    </c:strCache>
                  </c:strRef>
                </c:tx>
                <c:spPr>
                  <a:solidFill>
                    <a:schemeClr val="accent3"/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>
                      <c:ext uri="{02D57815-91ED-43cb-92C2-25804820EDAC}">
                        <c15:formulaRef>
                          <c15:sqref>Gap!$B$1:$F$1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2016</c:v>
                      </c:pt>
                      <c:pt idx="1">
                        <c:v>2017</c:v>
                      </c:pt>
                      <c:pt idx="2">
                        <c:v>2018</c:v>
                      </c:pt>
                      <c:pt idx="3">
                        <c:v>2019</c:v>
                      </c:pt>
                      <c:pt idx="4">
                        <c:v>2020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Gap!$B$4:$F$4</c15:sqref>
                        </c15:formulaRef>
                      </c:ext>
                    </c:extLst>
                    <c:numCache>
                      <c:formatCode>_ * #,##0_ ;_ * \-#,##0_ ;_ * "-"??_ ;_ @_ </c:formatCode>
                      <c:ptCount val="5"/>
                      <c:pt idx="0">
                        <c:v>160550000</c:v>
                      </c:pt>
                      <c:pt idx="1">
                        <c:v>163700000</c:v>
                      </c:pt>
                      <c:pt idx="2">
                        <c:v>165500000</c:v>
                      </c:pt>
                      <c:pt idx="3">
                        <c:v>171000000</c:v>
                      </c:pt>
                      <c:pt idx="4">
                        <c:v>175384615.38461536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2-AD96-43A7-A24A-D445C2C0BDD9}"/>
                  </c:ext>
                </c:extLst>
              </c15:ser>
            </c15:filteredBarSeries>
            <c15:filteredBar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Gap!$A$5</c15:sqref>
                        </c15:formulaRef>
                      </c:ext>
                    </c:extLst>
                    <c:strCache>
                      <c:ptCount val="1"/>
                      <c:pt idx="0">
                        <c:v>Theoretical generation quantity</c:v>
                      </c:pt>
                    </c:strCache>
                  </c:strRef>
                </c:tx>
                <c:spPr>
                  <a:solidFill>
                    <a:schemeClr val="accent4"/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Gap!$B$1:$F$1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2016</c:v>
                      </c:pt>
                      <c:pt idx="1">
                        <c:v>2017</c:v>
                      </c:pt>
                      <c:pt idx="2">
                        <c:v>2018</c:v>
                      </c:pt>
                      <c:pt idx="3">
                        <c:v>2019</c:v>
                      </c:pt>
                      <c:pt idx="4">
                        <c:v>2020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Gap!$B$5:$F$5</c15:sqref>
                        </c15:formulaRef>
                      </c:ext>
                    </c:extLst>
                    <c:numCache>
                      <c:formatCode>_ * #,##0_ ;_ * \-#,##0_ ;_ * "-"??_ ;_ @_ </c:formatCode>
                      <c:ptCount val="5"/>
                      <c:pt idx="0">
                        <c:v>112130000</c:v>
                      </c:pt>
                      <c:pt idx="1">
                        <c:v>100270000</c:v>
                      </c:pt>
                      <c:pt idx="2">
                        <c:v>150906000</c:v>
                      </c:pt>
                      <c:pt idx="3">
                        <c:v>165979700</c:v>
                      </c:pt>
                      <c:pt idx="4">
                        <c:v>188862100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AD96-43A7-A24A-D445C2C0BDD9}"/>
                  </c:ext>
                </c:extLst>
              </c15:ser>
            </c15:filteredBarSeries>
            <c15:filteredBarSeries>
              <c15:ser>
                <c:idx val="4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Gap!$A$6</c15:sqref>
                        </c15:formulaRef>
                      </c:ext>
                    </c:extLst>
                    <c:strCache>
                      <c:ptCount val="1"/>
                      <c:pt idx="0">
                        <c:v>GAP</c:v>
                      </c:pt>
                    </c:strCache>
                  </c:strRef>
                </c:tx>
                <c:spPr>
                  <a:solidFill>
                    <a:schemeClr val="accent5"/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Gap!$B$1:$F$1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2016</c:v>
                      </c:pt>
                      <c:pt idx="1">
                        <c:v>2017</c:v>
                      </c:pt>
                      <c:pt idx="2">
                        <c:v>2018</c:v>
                      </c:pt>
                      <c:pt idx="3">
                        <c:v>2019</c:v>
                      </c:pt>
                      <c:pt idx="4">
                        <c:v>2020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Gap!$B$6:$F$6</c15:sqref>
                        </c15:formulaRef>
                      </c:ext>
                    </c:extLst>
                    <c:numCache>
                      <c:formatCode>_ * #,##0_ ;_ * \-#,##0_ ;_ * "-"??_ ;_ @_ </c:formatCode>
                      <c:ptCount val="5"/>
                      <c:pt idx="0">
                        <c:v>81114000</c:v>
                      </c:pt>
                      <c:pt idx="1">
                        <c:v>83753000</c:v>
                      </c:pt>
                      <c:pt idx="2">
                        <c:v>84495000</c:v>
                      </c:pt>
                      <c:pt idx="3">
                        <c:v>86830000</c:v>
                      </c:pt>
                      <c:pt idx="4">
                        <c:v>87635615.384615362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AD96-43A7-A24A-D445C2C0BDD9}"/>
                  </c:ext>
                </c:extLst>
              </c15:ser>
            </c15:filteredBarSeries>
            <c15:filteredBarSeries>
              <c15:ser>
                <c:idx val="5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Gap!$A$7</c15:sqref>
                        </c15:formulaRef>
                      </c:ext>
                    </c:extLst>
                    <c:strCache>
                      <c:ptCount val="1"/>
                      <c:pt idx="0">
                        <c:v>Returned Weight</c:v>
                      </c:pt>
                    </c:strCache>
                  </c:strRef>
                </c:tx>
                <c:spPr>
                  <a:solidFill>
                    <a:schemeClr val="accent6"/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Gap!$B$1:$F$1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2016</c:v>
                      </c:pt>
                      <c:pt idx="1">
                        <c:v>2017</c:v>
                      </c:pt>
                      <c:pt idx="2">
                        <c:v>2018</c:v>
                      </c:pt>
                      <c:pt idx="3">
                        <c:v>2019</c:v>
                      </c:pt>
                      <c:pt idx="4">
                        <c:v>2020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Gap!$B$7:$F$7</c15:sqref>
                        </c15:formulaRef>
                      </c:ext>
                    </c:extLst>
                    <c:numCache>
                      <c:formatCode>_ * #,##0_ ;_ * \-#,##0_ ;_ * "-"??_ ;_ @_ </c:formatCode>
                      <c:ptCount val="5"/>
                      <c:pt idx="0">
                        <c:v>3660</c:v>
                      </c:pt>
                      <c:pt idx="1">
                        <c:v>3735</c:v>
                      </c:pt>
                      <c:pt idx="2">
                        <c:v>3800</c:v>
                      </c:pt>
                      <c:pt idx="3">
                        <c:v>3900</c:v>
                      </c:pt>
                      <c:pt idx="4">
                        <c:v>4000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AD96-43A7-A24A-D445C2C0BDD9}"/>
                  </c:ext>
                </c:extLst>
              </c15:ser>
            </c15:filteredBarSeries>
            <c15:filteredBarSeries>
              <c15:ser>
                <c:idx val="6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Gap!$A$8</c15:sqref>
                        </c15:formulaRef>
                      </c:ext>
                    </c:extLst>
                    <c:strCache>
                      <c:ptCount val="1"/>
                      <c:pt idx="0">
                        <c:v>系数</c:v>
                      </c:pt>
                    </c:strCache>
                  </c:strRef>
                </c:tx>
                <c:spPr>
                  <a:solidFill>
                    <a:schemeClr val="accent1">
                      <a:lumMod val="6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Gap!$B$1:$F$1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2016</c:v>
                      </c:pt>
                      <c:pt idx="1">
                        <c:v>2017</c:v>
                      </c:pt>
                      <c:pt idx="2">
                        <c:v>2018</c:v>
                      </c:pt>
                      <c:pt idx="3">
                        <c:v>2019</c:v>
                      </c:pt>
                      <c:pt idx="4">
                        <c:v>2020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Gap!$B$8:$F$8</c15:sqref>
                        </c15:formulaRef>
                      </c:ext>
                    </c:extLst>
                    <c:numCache>
                      <c:formatCode>_ * #,##0_ ;_ * \-#,##0_ ;_ * "-"??_ ;_ @_ </c:formatCode>
                      <c:ptCount val="5"/>
                      <c:pt idx="0">
                        <c:v>43866.120218579235</c:v>
                      </c:pt>
                      <c:pt idx="1">
                        <c:v>43828.647925033467</c:v>
                      </c:pt>
                      <c:pt idx="2">
                        <c:v>43552.631578947367</c:v>
                      </c:pt>
                      <c:pt idx="3">
                        <c:v>43846.153846153844</c:v>
                      </c:pt>
                      <c:pt idx="4">
                        <c:v>43846.153846153844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AD96-43A7-A24A-D445C2C0BDD9}"/>
                  </c:ext>
                </c:extLst>
              </c15:ser>
            </c15:filteredBarSeries>
            <c15:filteredBar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Gap!$A$9</c15:sqref>
                        </c15:formulaRef>
                      </c:ext>
                    </c:extLst>
                    <c:strCache>
                      <c:ptCount val="1"/>
                      <c:pt idx="0">
                        <c:v>Formal disassembling rate</c:v>
                      </c:pt>
                    </c:strCache>
                  </c:strRef>
                </c:tx>
                <c:spPr>
                  <a:solidFill>
                    <a:schemeClr val="accent2">
                      <a:lumMod val="6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Gap!$B$1:$F$1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2016</c:v>
                      </c:pt>
                      <c:pt idx="1">
                        <c:v>2017</c:v>
                      </c:pt>
                      <c:pt idx="2">
                        <c:v>2018</c:v>
                      </c:pt>
                      <c:pt idx="3">
                        <c:v>2019</c:v>
                      </c:pt>
                      <c:pt idx="4">
                        <c:v>2020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Gap!$B$9:$F$9</c15:sqref>
                        </c15:formulaRef>
                      </c:ext>
                    </c:extLst>
                    <c:numCache>
                      <c:formatCode>0.0%</c:formatCode>
                      <c:ptCount val="5"/>
                      <c:pt idx="0">
                        <c:v>0.70842771782752167</c:v>
                      </c:pt>
                      <c:pt idx="1">
                        <c:v>0.79731724344270472</c:v>
                      </c:pt>
                      <c:pt idx="2">
                        <c:v>0.53679111499874099</c:v>
                      </c:pt>
                      <c:pt idx="3">
                        <c:v>0.50711020685059682</c:v>
                      </c:pt>
                      <c:pt idx="4">
                        <c:v>0.46461942337822149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AD96-43A7-A24A-D445C2C0BDD9}"/>
                  </c:ext>
                </c:extLst>
              </c15:ser>
            </c15:filteredBarSeries>
          </c:ext>
        </c:extLst>
      </c:barChart>
      <c:lineChart>
        <c:grouping val="standard"/>
        <c:varyColors val="0"/>
        <c:ser>
          <c:idx val="8"/>
          <c:order val="8"/>
          <c:tx>
            <c:strRef>
              <c:f>Gap!$A$10</c:f>
              <c:strCache>
                <c:ptCount val="1"/>
                <c:pt idx="0">
                  <c:v>Capacity utilization rate</c:v>
                </c:pt>
              </c:strCache>
            </c:strRef>
          </c:tx>
          <c:spPr>
            <a:ln w="28575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60000"/>
                </a:schemeClr>
              </a:solidFill>
              <a:ln w="9525">
                <a:solidFill>
                  <a:schemeClr val="accent3">
                    <a:lumMod val="60000"/>
                  </a:schemeClr>
                </a:solidFill>
              </a:ln>
              <a:effectLst/>
            </c:spPr>
          </c:marker>
          <c:dLbls>
            <c:dLbl>
              <c:idx val="0"/>
              <c:layout>
                <c:manualLayout>
                  <c:x val="0"/>
                  <c:y val="-5.155420861245239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E-AD96-43A7-A24A-D445C2C0BDD9}"/>
                </c:ext>
              </c:extLst>
            </c:dLbl>
            <c:dLbl>
              <c:idx val="1"/>
              <c:layout>
                <c:manualLayout>
                  <c:x val="-2.2092266349929266E-3"/>
                  <c:y val="-5.891909555708845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A-AD96-43A7-A24A-D445C2C0BDD9}"/>
                </c:ext>
              </c:extLst>
            </c:dLbl>
            <c:dLbl>
              <c:idx val="2"/>
              <c:layout>
                <c:manualLayout>
                  <c:x val="-4.4184532699859339E-3"/>
                  <c:y val="-7.364886944636063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D-AD96-43A7-A24A-D445C2C0BDD9}"/>
                </c:ext>
              </c:extLst>
            </c:dLbl>
            <c:dLbl>
              <c:idx val="3"/>
              <c:layout>
                <c:manualLayout>
                  <c:x val="5.5792494668488631E-4"/>
                  <c:y val="-4.9712841898203922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Times New Roman" panose="02020603050405020304" pitchFamily="18" charset="0"/>
                      <a:ea typeface="+mn-ea"/>
                      <a:cs typeface="Times New Roman" panose="02020603050405020304" pitchFamily="18" charset="0"/>
                    </a:defRPr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8.7817036161095499E-2"/>
                      <c:h val="6.3872127005445672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C-AD96-43A7-A24A-D445C2C0BDD9}"/>
                </c:ext>
              </c:extLst>
            </c:dLbl>
            <c:dLbl>
              <c:idx val="4"/>
              <c:layout>
                <c:manualLayout>
                  <c:x val="0"/>
                  <c:y val="-5.891909555708845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B-AD96-43A7-A24A-D445C2C0BDD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Gap!$B$1:$F$1</c:f>
              <c:numCache>
                <c:formatCode>General</c:formatCode>
                <c:ptCount val="5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</c:numCache>
            </c:numRef>
          </c:cat>
          <c:val>
            <c:numRef>
              <c:f>Gap!$B$10:$F$10</c:f>
              <c:numCache>
                <c:formatCode>0.0%</c:formatCode>
                <c:ptCount val="5"/>
                <c:pt idx="0">
                  <c:v>0.56740000000000002</c:v>
                </c:pt>
                <c:pt idx="1">
                  <c:v>0.51913636363636362</c:v>
                </c:pt>
                <c:pt idx="2">
                  <c:v>0.50313664596273289</c:v>
                </c:pt>
                <c:pt idx="3">
                  <c:v>0.56113333333333337</c:v>
                </c:pt>
                <c:pt idx="4">
                  <c:v>0.54843125000000004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AD96-43A7-A24A-D445C2C0BDD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6410911"/>
        <c:axId val="326405503"/>
      </c:lineChart>
      <c:catAx>
        <c:axId val="36016371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360168287"/>
        <c:crosses val="autoZero"/>
        <c:auto val="1"/>
        <c:lblAlgn val="ctr"/>
        <c:lblOffset val="100"/>
        <c:noMultiLvlLbl val="0"/>
      </c:catAx>
      <c:valAx>
        <c:axId val="36016828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 * #,##0_ ;_ * \-#,##0_ ;_ * &quot;-&quot;??_ ;_ @_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360163711"/>
        <c:crosses val="autoZero"/>
        <c:crossBetween val="between"/>
        <c:dispUnits>
          <c:builtInUnit val="millions"/>
          <c:dispUnitsLbl>
            <c:layout/>
            <c:spPr>
              <a:noFill/>
              <a:ln>
                <a:noFill/>
              </a:ln>
              <a:effectLst/>
            </c:spPr>
            <c:txPr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en-US"/>
              </a:p>
            </c:txPr>
          </c:dispUnitsLbl>
        </c:dispUnits>
      </c:valAx>
      <c:valAx>
        <c:axId val="326405503"/>
        <c:scaling>
          <c:orientation val="minMax"/>
          <c:max val="1"/>
          <c:min val="0"/>
        </c:scaling>
        <c:delete val="0"/>
        <c:axPos val="r"/>
        <c:numFmt formatCode="0.0%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326410911"/>
        <c:crosses val="max"/>
        <c:crossBetween val="between"/>
      </c:valAx>
      <c:catAx>
        <c:axId val="326410911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326405503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295275</xdr:colOff>
      <xdr:row>8</xdr:row>
      <xdr:rowOff>127635</xdr:rowOff>
    </xdr:from>
    <xdr:to>
      <xdr:col>12</xdr:col>
      <xdr:colOff>226060</xdr:colOff>
      <xdr:row>24</xdr:row>
      <xdr:rowOff>114935</xdr:rowOff>
    </xdr:to>
    <xdr:graphicFrame macro="">
      <xdr:nvGraphicFramePr>
        <xdr:cNvPr id="2" name="图表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535940</xdr:colOff>
      <xdr:row>9</xdr:row>
      <xdr:rowOff>137795</xdr:rowOff>
    </xdr:from>
    <xdr:to>
      <xdr:col>12</xdr:col>
      <xdr:colOff>99695</xdr:colOff>
      <xdr:row>25</xdr:row>
      <xdr:rowOff>19050</xdr:rowOff>
    </xdr:to>
    <xdr:graphicFrame macro="">
      <xdr:nvGraphicFramePr>
        <xdr:cNvPr id="2" name="图表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83820</xdr:colOff>
      <xdr:row>9</xdr:row>
      <xdr:rowOff>210185</xdr:rowOff>
    </xdr:from>
    <xdr:to>
      <xdr:col>13</xdr:col>
      <xdr:colOff>452755</xdr:colOff>
      <xdr:row>25</xdr:row>
      <xdr:rowOff>15240</xdr:rowOff>
    </xdr:to>
    <xdr:graphicFrame macro="">
      <xdr:nvGraphicFramePr>
        <xdr:cNvPr id="2" name="图表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616585</xdr:colOff>
      <xdr:row>10</xdr:row>
      <xdr:rowOff>50801</xdr:rowOff>
    </xdr:from>
    <xdr:to>
      <xdr:col>5</xdr:col>
      <xdr:colOff>313764</xdr:colOff>
      <xdr:row>27</xdr:row>
      <xdr:rowOff>149413</xdr:rowOff>
    </xdr:to>
    <xdr:graphicFrame macro="">
      <xdr:nvGraphicFramePr>
        <xdr:cNvPr id="4" name="图表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440764</xdr:colOff>
      <xdr:row>10</xdr:row>
      <xdr:rowOff>39967</xdr:rowOff>
    </xdr:from>
    <xdr:to>
      <xdr:col>12</xdr:col>
      <xdr:colOff>522941</xdr:colOff>
      <xdr:row>27</xdr:row>
      <xdr:rowOff>127000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"/>
  <sheetViews>
    <sheetView workbookViewId="0">
      <selection activeCell="J8" sqref="J8"/>
    </sheetView>
  </sheetViews>
  <sheetFormatPr defaultColWidth="9.1640625" defaultRowHeight="15.5"/>
  <cols>
    <col min="1" max="1" width="23.08203125" customWidth="1"/>
    <col min="2" max="11" width="11.9140625" customWidth="1"/>
  </cols>
  <sheetData>
    <row r="1" spans="1:11">
      <c r="B1" s="9">
        <v>2016</v>
      </c>
      <c r="C1" s="9"/>
      <c r="D1" s="9">
        <v>2017</v>
      </c>
      <c r="E1" s="9"/>
      <c r="F1" s="9">
        <v>2018</v>
      </c>
      <c r="G1" s="9"/>
      <c r="H1" s="9">
        <v>2019</v>
      </c>
      <c r="I1" s="9"/>
      <c r="J1" s="9">
        <v>2020</v>
      </c>
      <c r="K1" s="9"/>
    </row>
    <row r="2" spans="1:11">
      <c r="A2" t="s">
        <v>0</v>
      </c>
      <c r="B2" t="s">
        <v>1</v>
      </c>
      <c r="C2" t="s">
        <v>2</v>
      </c>
      <c r="D2" t="s">
        <v>1</v>
      </c>
      <c r="E2" t="s">
        <v>2</v>
      </c>
      <c r="F2" t="s">
        <v>1</v>
      </c>
      <c r="G2" t="s">
        <v>2</v>
      </c>
      <c r="H2" t="s">
        <v>1</v>
      </c>
      <c r="I2" t="s">
        <v>2</v>
      </c>
      <c r="J2" t="s">
        <v>1</v>
      </c>
      <c r="K2" t="s">
        <v>2</v>
      </c>
    </row>
    <row r="3" spans="1:11">
      <c r="A3" t="s">
        <v>3</v>
      </c>
      <c r="B3">
        <v>30600</v>
      </c>
      <c r="C3">
        <v>796</v>
      </c>
      <c r="D3">
        <v>30650</v>
      </c>
      <c r="E3">
        <v>797</v>
      </c>
      <c r="F3">
        <v>48176</v>
      </c>
      <c r="G3">
        <v>853</v>
      </c>
      <c r="H3" s="2">
        <v>50281</v>
      </c>
      <c r="I3" s="2">
        <v>996.5</v>
      </c>
      <c r="J3" s="2">
        <v>55211.3</v>
      </c>
      <c r="K3" s="2">
        <v>1015.5</v>
      </c>
    </row>
    <row r="4" spans="1:11">
      <c r="A4" t="s">
        <v>4</v>
      </c>
      <c r="B4">
        <v>21420</v>
      </c>
      <c r="C4">
        <v>771</v>
      </c>
      <c r="D4">
        <v>16880</v>
      </c>
      <c r="E4">
        <v>608</v>
      </c>
      <c r="F4">
        <v>20647</v>
      </c>
      <c r="G4">
        <v>970</v>
      </c>
      <c r="H4" s="2">
        <v>32757.4</v>
      </c>
      <c r="I4" s="2">
        <v>1418.4</v>
      </c>
      <c r="J4" s="2">
        <v>36949.4</v>
      </c>
      <c r="K4" s="2">
        <v>1599.9</v>
      </c>
    </row>
    <row r="5" spans="1:11">
      <c r="A5" t="s">
        <v>5</v>
      </c>
      <c r="B5">
        <v>14680</v>
      </c>
      <c r="C5">
        <v>308</v>
      </c>
      <c r="D5">
        <v>16990</v>
      </c>
      <c r="E5">
        <v>356</v>
      </c>
      <c r="F5">
        <v>20248</v>
      </c>
      <c r="G5">
        <v>435</v>
      </c>
      <c r="H5" s="2">
        <v>28916.1</v>
      </c>
      <c r="I5" s="2">
        <v>893.5</v>
      </c>
      <c r="J5" s="2">
        <v>35422.5</v>
      </c>
      <c r="K5" s="2">
        <v>1094.5999999999999</v>
      </c>
    </row>
    <row r="6" spans="1:11">
      <c r="A6" t="s">
        <v>6</v>
      </c>
      <c r="B6">
        <v>23580</v>
      </c>
      <c r="C6">
        <v>802</v>
      </c>
      <c r="D6">
        <v>16820</v>
      </c>
      <c r="E6">
        <v>572</v>
      </c>
      <c r="F6">
        <v>31491</v>
      </c>
      <c r="G6">
        <v>1203</v>
      </c>
      <c r="H6" s="2">
        <v>33537</v>
      </c>
      <c r="I6" s="2">
        <v>1281.0999999999999</v>
      </c>
      <c r="J6" s="2">
        <v>38837.599999999999</v>
      </c>
      <c r="K6" s="2">
        <v>1483.6</v>
      </c>
    </row>
    <row r="7" spans="1:11">
      <c r="A7" t="s">
        <v>7</v>
      </c>
      <c r="B7">
        <v>21850</v>
      </c>
      <c r="C7">
        <v>328</v>
      </c>
      <c r="D7">
        <v>18930</v>
      </c>
      <c r="E7">
        <v>284</v>
      </c>
      <c r="F7">
        <v>30344</v>
      </c>
      <c r="G7">
        <v>607</v>
      </c>
      <c r="H7" s="2">
        <v>20488.2</v>
      </c>
      <c r="I7" s="2">
        <v>135.19999999999999</v>
      </c>
      <c r="J7" s="2">
        <v>22441.3</v>
      </c>
      <c r="K7" s="2">
        <v>148.1</v>
      </c>
    </row>
    <row r="8" spans="1:11">
      <c r="A8" t="s">
        <v>8</v>
      </c>
      <c r="B8">
        <f>SUM(B3:B7)</f>
        <v>112130</v>
      </c>
      <c r="C8">
        <f t="shared" ref="C8:K8" si="0">SUM(C3:C7)</f>
        <v>3005</v>
      </c>
      <c r="D8">
        <f t="shared" si="0"/>
        <v>100270</v>
      </c>
      <c r="E8">
        <f t="shared" si="0"/>
        <v>2617</v>
      </c>
      <c r="F8">
        <f t="shared" si="0"/>
        <v>150906</v>
      </c>
      <c r="G8">
        <f t="shared" si="0"/>
        <v>4068</v>
      </c>
      <c r="H8">
        <f t="shared" si="0"/>
        <v>165979.70000000001</v>
      </c>
      <c r="I8">
        <f t="shared" si="0"/>
        <v>4724.7</v>
      </c>
      <c r="J8">
        <f t="shared" si="0"/>
        <v>188862.1</v>
      </c>
      <c r="K8">
        <f t="shared" si="0"/>
        <v>5341.7000000000007</v>
      </c>
    </row>
  </sheetData>
  <mergeCells count="5">
    <mergeCell ref="B1:C1"/>
    <mergeCell ref="D1:E1"/>
    <mergeCell ref="F1:G1"/>
    <mergeCell ref="H1:I1"/>
    <mergeCell ref="J1:K1"/>
  </mergeCells>
  <pageMargins left="0.75" right="0.75" top="1" bottom="1" header="0.51180555555555596" footer="0.51180555555555596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"/>
  <sheetViews>
    <sheetView workbookViewId="0">
      <selection sqref="A1:F7"/>
    </sheetView>
  </sheetViews>
  <sheetFormatPr defaultColWidth="9.1640625" defaultRowHeight="15.5"/>
  <cols>
    <col min="1" max="1" width="18.58203125" customWidth="1"/>
    <col min="2" max="2" width="14.83203125" customWidth="1"/>
    <col min="5" max="6" width="10.1640625"/>
  </cols>
  <sheetData>
    <row r="1" spans="1:6">
      <c r="B1" s="1">
        <v>2016</v>
      </c>
      <c r="C1" s="1">
        <v>2017</v>
      </c>
      <c r="D1" s="1">
        <v>2018</v>
      </c>
      <c r="E1" s="1">
        <v>2019</v>
      </c>
      <c r="F1" s="1">
        <v>2020</v>
      </c>
    </row>
    <row r="2" spans="1:6">
      <c r="A2" t="s">
        <v>3</v>
      </c>
      <c r="B2" s="3">
        <v>30600</v>
      </c>
      <c r="C2" s="3">
        <v>30650</v>
      </c>
      <c r="D2" s="3">
        <v>48176</v>
      </c>
      <c r="E2" s="2">
        <v>50281</v>
      </c>
      <c r="F2" s="2">
        <v>55211.3</v>
      </c>
    </row>
    <row r="3" spans="1:6">
      <c r="A3" t="s">
        <v>4</v>
      </c>
      <c r="B3" s="3">
        <v>21420</v>
      </c>
      <c r="C3" s="3">
        <v>16880</v>
      </c>
      <c r="D3" s="3">
        <v>20647</v>
      </c>
      <c r="E3" s="2">
        <v>32757.4</v>
      </c>
      <c r="F3" s="2">
        <v>36949.4</v>
      </c>
    </row>
    <row r="4" spans="1:6">
      <c r="A4" t="s">
        <v>5</v>
      </c>
      <c r="B4" s="3">
        <v>14680</v>
      </c>
      <c r="C4" s="3">
        <v>16990</v>
      </c>
      <c r="D4" s="3">
        <v>20248</v>
      </c>
      <c r="E4" s="2">
        <v>28916.1</v>
      </c>
      <c r="F4" s="2">
        <v>35422.5</v>
      </c>
    </row>
    <row r="5" spans="1:6">
      <c r="A5" t="s">
        <v>6</v>
      </c>
      <c r="B5" s="3">
        <v>23580</v>
      </c>
      <c r="C5" s="3">
        <v>16820</v>
      </c>
      <c r="D5" s="3">
        <v>31491</v>
      </c>
      <c r="E5" s="2">
        <v>33537</v>
      </c>
      <c r="F5" s="2">
        <v>38837.599999999999</v>
      </c>
    </row>
    <row r="6" spans="1:6">
      <c r="A6" t="s">
        <v>7</v>
      </c>
      <c r="B6" s="3">
        <v>21850</v>
      </c>
      <c r="C6" s="3">
        <v>18930</v>
      </c>
      <c r="D6" s="3">
        <v>30344</v>
      </c>
      <c r="E6" s="2">
        <v>20488.2</v>
      </c>
      <c r="F6" s="2">
        <v>22441.3</v>
      </c>
    </row>
    <row r="7" spans="1:6">
      <c r="A7" t="s">
        <v>8</v>
      </c>
      <c r="B7" s="3">
        <v>112130</v>
      </c>
      <c r="C7" s="3">
        <v>100270</v>
      </c>
      <c r="D7" s="3">
        <v>150906</v>
      </c>
      <c r="E7" s="2">
        <v>165979.70000000001</v>
      </c>
      <c r="F7" s="2">
        <v>188862.1</v>
      </c>
    </row>
  </sheetData>
  <pageMargins left="0.75" right="0.75" top="1" bottom="1" header="0.51180555555555596" footer="0.51180555555555596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"/>
  <sheetViews>
    <sheetView workbookViewId="0">
      <selection activeCell="P15" sqref="P15"/>
    </sheetView>
  </sheetViews>
  <sheetFormatPr defaultColWidth="9.1640625" defaultRowHeight="15.5"/>
  <sheetData>
    <row r="1" spans="1:6">
      <c r="B1" s="1">
        <v>2016</v>
      </c>
      <c r="C1" s="1">
        <v>2017</v>
      </c>
      <c r="D1" s="1">
        <v>2018</v>
      </c>
      <c r="E1" s="1">
        <v>2019</v>
      </c>
      <c r="F1" s="1">
        <v>2020</v>
      </c>
    </row>
    <row r="2" spans="1:6">
      <c r="A2" t="s">
        <v>3</v>
      </c>
      <c r="B2" s="4">
        <v>796</v>
      </c>
      <c r="C2" s="4">
        <v>797</v>
      </c>
      <c r="D2" s="4">
        <v>853</v>
      </c>
      <c r="E2" s="2">
        <v>996.5</v>
      </c>
      <c r="F2" s="2">
        <v>1015.5</v>
      </c>
    </row>
    <row r="3" spans="1:6">
      <c r="A3" t="s">
        <v>4</v>
      </c>
      <c r="B3" s="4">
        <v>771</v>
      </c>
      <c r="C3" s="4">
        <v>608</v>
      </c>
      <c r="D3" s="4">
        <v>970</v>
      </c>
      <c r="E3" s="2">
        <v>1418.4</v>
      </c>
      <c r="F3" s="2">
        <v>1599.9</v>
      </c>
    </row>
    <row r="4" spans="1:6">
      <c r="A4" t="s">
        <v>5</v>
      </c>
      <c r="B4" s="4">
        <v>308</v>
      </c>
      <c r="C4" s="4">
        <v>356</v>
      </c>
      <c r="D4" s="4">
        <v>435</v>
      </c>
      <c r="E4" s="2">
        <v>893.5</v>
      </c>
      <c r="F4" s="2">
        <v>1094.5999999999999</v>
      </c>
    </row>
    <row r="5" spans="1:6">
      <c r="A5" t="s">
        <v>6</v>
      </c>
      <c r="B5" s="4">
        <v>802</v>
      </c>
      <c r="C5" s="4">
        <v>572</v>
      </c>
      <c r="D5" s="4">
        <v>1203</v>
      </c>
      <c r="E5" s="2">
        <v>1281.0999999999999</v>
      </c>
      <c r="F5" s="2">
        <v>1483.6</v>
      </c>
    </row>
    <row r="6" spans="1:6">
      <c r="A6" t="s">
        <v>7</v>
      </c>
      <c r="B6" s="4">
        <v>328</v>
      </c>
      <c r="C6" s="4">
        <v>284</v>
      </c>
      <c r="D6" s="4">
        <v>607</v>
      </c>
      <c r="E6" s="2">
        <v>135.19999999999999</v>
      </c>
      <c r="F6" s="2">
        <v>148.1</v>
      </c>
    </row>
    <row r="7" spans="1:6">
      <c r="A7" t="s">
        <v>8</v>
      </c>
      <c r="B7" s="4">
        <f>SUM(B2:B6)</f>
        <v>3005</v>
      </c>
      <c r="C7" s="4">
        <f>SUM(C2:C6)</f>
        <v>2617</v>
      </c>
      <c r="D7" s="4">
        <f>SUM(D2:D6)</f>
        <v>4068</v>
      </c>
      <c r="E7" s="2">
        <f>SUM(E2:E6)</f>
        <v>4724.7</v>
      </c>
      <c r="F7" s="2">
        <f>SUM(F2:F6)</f>
        <v>5341.7000000000007</v>
      </c>
    </row>
  </sheetData>
  <pageMargins left="0.75" right="0.75" top="1" bottom="1" header="0.51180555555555596" footer="0.51180555555555596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"/>
  <sheetViews>
    <sheetView topLeftCell="D10" workbookViewId="0">
      <selection activeCell="H6" sqref="H6"/>
    </sheetView>
  </sheetViews>
  <sheetFormatPr defaultColWidth="9.1640625" defaultRowHeight="15.5"/>
  <cols>
    <col min="1" max="1" width="15.33203125" customWidth="1"/>
  </cols>
  <sheetData>
    <row r="1" spans="1:6">
      <c r="B1" s="1">
        <v>2016</v>
      </c>
      <c r="C1" s="1">
        <v>2017</v>
      </c>
      <c r="D1" s="1">
        <v>2018</v>
      </c>
      <c r="E1" s="1">
        <v>2019</v>
      </c>
      <c r="F1" s="1">
        <v>2020</v>
      </c>
    </row>
    <row r="2" spans="1:6">
      <c r="A2" t="s">
        <v>3</v>
      </c>
      <c r="B2" s="3">
        <v>43744</v>
      </c>
      <c r="C2" s="3">
        <v>42073</v>
      </c>
      <c r="D2" s="3">
        <v>42532</v>
      </c>
      <c r="E2" s="3">
        <v>43552</v>
      </c>
      <c r="F2" s="2">
        <v>43508</v>
      </c>
    </row>
    <row r="3" spans="1:6">
      <c r="A3" t="s">
        <v>4</v>
      </c>
      <c r="B3" s="3">
        <v>6103</v>
      </c>
      <c r="C3" s="3">
        <v>8037</v>
      </c>
      <c r="D3" s="3">
        <v>9218</v>
      </c>
      <c r="E3" s="3">
        <v>10845</v>
      </c>
      <c r="F3" s="2">
        <v>13155</v>
      </c>
    </row>
    <row r="4" spans="1:6">
      <c r="A4" t="s">
        <v>5</v>
      </c>
      <c r="B4" s="3">
        <v>12629</v>
      </c>
      <c r="C4" s="3">
        <v>13594</v>
      </c>
      <c r="D4" s="3">
        <v>14412</v>
      </c>
      <c r="E4" s="3">
        <v>15820</v>
      </c>
      <c r="F4" s="2">
        <v>17054</v>
      </c>
    </row>
    <row r="5" spans="1:6">
      <c r="A5" t="s">
        <v>6</v>
      </c>
      <c r="B5" s="3">
        <v>2191</v>
      </c>
      <c r="C5" s="3">
        <v>3978</v>
      </c>
      <c r="D5" s="3">
        <v>5058</v>
      </c>
      <c r="E5" s="3">
        <v>6249</v>
      </c>
      <c r="F5" s="2">
        <v>7830</v>
      </c>
    </row>
    <row r="6" spans="1:6">
      <c r="A6" t="s">
        <v>7</v>
      </c>
      <c r="B6" s="3">
        <v>14769</v>
      </c>
      <c r="C6" s="3">
        <v>12265</v>
      </c>
      <c r="D6" s="3">
        <v>9785</v>
      </c>
      <c r="E6" s="3">
        <v>7704</v>
      </c>
      <c r="F6" s="2">
        <v>6202</v>
      </c>
    </row>
    <row r="7" spans="1:6">
      <c r="A7" t="s">
        <v>8</v>
      </c>
      <c r="B7" s="3">
        <f>SUM(B2:B6)</f>
        <v>79436</v>
      </c>
      <c r="C7" s="3">
        <f>SUM(C2:C6)</f>
        <v>79947</v>
      </c>
      <c r="D7" s="3">
        <f>SUM(D2:D6)</f>
        <v>81005</v>
      </c>
      <c r="E7" s="3">
        <f>SUM(E2:E6)</f>
        <v>84170</v>
      </c>
      <c r="F7" s="3">
        <f>SUM(F2:F6)</f>
        <v>87749</v>
      </c>
    </row>
  </sheetData>
  <pageMargins left="0.75" right="0.75" top="1" bottom="1" header="0.51180555555555596" footer="0.51180555555555596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"/>
  <sheetViews>
    <sheetView tabSelected="1" topLeftCell="A4" zoomScale="85" zoomScaleNormal="85" workbookViewId="0">
      <selection activeCell="G7" sqref="G7"/>
    </sheetView>
  </sheetViews>
  <sheetFormatPr defaultColWidth="9.1640625" defaultRowHeight="15.5"/>
  <cols>
    <col min="1" max="1" width="26.5" style="5" customWidth="1"/>
    <col min="2" max="4" width="12.75" style="5"/>
    <col min="5" max="5" width="13.33203125" style="5" bestFit="1" customWidth="1"/>
    <col min="6" max="6" width="12.75" style="5"/>
    <col min="7" max="7" width="13.83203125" style="5" customWidth="1"/>
    <col min="8" max="16384" width="9.1640625" style="5"/>
  </cols>
  <sheetData>
    <row r="1" spans="1:7">
      <c r="B1" s="6">
        <v>2016</v>
      </c>
      <c r="C1" s="6">
        <v>2017</v>
      </c>
      <c r="D1" s="6">
        <v>2018</v>
      </c>
      <c r="E1" s="6">
        <v>2019</v>
      </c>
      <c r="F1" s="6">
        <v>2020</v>
      </c>
    </row>
    <row r="2" spans="1:7">
      <c r="A2" s="5" t="s">
        <v>15</v>
      </c>
      <c r="B2" s="7">
        <v>79436000</v>
      </c>
      <c r="C2" s="7">
        <v>79947000</v>
      </c>
      <c r="D2" s="7">
        <v>81005000</v>
      </c>
      <c r="E2" s="7">
        <v>84170000</v>
      </c>
      <c r="F2" s="7">
        <v>87749000</v>
      </c>
      <c r="G2" s="5" t="s">
        <v>14</v>
      </c>
    </row>
    <row r="3" spans="1:7">
      <c r="A3" s="5" t="s">
        <v>17</v>
      </c>
      <c r="B3" s="7">
        <v>140000000</v>
      </c>
      <c r="C3" s="7">
        <v>154000000</v>
      </c>
      <c r="D3" s="7">
        <v>161000000</v>
      </c>
      <c r="E3" s="7">
        <v>150000000</v>
      </c>
      <c r="F3" s="7">
        <v>160000000</v>
      </c>
      <c r="G3" s="5" t="s">
        <v>14</v>
      </c>
    </row>
    <row r="4" spans="1:7">
      <c r="A4" s="5" t="s">
        <v>9</v>
      </c>
      <c r="B4" s="7">
        <v>160550000</v>
      </c>
      <c r="C4" s="7">
        <v>163700000</v>
      </c>
      <c r="D4" s="7">
        <v>165500000</v>
      </c>
      <c r="E4" s="7">
        <v>171000000</v>
      </c>
      <c r="F4" s="7">
        <f>F7*E8</f>
        <v>175384615.38461536</v>
      </c>
      <c r="G4" s="5" t="s">
        <v>13</v>
      </c>
    </row>
    <row r="5" spans="1:7">
      <c r="A5" s="5" t="s">
        <v>19</v>
      </c>
      <c r="B5" s="7">
        <v>112130000</v>
      </c>
      <c r="C5" s="7">
        <v>100270000</v>
      </c>
      <c r="D5" s="7">
        <v>150906000</v>
      </c>
      <c r="E5" s="7">
        <v>165979700</v>
      </c>
      <c r="F5" s="7">
        <v>188862100</v>
      </c>
      <c r="G5" s="5" t="s">
        <v>16</v>
      </c>
    </row>
    <row r="6" spans="1:7">
      <c r="A6" s="5" t="s">
        <v>10</v>
      </c>
      <c r="B6" s="7">
        <f>B4-B2</f>
        <v>81114000</v>
      </c>
      <c r="C6" s="7">
        <f>C4-C2</f>
        <v>83753000</v>
      </c>
      <c r="D6" s="7">
        <f>D4-D2</f>
        <v>84495000</v>
      </c>
      <c r="E6" s="7">
        <f>E4-E2</f>
        <v>86830000</v>
      </c>
      <c r="F6" s="7">
        <f>F4-F2</f>
        <v>87635615.384615362</v>
      </c>
    </row>
    <row r="7" spans="1:7">
      <c r="A7" s="5" t="s">
        <v>11</v>
      </c>
      <c r="B7" s="7">
        <v>3660</v>
      </c>
      <c r="C7" s="7">
        <v>3735</v>
      </c>
      <c r="D7" s="7">
        <v>3800</v>
      </c>
      <c r="E7" s="7">
        <v>3900</v>
      </c>
      <c r="F7" s="7">
        <v>4000</v>
      </c>
    </row>
    <row r="8" spans="1:7">
      <c r="A8" s="5" t="s">
        <v>12</v>
      </c>
      <c r="B8" s="7">
        <f>B4/B7</f>
        <v>43866.120218579235</v>
      </c>
      <c r="C8" s="7">
        <f>C4/C7</f>
        <v>43828.647925033467</v>
      </c>
      <c r="D8" s="7">
        <f>D4/D7</f>
        <v>43552.631578947367</v>
      </c>
      <c r="E8" s="7">
        <f>E4/E7</f>
        <v>43846.153846153844</v>
      </c>
      <c r="F8" s="7">
        <f>F4/F7</f>
        <v>43846.153846153844</v>
      </c>
    </row>
    <row r="9" spans="1:7">
      <c r="A9" s="5" t="s">
        <v>20</v>
      </c>
      <c r="B9" s="8">
        <f>B2/B5</f>
        <v>0.70842771782752167</v>
      </c>
      <c r="C9" s="8">
        <f t="shared" ref="C9:F9" si="0">C2/C5</f>
        <v>0.79731724344270472</v>
      </c>
      <c r="D9" s="8">
        <f t="shared" si="0"/>
        <v>0.53679111499874099</v>
      </c>
      <c r="E9" s="8">
        <f t="shared" si="0"/>
        <v>0.50711020685059682</v>
      </c>
      <c r="F9" s="8">
        <f t="shared" si="0"/>
        <v>0.46461942337822149</v>
      </c>
    </row>
    <row r="10" spans="1:7">
      <c r="A10" s="5" t="s">
        <v>18</v>
      </c>
      <c r="B10" s="8">
        <f>B2/B3</f>
        <v>0.56740000000000002</v>
      </c>
      <c r="C10" s="8">
        <f t="shared" ref="C10:F10" si="1">C2/C3</f>
        <v>0.51913636363636362</v>
      </c>
      <c r="D10" s="8">
        <f t="shared" si="1"/>
        <v>0.50313664596273289</v>
      </c>
      <c r="E10" s="8">
        <f t="shared" si="1"/>
        <v>0.56113333333333337</v>
      </c>
      <c r="F10" s="8">
        <f t="shared" si="1"/>
        <v>0.54843125000000004</v>
      </c>
    </row>
  </sheetData>
  <pageMargins left="0.75" right="0.75" top="1" bottom="1" header="0.51180555555555596" footer="0.51180555555555596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Theoretical Scrap</vt:lpstr>
      <vt:lpstr>Qty</vt:lpstr>
      <vt:lpstr>Weight</vt:lpstr>
      <vt:lpstr>拆解</vt:lpstr>
      <vt:lpstr>Gap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apple</dc:creator>
  <cp:lastModifiedBy>ZHIQIN NI</cp:lastModifiedBy>
  <dcterms:created xsi:type="dcterms:W3CDTF">2021-11-28T16:40:00Z</dcterms:created>
  <dcterms:modified xsi:type="dcterms:W3CDTF">2022-03-19T06:44:45Z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2052-3.9.0.6159</vt:lpwstr>
  </property>
</Properties>
</file>