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A:\DOCUMENTOS\DOCTORADO INGENIERÍA SANITARIA Y AMBIENTAL\Tesis de doctorado\Artículo final\Material complementario\"/>
    </mc:Choice>
  </mc:AlternateContent>
  <bookViews>
    <workbookView xWindow="240" yWindow="120" windowWidth="18960" windowHeight="10875"/>
  </bookViews>
  <sheets>
    <sheet name="Baseline" sheetId="27" r:id="rId1"/>
    <sheet name="Threat scenario" sheetId="37" r:id="rId2"/>
    <sheet name="Mitigation strategies" sheetId="42" r:id="rId3"/>
    <sheet name="Description" sheetId="25" r:id="rId4"/>
  </sheets>
  <definedNames>
    <definedName name="_ENREF_10" localSheetId="3">Description!#REF!</definedName>
    <definedName name="_ENREF_25" localSheetId="3">Description!#REF!</definedName>
    <definedName name="_ENREF_27" localSheetId="3">Description!#REF!</definedName>
    <definedName name="_ENREF_28" localSheetId="3">Description!$B$12</definedName>
    <definedName name="_ENREF_34" localSheetId="3">Description!$B$13</definedName>
    <definedName name="_ENREF_38" localSheetId="3">Description!#REF!</definedName>
    <definedName name="_ENREF_41" localSheetId="3">Description!#REF!</definedName>
    <definedName name="_ENREF_45" localSheetId="3">Description!$B$14</definedName>
    <definedName name="_ENREF_47" localSheetId="3">Description!#REF!</definedName>
    <definedName name="_ENREF_59" localSheetId="3">Description!#REF!</definedName>
    <definedName name="_ENREF_61" localSheetId="3">Description!#REF!</definedName>
    <definedName name="_ENREF_67" localSheetId="3">Description!$B$15</definedName>
    <definedName name="_ENREF_68" localSheetId="3">Description!#REF!</definedName>
    <definedName name="_xlnm.Print_Area" localSheetId="0">Baseline!$B$1:$M$154</definedName>
    <definedName name="_xlnm.Print_Area" localSheetId="3">Description!$B$1:$E$14</definedName>
    <definedName name="_xlnm.Print_Area" localSheetId="2">'Mitigation strategies'!$B$1:$M$154</definedName>
    <definedName name="_xlnm.Print_Area" localSheetId="1">'Threat scenario'!$B$1:$M$154</definedName>
  </definedNames>
  <calcPr calcId="152511"/>
</workbook>
</file>

<file path=xl/calcChain.xml><?xml version="1.0" encoding="utf-8"?>
<calcChain xmlns="http://schemas.openxmlformats.org/spreadsheetml/2006/main">
  <c r="J128" i="42" l="1"/>
  <c r="J97" i="42"/>
  <c r="J66" i="42"/>
  <c r="J35" i="42"/>
  <c r="J4" i="42"/>
  <c r="H136" i="42" l="1"/>
  <c r="H135" i="42"/>
  <c r="H134" i="42"/>
  <c r="H133" i="42"/>
  <c r="H132" i="42"/>
  <c r="H131" i="42"/>
  <c r="H130" i="42"/>
  <c r="H129" i="42"/>
  <c r="H129" i="37"/>
  <c r="J128" i="37"/>
  <c r="J97" i="37"/>
  <c r="J66" i="37"/>
  <c r="J35" i="37"/>
  <c r="J4" i="37"/>
  <c r="H136" i="37"/>
  <c r="H135" i="37"/>
  <c r="H134" i="37"/>
  <c r="H133" i="37"/>
  <c r="H132" i="37"/>
  <c r="H131" i="37"/>
  <c r="H130" i="37"/>
  <c r="H134" i="27"/>
  <c r="H135" i="27"/>
  <c r="H136" i="27"/>
  <c r="H133" i="27"/>
  <c r="H131" i="27"/>
  <c r="H132" i="27"/>
  <c r="H130" i="27"/>
  <c r="H129" i="27"/>
  <c r="J128" i="27" l="1"/>
  <c r="J97" i="27"/>
  <c r="D111" i="27" s="1"/>
  <c r="J66" i="27"/>
  <c r="J35" i="27"/>
  <c r="J4" i="27"/>
  <c r="J136" i="42"/>
  <c r="J135" i="42"/>
  <c r="D148" i="42" s="1"/>
  <c r="J134" i="42"/>
  <c r="D147" i="42" s="1"/>
  <c r="J133" i="42"/>
  <c r="J132" i="42"/>
  <c r="D145" i="42" s="1"/>
  <c r="J131" i="42"/>
  <c r="D144" i="42" s="1"/>
  <c r="J130" i="42"/>
  <c r="D143" i="42" s="1"/>
  <c r="J129" i="42"/>
  <c r="D142" i="42"/>
  <c r="D112" i="42"/>
  <c r="J105" i="42"/>
  <c r="J104" i="42"/>
  <c r="D117" i="42" s="1"/>
  <c r="J103" i="42"/>
  <c r="J102" i="42"/>
  <c r="D116" i="42" s="1"/>
  <c r="J101" i="42"/>
  <c r="D114" i="42" s="1"/>
  <c r="J100" i="42"/>
  <c r="D113" i="42" s="1"/>
  <c r="J99" i="42"/>
  <c r="J98" i="42"/>
  <c r="J74" i="42"/>
  <c r="J73" i="42"/>
  <c r="J72" i="42"/>
  <c r="D85" i="42" s="1"/>
  <c r="J71" i="42"/>
  <c r="J70" i="42"/>
  <c r="D83" i="42" s="1"/>
  <c r="J69" i="42"/>
  <c r="D82" i="42" s="1"/>
  <c r="J68" i="42"/>
  <c r="D81" i="42" s="1"/>
  <c r="J67" i="42"/>
  <c r="D80" i="42"/>
  <c r="J43" i="42"/>
  <c r="J42" i="42"/>
  <c r="D55" i="42" s="1"/>
  <c r="J41" i="42"/>
  <c r="J40" i="42"/>
  <c r="D54" i="42" s="1"/>
  <c r="J39" i="42"/>
  <c r="D52" i="42" s="1"/>
  <c r="J38" i="42"/>
  <c r="D51" i="42" s="1"/>
  <c r="J37" i="42"/>
  <c r="D50" i="42" s="1"/>
  <c r="J36" i="42"/>
  <c r="J136" i="37"/>
  <c r="J135" i="37"/>
  <c r="J134" i="37"/>
  <c r="J133" i="37"/>
  <c r="J132" i="37"/>
  <c r="D145" i="37" s="1"/>
  <c r="J131" i="37"/>
  <c r="D144" i="37" s="1"/>
  <c r="J130" i="37"/>
  <c r="D143" i="37" s="1"/>
  <c r="J129" i="37"/>
  <c r="J105" i="37"/>
  <c r="J104" i="37"/>
  <c r="D117" i="37" s="1"/>
  <c r="J103" i="37"/>
  <c r="D116" i="37" s="1"/>
  <c r="J102" i="37"/>
  <c r="J101" i="37"/>
  <c r="D114" i="37" s="1"/>
  <c r="J100" i="37"/>
  <c r="D113" i="37" s="1"/>
  <c r="J99" i="37"/>
  <c r="D112" i="37" s="1"/>
  <c r="J98" i="37"/>
  <c r="D111" i="37"/>
  <c r="D81" i="37"/>
  <c r="J74" i="37"/>
  <c r="J73" i="37"/>
  <c r="D86" i="37" s="1"/>
  <c r="J72" i="37"/>
  <c r="J71" i="37"/>
  <c r="D85" i="37" s="1"/>
  <c r="J70" i="37"/>
  <c r="D83" i="37" s="1"/>
  <c r="J69" i="37"/>
  <c r="D82" i="37" s="1"/>
  <c r="J68" i="37"/>
  <c r="J67" i="37"/>
  <c r="D80" i="37" s="1"/>
  <c r="D50" i="37"/>
  <c r="J43" i="37"/>
  <c r="J42" i="37"/>
  <c r="J41" i="37"/>
  <c r="J40" i="37"/>
  <c r="D54" i="37" s="1"/>
  <c r="J39" i="37"/>
  <c r="D52" i="37" s="1"/>
  <c r="J38" i="37"/>
  <c r="D51" i="37" s="1"/>
  <c r="J37" i="37"/>
  <c r="J36" i="37"/>
  <c r="D49" i="37"/>
  <c r="D114" i="27"/>
  <c r="J105" i="27"/>
  <c r="J104" i="27"/>
  <c r="D117" i="27" s="1"/>
  <c r="J103" i="27"/>
  <c r="J102" i="27"/>
  <c r="D116" i="27" s="1"/>
  <c r="J101" i="27"/>
  <c r="J100" i="27"/>
  <c r="D113" i="27" s="1"/>
  <c r="J99" i="27"/>
  <c r="D112" i="27" s="1"/>
  <c r="J98" i="27"/>
  <c r="D81" i="27"/>
  <c r="J74" i="27"/>
  <c r="J73" i="27"/>
  <c r="J72" i="27"/>
  <c r="J71" i="27"/>
  <c r="D85" i="27" s="1"/>
  <c r="J70" i="27"/>
  <c r="D83" i="27" s="1"/>
  <c r="J69" i="27"/>
  <c r="D82" i="27" s="1"/>
  <c r="J68" i="27"/>
  <c r="J67" i="27"/>
  <c r="D54" i="27"/>
  <c r="J43" i="27"/>
  <c r="J42" i="27"/>
  <c r="D55" i="27" s="1"/>
  <c r="J41" i="27"/>
  <c r="J40" i="27"/>
  <c r="J39" i="27"/>
  <c r="D52" i="27" s="1"/>
  <c r="J38" i="27"/>
  <c r="D51" i="27" s="1"/>
  <c r="J37" i="27"/>
  <c r="D50" i="27" s="1"/>
  <c r="J36" i="27"/>
  <c r="D49" i="27"/>
  <c r="D49" i="42" l="1"/>
  <c r="D86" i="42"/>
  <c r="D111" i="42"/>
  <c r="D110" i="42" s="1"/>
  <c r="D55" i="37"/>
  <c r="D110" i="27"/>
  <c r="D48" i="27"/>
  <c r="D86" i="27"/>
  <c r="D80" i="27"/>
  <c r="D146" i="42"/>
  <c r="D148" i="37"/>
  <c r="D147" i="37"/>
  <c r="D142" i="37"/>
  <c r="D141" i="37" s="1"/>
  <c r="D141" i="42"/>
  <c r="D150" i="42" s="1"/>
  <c r="D153" i="42" s="1"/>
  <c r="D115" i="42"/>
  <c r="D79" i="42"/>
  <c r="D84" i="42"/>
  <c r="D48" i="42"/>
  <c r="D53" i="42"/>
  <c r="D110" i="37"/>
  <c r="D115" i="37"/>
  <c r="D79" i="37"/>
  <c r="D84" i="37"/>
  <c r="D48" i="37"/>
  <c r="D53" i="37"/>
  <c r="D115" i="27"/>
  <c r="D119" i="27" s="1"/>
  <c r="D122" i="27" s="1"/>
  <c r="D79" i="27"/>
  <c r="D84" i="27"/>
  <c r="D53" i="27"/>
  <c r="D57" i="27" s="1"/>
  <c r="D60" i="27" s="1"/>
  <c r="D119" i="42" l="1"/>
  <c r="D122" i="42" s="1"/>
  <c r="D57" i="42"/>
  <c r="D60" i="42" s="1"/>
  <c r="D146" i="37"/>
  <c r="D150" i="37"/>
  <c r="D153" i="37" s="1"/>
  <c r="D88" i="42"/>
  <c r="D91" i="42" s="1"/>
  <c r="D119" i="37"/>
  <c r="D122" i="37" s="1"/>
  <c r="D88" i="37"/>
  <c r="D91" i="37" s="1"/>
  <c r="D57" i="37"/>
  <c r="D60" i="37" s="1"/>
  <c r="D88" i="27"/>
  <c r="D91" i="27" s="1"/>
  <c r="J12" i="42" l="1"/>
  <c r="J11" i="42"/>
  <c r="J10" i="42"/>
  <c r="J9" i="42"/>
  <c r="D23" i="42" s="1"/>
  <c r="J8" i="42"/>
  <c r="D21" i="42" s="1"/>
  <c r="J7" i="42"/>
  <c r="D20" i="42"/>
  <c r="J6" i="42"/>
  <c r="D19" i="42" s="1"/>
  <c r="J5" i="42"/>
  <c r="D18" i="42"/>
  <c r="J12" i="37"/>
  <c r="J11" i="37"/>
  <c r="J10" i="37"/>
  <c r="J9" i="37"/>
  <c r="J8" i="37"/>
  <c r="D21" i="37" s="1"/>
  <c r="J7" i="37"/>
  <c r="D20" i="37" s="1"/>
  <c r="J6" i="37"/>
  <c r="D19" i="37" s="1"/>
  <c r="J5" i="37"/>
  <c r="D18" i="37"/>
  <c r="D24" i="37"/>
  <c r="J9" i="27"/>
  <c r="D23" i="27" s="1"/>
  <c r="J10" i="27"/>
  <c r="J8" i="27"/>
  <c r="D21" i="27" s="1"/>
  <c r="J7" i="27"/>
  <c r="D20" i="27" s="1"/>
  <c r="J6" i="27"/>
  <c r="D19" i="27" s="1"/>
  <c r="J5" i="27"/>
  <c r="J11" i="27"/>
  <c r="J12" i="27"/>
  <c r="D24" i="27" s="1"/>
  <c r="D22" i="27"/>
  <c r="D18" i="27"/>
  <c r="D24" i="42" l="1"/>
  <c r="D23" i="37"/>
  <c r="D17" i="27"/>
  <c r="D17" i="37"/>
  <c r="D22" i="37"/>
  <c r="D22" i="42"/>
  <c r="D17" i="42"/>
  <c r="D26" i="42" l="1"/>
  <c r="D29" i="42" s="1"/>
  <c r="D26" i="37"/>
  <c r="D29" i="37" s="1"/>
  <c r="D26" i="27"/>
  <c r="D29" i="27" s="1"/>
  <c r="J129" i="27"/>
  <c r="D142" i="27" s="1"/>
  <c r="J130" i="27"/>
  <c r="D143" i="27" s="1"/>
  <c r="J132" i="27"/>
  <c r="D145" i="27"/>
  <c r="J131" i="27"/>
  <c r="D144" i="27" s="1"/>
  <c r="J133" i="27"/>
  <c r="J136" i="27"/>
  <c r="J135" i="27"/>
  <c r="J134" i="27"/>
  <c r="D147" i="27"/>
  <c r="D141" i="27" l="1"/>
  <c r="D148" i="27"/>
  <c r="D146" i="27" s="1"/>
  <c r="D150" i="27" s="1"/>
  <c r="D153" i="27" s="1"/>
</calcChain>
</file>

<file path=xl/sharedStrings.xml><?xml version="1.0" encoding="utf-8"?>
<sst xmlns="http://schemas.openxmlformats.org/spreadsheetml/2006/main" count="791" uniqueCount="78">
  <si>
    <t>Variables</t>
  </si>
  <si>
    <t>SOCIAL</t>
  </si>
  <si>
    <t>0,00 - 0,29</t>
  </si>
  <si>
    <t>0,30 - 0,49</t>
  </si>
  <si>
    <t>0,90 - 1,00</t>
  </si>
  <si>
    <t>0,50 - 0,69</t>
  </si>
  <si>
    <t>0,70 - 0,89</t>
  </si>
  <si>
    <t>Comprehensive resilience (CR) index - Baseline -  Cañaveralejo subbasin</t>
  </si>
  <si>
    <t>1. SOCIO-ECOLOGICAL VARIABLES AND INDICATORS</t>
  </si>
  <si>
    <t>3. Flood risk</t>
  </si>
  <si>
    <t>4. Solid waste in the UDS</t>
  </si>
  <si>
    <t>5. Economic development of the population</t>
  </si>
  <si>
    <t>6. Physical characteristics of the urban basin</t>
  </si>
  <si>
    <t>7. Flood regulation</t>
  </si>
  <si>
    <t>2. Governance</t>
  </si>
  <si>
    <t>ECOLOGICAL</t>
  </si>
  <si>
    <t>2.1. Institutional coordination level (high, moderate or low)</t>
  </si>
  <si>
    <t>2.2. Informal settlements (%)</t>
  </si>
  <si>
    <t>3.1. Area in high-risk flooding zone (%)</t>
  </si>
  <si>
    <t>4.1. Solid waste in channels and rivers (%)</t>
  </si>
  <si>
    <t>5.1. Households with unsatisfied basic needs - UBN (%)</t>
  </si>
  <si>
    <t>6.1. Predominant land slope (%)</t>
  </si>
  <si>
    <t>6.2. Impervious area (%)</t>
  </si>
  <si>
    <t>7.1. Green areas (%)</t>
  </si>
  <si>
    <t>7.2. Water bodies areas (%)</t>
  </si>
  <si>
    <t>Socio-ecological resilience (SER)</t>
  </si>
  <si>
    <t>Engineering resilience (ER)</t>
  </si>
  <si>
    <t>Comprehensive resilience (CR) index</t>
  </si>
  <si>
    <t>Indicators</t>
  </si>
  <si>
    <t>Value</t>
  </si>
  <si>
    <t>Normalized value</t>
  </si>
  <si>
    <t>Weight (%)</t>
  </si>
  <si>
    <t>2. FACTORS AND VARIABLES</t>
  </si>
  <si>
    <t>3. INFORMATION</t>
  </si>
  <si>
    <t>The CR Index uses 10 indicators within 7 variables and 6 factors. The values of the indicators were normalized in an interval of 0-1, the indicators in percentage were divided by 100 and the qualitative indicators were normalized by categorizing scales. To take into account the positive or negative effect of the indicators on CR index, the normalized value was considered as the result for the indicators with a positive effect, while their complements were calculated for the indicators with a negative effect (1 – normalized value). The weight of each indicator was defined using proportional weights.</t>
  </si>
  <si>
    <t>Index value</t>
  </si>
  <si>
    <t>UDS resilience</t>
  </si>
  <si>
    <t>Very low</t>
  </si>
  <si>
    <t>Low</t>
  </si>
  <si>
    <t>Moderate</t>
  </si>
  <si>
    <t>High</t>
  </si>
  <si>
    <t>Very high</t>
  </si>
  <si>
    <t>The CR index was measured on a scale of 0-1 which represents:</t>
  </si>
  <si>
    <t>Comprehensive resilience (CR) index - Baseline -  Lili subbasin</t>
  </si>
  <si>
    <t>Comprehensive resilience (CR) index - Baseline -  Meléndez subbasin</t>
  </si>
  <si>
    <t>Comprehensive resilience (CR) index - Baseline -  Ferrocarril subbasin</t>
  </si>
  <si>
    <t>Comprehensive resilience (CR) index - Baseline -  SDS of Cali</t>
  </si>
  <si>
    <t>Comprehensive resilience (CR) index - Threat scenario -  Cañaveralejo subbasin</t>
  </si>
  <si>
    <t>Comprehensive resilience (CR) index - Threat scenario -  Lili subbasin</t>
  </si>
  <si>
    <t>Comprehensive resilience (CR) index - Threat scenario -  Meléndez subbasin</t>
  </si>
  <si>
    <t>Comprehensive resilience (CR) index - Threat scenario -  Ferrocarril subbasin</t>
  </si>
  <si>
    <t>Comprehensive resilience (CR) index - Threat scenario -  SDS of Cali</t>
  </si>
  <si>
    <t>Comprehensive resilience (CR) index - Mitigation strategies -  Cañaveralejo subbasin</t>
  </si>
  <si>
    <t>Comprehensive resilience (CR) index - Mitigation strategies -  Lili subbasin</t>
  </si>
  <si>
    <t>Comprehensive resilience (CR) index - Mitigation strategies -  Meléndez subbasin</t>
  </si>
  <si>
    <t>Comprehensive resilience (CR) index - Mitigation strategies -  Ferrocarril subbasin</t>
  </si>
  <si>
    <t>Comprehensive resilience (CR) index - Mitigation strategies -  SDS of Cali</t>
  </si>
  <si>
    <t>Description of socio-ecological resilience (SER) factors and variables in urban drainage systems (UDSs)</t>
  </si>
  <si>
    <t>Factors</t>
  </si>
  <si>
    <t>Description</t>
  </si>
  <si>
    <t>Governance</t>
  </si>
  <si>
    <t>Flood risk</t>
  </si>
  <si>
    <t>Solid waste in the UDS</t>
  </si>
  <si>
    <t>Economic development of the population</t>
  </si>
  <si>
    <t>Physical characteristics of the urban basin</t>
  </si>
  <si>
    <t xml:space="preserve"> Flood regulation</t>
  </si>
  <si>
    <t>It relates to the level of institutional coordination between different entities with interests in urban drainage and also to informal settlements that may have a different set of drainage problems and a complete lack of infrastructure to drain stormwater and wastewater.</t>
  </si>
  <si>
    <t>Refers to the area in high-risk flooding zone in the urban basin. This is important because there may be areas in high-risk flooding zone of canals and rivers occupied by the population without any protection.</t>
  </si>
  <si>
    <t>It is associated with the amount of solid waste (garbage, debris and sediment) disposed in channels and rivers which cause obstructions generating floods.</t>
  </si>
  <si>
    <t>It evaluates the economic condition of the population, in this sense the populations with better economic conditions have better SER and can recover more quickly from the damages and economic losses caused by flooding.</t>
  </si>
  <si>
    <t>It is related to the urban ecosystem service of flood regulation provided by the UDS. In this sense, the UDS allows floods to be regulated naturally through the storage and infiltration of runoff in green areas (forests, gardens, parks and road dividers) and water bodies (lagoons, rivers, swamps and wetlands).</t>
  </si>
  <si>
    <t>References</t>
  </si>
  <si>
    <t>Niemelä, Jari, Jürgen Breuste, Thomas Elmqvist, Glenn Guntenspergen, Philip James, and Nancy McIntyre. 2011. Urban Ecology: Patterns, Processes, and Applications.</t>
  </si>
  <si>
    <r>
      <t xml:space="preserve">Grabowski, Zbigniew, Marissa Matsler, Cassandra Thiel, Lauren McPhillips, R. Hum, Amanda Bradshaw, Thaddeus Miller, and Charles Redman. 2017. "Infrastructures as Socio-Eco-Technical Systems: Five Considerations for Interdisciplinary Dialogue." </t>
    </r>
    <r>
      <rPr>
        <i/>
        <sz val="10"/>
        <color theme="1"/>
        <rFont val="Times New Roman"/>
        <family val="1"/>
      </rPr>
      <t xml:space="preserve"> Journal of Infrastructure Systems </t>
    </r>
    <r>
      <rPr>
        <sz val="10"/>
        <color theme="1"/>
        <rFont val="Times New Roman"/>
        <family val="1"/>
      </rPr>
      <t>23 (4):02517002. https://doi.org/10.1061/(asce)is.1943-555x.0000383.</t>
    </r>
  </si>
  <si>
    <r>
      <t xml:space="preserve">Novotny, Vladimir. 2008. "A new paradigm of sustainable urban drainage and water management." In </t>
    </r>
    <r>
      <rPr>
        <i/>
        <sz val="10"/>
        <color theme="1"/>
        <rFont val="Times New Roman"/>
        <family val="1"/>
      </rPr>
      <t>Oxford Roundtable Workshop on Sustainability</t>
    </r>
    <r>
      <rPr>
        <sz val="10"/>
        <color theme="1"/>
        <rFont val="Times New Roman"/>
        <family val="1"/>
      </rPr>
      <t>. Oxford University, UK.</t>
    </r>
  </si>
  <si>
    <r>
      <t xml:space="preserve">Capacity of institutions and users to cope failures (Moores and Semadeni-Davies 2015; Grabowski </t>
    </r>
    <r>
      <rPr>
        <i/>
        <sz val="11"/>
        <color theme="1" tint="0.34998626667073579"/>
        <rFont val="Times New Roman"/>
        <family val="1"/>
      </rPr>
      <t>et al.</t>
    </r>
    <r>
      <rPr>
        <sz val="11"/>
        <color theme="1" tint="0.34998626667073579"/>
        <rFont val="Times New Roman"/>
        <family val="1"/>
      </rPr>
      <t xml:space="preserve"> 2017)</t>
    </r>
  </si>
  <si>
    <r>
      <t xml:space="preserve">Capacity of urban basin to maintain its structure and of the UDS to maintain ecosystem services during failures  (Novotny 2008; Niemelä </t>
    </r>
    <r>
      <rPr>
        <i/>
        <sz val="11"/>
        <color rgb="FF00B050"/>
        <rFont val="Times New Roman"/>
        <family val="1"/>
      </rPr>
      <t>et al.</t>
    </r>
    <r>
      <rPr>
        <sz val="11"/>
        <color rgb="FF00B050"/>
        <rFont val="Times New Roman"/>
        <family val="1"/>
      </rPr>
      <t xml:space="preserve"> 2011; Grabowski </t>
    </r>
    <r>
      <rPr>
        <i/>
        <sz val="11"/>
        <color rgb="FF00B050"/>
        <rFont val="Times New Roman"/>
        <family val="1"/>
      </rPr>
      <t>et al.</t>
    </r>
    <r>
      <rPr>
        <sz val="11"/>
        <color rgb="FF00B050"/>
        <rFont val="Times New Roman"/>
        <family val="1"/>
      </rPr>
      <t xml:space="preserve"> 2017)</t>
    </r>
  </si>
  <si>
    <r>
      <t xml:space="preserve">Moores, Jonathan, and Annette Semadeni-Davies. 2015. "Assessing resilience in stormwater management." In </t>
    </r>
    <r>
      <rPr>
        <i/>
        <sz val="10"/>
        <color theme="1"/>
        <rFont val="Times New Roman"/>
        <family val="1"/>
      </rPr>
      <t>Asia Pacific Stormwater Conference. Auckland</t>
    </r>
    <r>
      <rPr>
        <sz val="10"/>
        <color theme="1"/>
        <rFont val="Times New Roman"/>
        <family val="1"/>
      </rPr>
      <t>, New Zealand.</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</si>
</sst>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_ ;\-#,##0.00\ "/>
  </numFmts>
  <fonts count="25" x14ac:knownFonts="1">
    <font>
      <sz val="11"/>
      <color theme="1"/>
      <name val="Calibri"/>
      <family val="2"/>
      <scheme val="minor"/>
    </font>
    <font>
      <b/>
      <sz val="11"/>
      <name val="Times New Roman"/>
      <family val="1"/>
    </font>
    <font>
      <sz val="11"/>
      <name val="Times New Roman"/>
      <family val="1"/>
    </font>
    <font>
      <sz val="11"/>
      <color theme="0"/>
      <name val="Times New Roman"/>
      <family val="1"/>
    </font>
    <font>
      <sz val="11"/>
      <color theme="1" tint="0.499984740745262"/>
      <name val="Times New Roman"/>
      <family val="1"/>
    </font>
    <font>
      <b/>
      <i/>
      <sz val="11"/>
      <name val="Times New Roman"/>
      <family val="1"/>
    </font>
    <font>
      <i/>
      <sz val="11"/>
      <name val="Times New Roman"/>
      <family val="1"/>
    </font>
    <font>
      <b/>
      <i/>
      <sz val="11"/>
      <color theme="9" tint="-0.249977111117893"/>
      <name val="Times New Roman"/>
      <family val="1"/>
    </font>
    <font>
      <sz val="11"/>
      <color theme="9" tint="-0.249977111117893"/>
      <name val="Times New Roman"/>
      <family val="1"/>
    </font>
    <font>
      <b/>
      <i/>
      <sz val="14"/>
      <color theme="8" tint="-0.499984740745262"/>
      <name val="Times New Roman"/>
      <family val="1"/>
    </font>
    <font>
      <b/>
      <i/>
      <sz val="11"/>
      <color theme="8" tint="-0.499984740745262"/>
      <name val="Times New Roman"/>
      <family val="1"/>
    </font>
    <font>
      <sz val="11"/>
      <color theme="1"/>
      <name val="Times New Roman"/>
      <family val="1"/>
    </font>
    <font>
      <b/>
      <sz val="11"/>
      <color rgb="FF000000"/>
      <name val="Times New Roman"/>
      <family val="1"/>
    </font>
    <font>
      <b/>
      <i/>
      <sz val="11"/>
      <color rgb="FF00B050"/>
      <name val="Times New Roman"/>
      <family val="1"/>
    </font>
    <font>
      <sz val="11"/>
      <color rgb="FF00B050"/>
      <name val="Times New Roman"/>
      <family val="1"/>
    </font>
    <font>
      <b/>
      <i/>
      <sz val="11"/>
      <color theme="1" tint="0.34998626667073579"/>
      <name val="Times New Roman"/>
      <family val="1"/>
    </font>
    <font>
      <sz val="11"/>
      <color theme="1" tint="0.34998626667073579"/>
      <name val="Times New Roman"/>
      <family val="1"/>
    </font>
    <font>
      <i/>
      <sz val="11"/>
      <color theme="1" tint="0.34998626667073579"/>
      <name val="Times New Roman"/>
      <family val="1"/>
    </font>
    <font>
      <i/>
      <sz val="11"/>
      <color rgb="FF00B050"/>
      <name val="Times New Roman"/>
      <family val="1"/>
    </font>
    <font>
      <b/>
      <i/>
      <sz val="13"/>
      <name val="Times New Roman"/>
      <family val="1"/>
    </font>
    <font>
      <b/>
      <i/>
      <sz val="14"/>
      <name val="Times New Roman"/>
      <family val="1"/>
    </font>
    <font>
      <b/>
      <i/>
      <sz val="14"/>
      <color theme="1"/>
      <name val="Times New Roman"/>
      <family val="1"/>
    </font>
    <font>
      <sz val="10"/>
      <color theme="1"/>
      <name val="Times New Roman"/>
      <family val="1"/>
    </font>
    <font>
      <i/>
      <sz val="10"/>
      <color theme="1"/>
      <name val="Times New Roman"/>
      <family val="1"/>
    </font>
    <font>
      <b/>
      <sz val="12"/>
      <name val="Times New Roman"/>
      <family val="1"/>
    </font>
  </fonts>
  <fills count="10">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rgb="FFFFFFCC"/>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4" tint="0.39997558519241921"/>
        <bgColor indexed="64"/>
      </patternFill>
    </fill>
  </fills>
  <borders count="26">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medium">
        <color theme="0" tint="-0.499984740745262"/>
      </right>
      <top/>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top/>
      <bottom/>
      <diagonal/>
    </border>
    <border>
      <left style="medium">
        <color theme="0" tint="-0.499984740745262"/>
      </left>
      <right/>
      <top/>
      <bottom style="medium">
        <color theme="0" tint="-0.499984740745262"/>
      </bottom>
      <diagonal/>
    </border>
    <border>
      <left/>
      <right/>
      <top/>
      <bottom style="medium">
        <color theme="0" tint="-0.499984740745262"/>
      </bottom>
      <diagonal/>
    </border>
    <border>
      <left/>
      <right style="medium">
        <color theme="0" tint="-0.499984740745262"/>
      </right>
      <top/>
      <bottom style="medium">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theme="0" tint="-0.499984740745262"/>
      </bottom>
      <diagonal/>
    </border>
    <border>
      <left style="medium">
        <color rgb="FFFF0000"/>
      </left>
      <right style="medium">
        <color rgb="FFFF0000"/>
      </right>
      <top style="medium">
        <color rgb="FFFF0000"/>
      </top>
      <bottom style="medium">
        <color rgb="FFFF0000"/>
      </bottom>
      <diagonal/>
    </border>
    <border>
      <left/>
      <right style="thin">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bottom/>
      <diagonal/>
    </border>
    <border>
      <left style="medium">
        <color theme="0" tint="-0.499984740745262"/>
      </left>
      <right style="thin">
        <color theme="0" tint="-0.499984740745262"/>
      </right>
      <top/>
      <bottom style="thin">
        <color theme="0" tint="-0.499984740745262"/>
      </bottom>
      <diagonal/>
    </border>
    <border>
      <left style="medium">
        <color theme="0" tint="-0.499984740745262"/>
      </left>
      <right style="thin">
        <color theme="0" tint="-0.499984740745262"/>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s>
  <cellStyleXfs count="1">
    <xf numFmtId="0" fontId="0" fillId="0" borderId="0"/>
  </cellStyleXfs>
  <cellXfs count="143">
    <xf numFmtId="0" fontId="0" fillId="0" borderId="0" xfId="0"/>
    <xf numFmtId="4" fontId="1" fillId="2" borderId="0" xfId="0" applyNumberFormat="1" applyFont="1" applyFill="1" applyBorder="1" applyAlignment="1">
      <alignment horizontal="center" vertical="center" wrapText="1"/>
    </xf>
    <xf numFmtId="4" fontId="10" fillId="2" borderId="0" xfId="0" applyNumberFormat="1" applyFont="1" applyFill="1" applyBorder="1" applyAlignment="1">
      <alignment vertical="center"/>
    </xf>
    <xf numFmtId="0" fontId="5" fillId="2" borderId="4" xfId="0" applyFont="1" applyFill="1" applyBorder="1" applyAlignment="1">
      <alignment horizontal="left" vertical="center"/>
    </xf>
    <xf numFmtId="4" fontId="2" fillId="2" borderId="4"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2" fillId="2" borderId="6" xfId="0" applyNumberFormat="1" applyFont="1" applyFill="1" applyBorder="1" applyAlignment="1">
      <alignment horizontal="center" vertical="center"/>
    </xf>
    <xf numFmtId="4" fontId="2" fillId="2" borderId="2" xfId="0" applyNumberFormat="1" applyFont="1" applyFill="1" applyBorder="1" applyAlignment="1">
      <alignment horizontal="center" vertical="center"/>
    </xf>
    <xf numFmtId="4" fontId="1" fillId="2" borderId="6" xfId="0" applyNumberFormat="1" applyFont="1" applyFill="1" applyBorder="1" applyAlignment="1">
      <alignment horizontal="center" vertical="center" wrapText="1"/>
    </xf>
    <xf numFmtId="4" fontId="1" fillId="2" borderId="2" xfId="0" applyNumberFormat="1" applyFont="1" applyFill="1" applyBorder="1" applyAlignment="1">
      <alignment horizontal="center" vertical="center" wrapText="1"/>
    </xf>
    <xf numFmtId="0" fontId="2" fillId="2" borderId="8" xfId="0" applyFont="1" applyFill="1" applyBorder="1" applyAlignment="1">
      <alignment horizontal="left" vertical="center"/>
    </xf>
    <xf numFmtId="0" fontId="3" fillId="2" borderId="3" xfId="0" applyFont="1" applyFill="1" applyBorder="1" applyAlignment="1">
      <alignment horizontal="left" vertical="center"/>
    </xf>
    <xf numFmtId="0" fontId="2" fillId="2" borderId="4" xfId="0" applyFont="1" applyFill="1" applyBorder="1" applyAlignment="1">
      <alignment horizontal="left" vertical="center"/>
    </xf>
    <xf numFmtId="3" fontId="2" fillId="2" borderId="4" xfId="0" applyNumberFormat="1" applyFont="1" applyFill="1" applyBorder="1" applyAlignment="1">
      <alignment horizontal="center" vertical="center"/>
    </xf>
    <xf numFmtId="2" fontId="2" fillId="2" borderId="4" xfId="0" applyNumberFormat="1" applyFont="1" applyFill="1" applyBorder="1" applyAlignment="1">
      <alignment horizontal="center" vertical="center"/>
    </xf>
    <xf numFmtId="0" fontId="3" fillId="2" borderId="6" xfId="0" applyFont="1" applyFill="1" applyBorder="1" applyAlignment="1">
      <alignment horizontal="center" vertical="center"/>
    </xf>
    <xf numFmtId="0" fontId="4" fillId="2" borderId="6" xfId="0" applyFont="1" applyFill="1" applyBorder="1" applyAlignment="1">
      <alignment horizontal="center" vertical="top"/>
    </xf>
    <xf numFmtId="0" fontId="3" fillId="2" borderId="7" xfId="0" applyFont="1" applyFill="1" applyBorder="1" applyAlignment="1">
      <alignment horizontal="left" vertical="center"/>
    </xf>
    <xf numFmtId="4" fontId="2" fillId="2" borderId="7" xfId="0" applyNumberFormat="1" applyFont="1" applyFill="1" applyBorder="1" applyAlignment="1">
      <alignment horizontal="center" vertical="center"/>
    </xf>
    <xf numFmtId="4" fontId="2" fillId="2" borderId="9" xfId="0" applyNumberFormat="1" applyFont="1" applyFill="1" applyBorder="1" applyAlignment="1">
      <alignment horizontal="center" vertical="center"/>
    </xf>
    <xf numFmtId="4" fontId="2" fillId="0" borderId="0" xfId="0" applyNumberFormat="1" applyFont="1" applyFill="1" applyBorder="1" applyAlignment="1">
      <alignment horizontal="center" vertical="center"/>
    </xf>
    <xf numFmtId="0" fontId="3" fillId="0" borderId="0" xfId="0" applyFont="1" applyFill="1" applyBorder="1" applyAlignment="1">
      <alignment horizontal="left" vertical="center"/>
    </xf>
    <xf numFmtId="0" fontId="9" fillId="0" borderId="0" xfId="0" applyFont="1" applyFill="1" applyBorder="1" applyAlignment="1">
      <alignment vertical="center"/>
    </xf>
    <xf numFmtId="2" fontId="2" fillId="0" borderId="0" xfId="0" applyNumberFormat="1" applyFont="1" applyFill="1" applyBorder="1" applyAlignment="1">
      <alignment horizontal="center" vertical="center"/>
    </xf>
    <xf numFmtId="0" fontId="2" fillId="0" borderId="0" xfId="0" applyFont="1" applyFill="1" applyBorder="1" applyAlignment="1">
      <alignment horizontal="left" vertical="center"/>
    </xf>
    <xf numFmtId="3" fontId="2" fillId="0" borderId="0" xfId="0" applyNumberFormat="1" applyFont="1" applyFill="1" applyBorder="1" applyAlignment="1">
      <alignment horizontal="center" vertical="center"/>
    </xf>
    <xf numFmtId="0" fontId="3" fillId="0" borderId="0" xfId="0" applyFont="1" applyFill="1" applyBorder="1" applyAlignment="1">
      <alignment horizontal="center" vertical="center"/>
    </xf>
    <xf numFmtId="0" fontId="4" fillId="0" borderId="0" xfId="0" applyFont="1" applyFill="1" applyBorder="1" applyAlignment="1">
      <alignment horizontal="center" vertical="top"/>
    </xf>
    <xf numFmtId="0" fontId="0" fillId="0" borderId="0" xfId="0" applyFill="1" applyBorder="1"/>
    <xf numFmtId="0" fontId="10" fillId="0" borderId="0" xfId="0" applyFont="1" applyFill="1" applyBorder="1" applyAlignment="1">
      <alignment horizontal="left" vertical="center" wrapText="1"/>
    </xf>
    <xf numFmtId="0" fontId="0" fillId="0" borderId="0" xfId="0" applyFill="1" applyBorder="1" applyAlignment="1">
      <alignment vertical="top"/>
    </xf>
    <xf numFmtId="3" fontId="14" fillId="2" borderId="0" xfId="0" applyNumberFormat="1" applyFont="1" applyFill="1" applyBorder="1" applyAlignment="1">
      <alignment horizontal="center" vertical="center" wrapText="1"/>
    </xf>
    <xf numFmtId="2" fontId="14" fillId="0" borderId="1" xfId="0" applyNumberFormat="1" applyFont="1" applyFill="1" applyBorder="1" applyAlignment="1">
      <alignment horizontal="center" vertical="center" wrapText="1"/>
    </xf>
    <xf numFmtId="3" fontId="16" fillId="2" borderId="0" xfId="0" applyNumberFormat="1" applyFont="1" applyFill="1" applyBorder="1" applyAlignment="1">
      <alignment horizontal="center" vertical="center" wrapText="1"/>
    </xf>
    <xf numFmtId="2" fontId="16" fillId="0" borderId="1" xfId="0" applyNumberFormat="1" applyFont="1" applyFill="1" applyBorder="1" applyAlignment="1">
      <alignment horizontal="center" vertical="center" wrapText="1"/>
    </xf>
    <xf numFmtId="4" fontId="16" fillId="0" borderId="1" xfId="0" applyNumberFormat="1" applyFont="1" applyFill="1" applyBorder="1" applyAlignment="1">
      <alignment horizontal="center" vertical="center"/>
    </xf>
    <xf numFmtId="4" fontId="14" fillId="0" borderId="1" xfId="0" applyNumberFormat="1" applyFont="1" applyFill="1" applyBorder="1" applyAlignment="1">
      <alignment horizontal="center" vertical="center"/>
    </xf>
    <xf numFmtId="165" fontId="2" fillId="2" borderId="0" xfId="0" applyNumberFormat="1" applyFont="1" applyFill="1" applyBorder="1" applyAlignment="1">
      <alignment vertical="top" wrapText="1"/>
    </xf>
    <xf numFmtId="4" fontId="15" fillId="0" borderId="1" xfId="0" applyNumberFormat="1" applyFont="1" applyFill="1" applyBorder="1" applyAlignment="1">
      <alignment horizontal="center" vertical="center"/>
    </xf>
    <xf numFmtId="4" fontId="13" fillId="0" borderId="1" xfId="0" applyNumberFormat="1" applyFont="1" applyFill="1" applyBorder="1" applyAlignment="1">
      <alignment horizontal="center" vertical="center"/>
    </xf>
    <xf numFmtId="4" fontId="2" fillId="2" borderId="0" xfId="0" applyNumberFormat="1" applyFont="1" applyFill="1" applyBorder="1" applyAlignment="1">
      <alignment vertical="top" wrapText="1"/>
    </xf>
    <xf numFmtId="4" fontId="7" fillId="0" borderId="0" xfId="0" applyNumberFormat="1" applyFont="1" applyFill="1" applyBorder="1" applyAlignment="1">
      <alignment horizontal="center" vertical="center"/>
    </xf>
    <xf numFmtId="0" fontId="8" fillId="0" borderId="0" xfId="0" applyFont="1" applyFill="1" applyBorder="1" applyAlignment="1">
      <alignment horizontal="center" vertical="center" wrapText="1"/>
    </xf>
    <xf numFmtId="0" fontId="8" fillId="0" borderId="0" xfId="0" applyFont="1" applyFill="1" applyBorder="1" applyAlignment="1">
      <alignment horizontal="justify" vertical="center" wrapText="1"/>
    </xf>
    <xf numFmtId="0" fontId="2" fillId="2" borderId="0" xfId="0" applyFont="1" applyFill="1" applyBorder="1" applyAlignment="1">
      <alignment horizontal="left" vertical="center"/>
    </xf>
    <xf numFmtId="3" fontId="2" fillId="2" borderId="0" xfId="0" applyNumberFormat="1" applyFont="1" applyFill="1" applyBorder="1" applyAlignment="1">
      <alignment horizontal="center" vertical="center"/>
    </xf>
    <xf numFmtId="2" fontId="2" fillId="2" borderId="0" xfId="0" applyNumberFormat="1" applyFont="1" applyFill="1" applyBorder="1" applyAlignment="1">
      <alignment horizontal="center" vertical="center"/>
    </xf>
    <xf numFmtId="4" fontId="2" fillId="2" borderId="0" xfId="0" applyNumberFormat="1" applyFont="1" applyFill="1" applyBorder="1" applyAlignment="1">
      <alignment horizontal="center" vertical="top" wrapText="1"/>
    </xf>
    <xf numFmtId="0" fontId="1" fillId="2" borderId="0" xfId="0" applyFont="1" applyFill="1" applyBorder="1" applyAlignment="1">
      <alignment horizontal="center" vertical="center" wrapText="1"/>
    </xf>
    <xf numFmtId="0" fontId="2" fillId="2" borderId="0" xfId="0" applyFont="1" applyFill="1" applyBorder="1" applyAlignment="1">
      <alignment horizontal="center" vertical="center"/>
    </xf>
    <xf numFmtId="4" fontId="6" fillId="2" borderId="0" xfId="0" applyNumberFormat="1" applyFont="1" applyFill="1" applyBorder="1" applyAlignment="1">
      <alignment horizontal="center" vertical="center"/>
    </xf>
    <xf numFmtId="4" fontId="2" fillId="2" borderId="0" xfId="0" applyNumberFormat="1" applyFont="1" applyFill="1" applyBorder="1" applyAlignment="1">
      <alignment horizontal="center" vertical="center"/>
    </xf>
    <xf numFmtId="4" fontId="5" fillId="2" borderId="0" xfId="0" applyNumberFormat="1" applyFont="1" applyFill="1" applyBorder="1" applyAlignment="1">
      <alignment horizontal="left" vertical="center" wrapText="1"/>
    </xf>
    <xf numFmtId="4" fontId="5" fillId="2" borderId="2" xfId="0" applyNumberFormat="1" applyFont="1" applyFill="1" applyBorder="1" applyAlignment="1">
      <alignment horizontal="left" vertical="center" wrapText="1"/>
    </xf>
    <xf numFmtId="0" fontId="15" fillId="2" borderId="0" xfId="0" applyFont="1" applyFill="1" applyBorder="1" applyAlignment="1">
      <alignment horizontal="left" vertical="center" wrapText="1"/>
    </xf>
    <xf numFmtId="4" fontId="1" fillId="2" borderId="2" xfId="0" applyNumberFormat="1" applyFont="1" applyFill="1" applyBorder="1" applyAlignment="1">
      <alignment horizontal="center" vertical="center"/>
    </xf>
    <xf numFmtId="4" fontId="1" fillId="2" borderId="3" xfId="0" applyNumberFormat="1" applyFont="1" applyFill="1" applyBorder="1" applyAlignment="1">
      <alignment horizontal="center" vertical="center" wrapText="1"/>
    </xf>
    <xf numFmtId="4" fontId="2" fillId="2" borderId="8" xfId="0" applyNumberFormat="1" applyFont="1" applyFill="1" applyBorder="1" applyAlignment="1">
      <alignment vertical="top" wrapText="1"/>
    </xf>
    <xf numFmtId="4" fontId="2" fillId="2" borderId="0" xfId="0" applyNumberFormat="1" applyFont="1" applyFill="1" applyBorder="1" applyAlignment="1">
      <alignment horizontal="center" vertical="center"/>
    </xf>
    <xf numFmtId="4" fontId="6" fillId="2" borderId="0" xfId="0" applyNumberFormat="1" applyFont="1" applyFill="1" applyBorder="1" applyAlignment="1">
      <alignment horizontal="center" vertical="center"/>
    </xf>
    <xf numFmtId="0" fontId="5" fillId="2" borderId="2" xfId="0" applyFont="1" applyFill="1" applyBorder="1" applyAlignment="1">
      <alignment horizontal="left" vertical="center"/>
    </xf>
    <xf numFmtId="0" fontId="2" fillId="2" borderId="2" xfId="0" applyFont="1" applyFill="1" applyBorder="1" applyAlignment="1">
      <alignment horizontal="center" vertical="center"/>
    </xf>
    <xf numFmtId="4" fontId="2" fillId="2" borderId="8" xfId="0" applyNumberFormat="1" applyFont="1" applyFill="1" applyBorder="1" applyAlignment="1">
      <alignment horizontal="center" vertical="center"/>
    </xf>
    <xf numFmtId="0" fontId="16" fillId="2"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2" fillId="2" borderId="8" xfId="0" applyFont="1" applyFill="1" applyBorder="1" applyAlignment="1">
      <alignment vertical="center"/>
    </xf>
    <xf numFmtId="3" fontId="16" fillId="0" borderId="1" xfId="0" applyNumberFormat="1" applyFont="1" applyFill="1" applyBorder="1" applyAlignment="1" applyProtection="1">
      <alignment horizontal="center" vertical="center" wrapText="1"/>
      <protection locked="0"/>
    </xf>
    <xf numFmtId="3" fontId="14" fillId="0" borderId="1" xfId="0" applyNumberFormat="1" applyFont="1" applyFill="1" applyBorder="1" applyAlignment="1" applyProtection="1">
      <alignment horizontal="center" vertical="center" wrapText="1"/>
    </xf>
    <xf numFmtId="3" fontId="14" fillId="0" borderId="1" xfId="0" applyNumberFormat="1" applyFont="1" applyFill="1" applyBorder="1" applyAlignment="1" applyProtection="1">
      <alignment horizontal="center" vertical="center" wrapText="1"/>
      <protection locked="0"/>
    </xf>
    <xf numFmtId="4" fontId="2" fillId="2" borderId="0" xfId="0" applyNumberFormat="1" applyFont="1" applyFill="1" applyBorder="1" applyAlignment="1">
      <alignment horizontal="center" vertical="center"/>
    </xf>
    <xf numFmtId="4" fontId="2" fillId="0" borderId="0" xfId="0" applyNumberFormat="1" applyFont="1" applyFill="1" applyBorder="1" applyAlignment="1">
      <alignment horizontal="center" vertical="center"/>
    </xf>
    <xf numFmtId="4" fontId="2" fillId="2" borderId="0" xfId="0" applyNumberFormat="1" applyFont="1" applyFill="1" applyBorder="1" applyAlignment="1">
      <alignment horizontal="center" vertical="center"/>
    </xf>
    <xf numFmtId="4" fontId="2" fillId="2" borderId="0" xfId="0" applyNumberFormat="1" applyFont="1" applyFill="1" applyBorder="1" applyAlignment="1">
      <alignment horizontal="center" vertical="center"/>
    </xf>
    <xf numFmtId="0" fontId="15" fillId="2" borderId="0" xfId="0" applyFont="1" applyFill="1" applyBorder="1" applyAlignment="1">
      <alignment horizontal="left" vertical="center" wrapText="1"/>
    </xf>
    <xf numFmtId="4" fontId="16" fillId="0" borderId="1" xfId="0" applyNumberFormat="1" applyFont="1" applyFill="1" applyBorder="1" applyAlignment="1" applyProtection="1">
      <alignment horizontal="center" vertical="center"/>
      <protection locked="0"/>
    </xf>
    <xf numFmtId="4" fontId="14" fillId="0" borderId="1" xfId="0" applyNumberFormat="1" applyFont="1" applyFill="1" applyBorder="1" applyAlignment="1" applyProtection="1">
      <alignment horizontal="center" vertical="center"/>
      <protection locked="0"/>
    </xf>
    <xf numFmtId="4" fontId="5" fillId="0" borderId="1" xfId="0" applyNumberFormat="1" applyFont="1" applyFill="1" applyBorder="1" applyAlignment="1">
      <alignment horizontal="center" vertical="center"/>
    </xf>
    <xf numFmtId="4" fontId="1" fillId="4" borderId="13" xfId="0" applyNumberFormat="1" applyFont="1" applyFill="1" applyBorder="1" applyAlignment="1">
      <alignment horizontal="center" vertical="center"/>
    </xf>
    <xf numFmtId="3" fontId="16" fillId="0" borderId="14" xfId="0" applyNumberFormat="1" applyFont="1" applyFill="1" applyBorder="1" applyAlignment="1" applyProtection="1">
      <alignment horizontal="center" vertical="center" wrapText="1"/>
      <protection locked="0"/>
    </xf>
    <xf numFmtId="3" fontId="14" fillId="0" borderId="14" xfId="0" applyNumberFormat="1" applyFont="1" applyFill="1" applyBorder="1" applyAlignment="1" applyProtection="1">
      <alignment horizontal="center" vertical="center" wrapText="1"/>
    </xf>
    <xf numFmtId="3" fontId="14" fillId="0" borderId="14" xfId="0" applyNumberFormat="1" applyFont="1" applyFill="1" applyBorder="1" applyAlignment="1" applyProtection="1">
      <alignment horizontal="center" vertical="center" wrapText="1"/>
      <protection locked="0"/>
    </xf>
    <xf numFmtId="0" fontId="15" fillId="2" borderId="1" xfId="0" applyFont="1" applyFill="1" applyBorder="1" applyAlignment="1">
      <alignment horizontal="left" vertical="center" wrapText="1"/>
    </xf>
    <xf numFmtId="0" fontId="15" fillId="2" borderId="1" xfId="0" applyFont="1" applyFill="1" applyBorder="1" applyAlignment="1">
      <alignment vertical="center" wrapText="1"/>
    </xf>
    <xf numFmtId="4" fontId="15" fillId="2" borderId="1" xfId="0" applyNumberFormat="1" applyFont="1" applyFill="1" applyBorder="1" applyAlignment="1">
      <alignment horizontal="center" vertical="center"/>
    </xf>
    <xf numFmtId="0" fontId="13" fillId="2" borderId="1" xfId="0" applyFont="1" applyFill="1" applyBorder="1" applyAlignment="1">
      <alignment horizontal="center" vertical="center" wrapText="1"/>
    </xf>
    <xf numFmtId="0" fontId="13" fillId="2" borderId="1" xfId="0" applyFont="1" applyFill="1" applyBorder="1" applyAlignment="1">
      <alignment horizontal="left" vertical="center" wrapText="1"/>
    </xf>
    <xf numFmtId="4" fontId="5" fillId="2" borderId="1" xfId="0" applyNumberFormat="1" applyFont="1" applyFill="1" applyBorder="1" applyAlignment="1">
      <alignment horizontal="left" vertical="center"/>
    </xf>
    <xf numFmtId="0" fontId="5" fillId="2" borderId="1" xfId="0" applyFont="1" applyFill="1" applyBorder="1" applyAlignment="1">
      <alignment horizontal="left" vertical="center"/>
    </xf>
    <xf numFmtId="4" fontId="19" fillId="2" borderId="0" xfId="0" applyNumberFormat="1" applyFont="1" applyFill="1" applyBorder="1" applyAlignment="1">
      <alignment horizontal="left" vertical="center"/>
    </xf>
    <xf numFmtId="0" fontId="1" fillId="2" borderId="0" xfId="0" applyFont="1" applyFill="1" applyBorder="1" applyAlignment="1">
      <alignment horizontal="center" vertical="center" wrapText="1"/>
    </xf>
    <xf numFmtId="0" fontId="15" fillId="2" borderId="1"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2" fillId="2" borderId="0" xfId="0" applyFont="1" applyFill="1" applyBorder="1" applyAlignment="1">
      <alignment horizontal="center" vertical="center"/>
    </xf>
    <xf numFmtId="4" fontId="2" fillId="2" borderId="0" xfId="0" applyNumberFormat="1" applyFont="1" applyFill="1" applyBorder="1" applyAlignment="1">
      <alignment horizontal="center" vertical="top" wrapText="1"/>
    </xf>
    <xf numFmtId="4" fontId="6" fillId="2" borderId="0" xfId="0" applyNumberFormat="1" applyFont="1" applyFill="1" applyBorder="1" applyAlignment="1">
      <alignment horizontal="center" vertical="center"/>
    </xf>
    <xf numFmtId="4" fontId="2" fillId="2" borderId="0" xfId="0" applyNumberFormat="1" applyFont="1" applyFill="1" applyBorder="1" applyAlignment="1">
      <alignment horizontal="center" vertical="center"/>
    </xf>
    <xf numFmtId="0" fontId="13" fillId="2" borderId="1" xfId="0" applyFont="1" applyFill="1" applyBorder="1" applyAlignment="1">
      <alignment horizontal="left" vertical="center" wrapText="1"/>
    </xf>
    <xf numFmtId="0" fontId="2" fillId="2" borderId="0" xfId="0" applyFont="1" applyFill="1" applyBorder="1" applyAlignment="1">
      <alignment horizontal="center" vertical="center"/>
    </xf>
    <xf numFmtId="4" fontId="2" fillId="2" borderId="0" xfId="0" applyNumberFormat="1" applyFont="1" applyFill="1" applyBorder="1" applyAlignment="1">
      <alignment horizontal="center" vertical="top" wrapText="1"/>
    </xf>
    <xf numFmtId="4" fontId="6" fillId="2" borderId="0" xfId="0" applyNumberFormat="1" applyFont="1" applyFill="1" applyBorder="1" applyAlignment="1">
      <alignment horizontal="center" vertical="center"/>
    </xf>
    <xf numFmtId="4" fontId="2" fillId="2" borderId="0" xfId="0" applyNumberFormat="1" applyFont="1" applyFill="1" applyBorder="1" applyAlignment="1">
      <alignment horizontal="center" vertical="center"/>
    </xf>
    <xf numFmtId="0" fontId="15" fillId="2" borderId="1" xfId="0" applyFont="1" applyFill="1" applyBorder="1" applyAlignment="1">
      <alignment horizontal="left" vertical="center" wrapText="1"/>
    </xf>
    <xf numFmtId="0" fontId="1" fillId="2" borderId="0" xfId="0" applyFont="1" applyFill="1" applyBorder="1" applyAlignment="1">
      <alignment horizontal="center" vertical="center" wrapText="1"/>
    </xf>
    <xf numFmtId="0" fontId="24" fillId="0" borderId="0" xfId="0" applyFont="1" applyFill="1" applyBorder="1" applyAlignment="1">
      <alignment horizontal="left"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6" fillId="2" borderId="19" xfId="0" applyFont="1" applyFill="1" applyBorder="1" applyAlignment="1">
      <alignment horizontal="justify" vertical="center" wrapText="1"/>
    </xf>
    <xf numFmtId="0" fontId="14" fillId="2" borderId="19" xfId="0" applyFont="1" applyFill="1" applyBorder="1" applyAlignment="1">
      <alignment horizontal="justify" vertical="center" wrapText="1"/>
    </xf>
    <xf numFmtId="0" fontId="14" fillId="2" borderId="24" xfId="0" applyFont="1" applyFill="1" applyBorder="1" applyAlignment="1">
      <alignment horizontal="center" vertical="center" wrapText="1"/>
    </xf>
    <xf numFmtId="0" fontId="14" fillId="2" borderId="25" xfId="0" applyFont="1" applyFill="1" applyBorder="1" applyAlignment="1">
      <alignment horizontal="justify" vertical="center" wrapText="1"/>
    </xf>
    <xf numFmtId="4" fontId="2" fillId="2" borderId="0" xfId="0" applyNumberFormat="1" applyFont="1" applyFill="1" applyBorder="1" applyAlignment="1">
      <alignment horizontal="center" vertical="center"/>
    </xf>
    <xf numFmtId="0" fontId="2" fillId="2" borderId="0" xfId="0" applyFont="1" applyFill="1" applyBorder="1" applyAlignment="1">
      <alignment horizontal="center" vertical="center"/>
    </xf>
    <xf numFmtId="0" fontId="20" fillId="6" borderId="0" xfId="0" applyFont="1" applyFill="1" applyBorder="1" applyAlignment="1">
      <alignment horizontal="center" vertical="center"/>
    </xf>
    <xf numFmtId="0" fontId="1" fillId="2" borderId="0" xfId="0" applyFont="1" applyFill="1" applyBorder="1" applyAlignment="1">
      <alignment horizontal="center" vertical="center" wrapText="1"/>
    </xf>
    <xf numFmtId="164" fontId="1" fillId="2" borderId="0" xfId="0" applyNumberFormat="1" applyFont="1" applyFill="1" applyBorder="1" applyAlignment="1">
      <alignment horizontal="center" vertical="center" wrapText="1"/>
    </xf>
    <xf numFmtId="0" fontId="16" fillId="2" borderId="1"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15" fillId="2" borderId="1" xfId="0" applyFont="1" applyFill="1" applyBorder="1" applyAlignment="1">
      <alignment horizontal="left" vertical="center" wrapText="1"/>
    </xf>
    <xf numFmtId="4" fontId="2" fillId="2" borderId="0" xfId="0" applyNumberFormat="1" applyFont="1" applyFill="1" applyBorder="1" applyAlignment="1">
      <alignment horizontal="center" vertical="top" wrapText="1"/>
    </xf>
    <xf numFmtId="4" fontId="6" fillId="2" borderId="0" xfId="0" applyNumberFormat="1" applyFont="1" applyFill="1" applyBorder="1" applyAlignment="1">
      <alignment horizontal="center" vertical="center"/>
    </xf>
    <xf numFmtId="165" fontId="2" fillId="2" borderId="0" xfId="0" applyNumberFormat="1" applyFont="1" applyFill="1" applyBorder="1" applyAlignment="1">
      <alignment horizontal="justify" vertical="top" wrapText="1"/>
    </xf>
    <xf numFmtId="4" fontId="5" fillId="2" borderId="4" xfId="0" applyNumberFormat="1" applyFont="1" applyFill="1" applyBorder="1" applyAlignment="1">
      <alignment horizontal="left" vertical="center" wrapText="1"/>
    </xf>
    <xf numFmtId="4" fontId="5" fillId="2" borderId="5" xfId="0" applyNumberFormat="1" applyFont="1" applyFill="1" applyBorder="1" applyAlignment="1">
      <alignment horizontal="left" vertical="center" wrapText="1"/>
    </xf>
    <xf numFmtId="0" fontId="14" fillId="2" borderId="1" xfId="0" applyFont="1" applyFill="1" applyBorder="1" applyAlignment="1">
      <alignment horizontal="left" vertical="center" wrapText="1"/>
    </xf>
    <xf numFmtId="0" fontId="20" fillId="5" borderId="0" xfId="0" applyFont="1" applyFill="1" applyBorder="1" applyAlignment="1">
      <alignment horizontal="center" vertical="center"/>
    </xf>
    <xf numFmtId="0" fontId="20" fillId="7" borderId="0" xfId="0" applyFont="1" applyFill="1" applyBorder="1" applyAlignment="1">
      <alignment horizontal="center" vertical="center"/>
    </xf>
    <xf numFmtId="0" fontId="21" fillId="8" borderId="0" xfId="0" applyFont="1" applyFill="1" applyBorder="1" applyAlignment="1">
      <alignment horizontal="center" vertical="center"/>
    </xf>
    <xf numFmtId="0" fontId="11" fillId="0" borderId="0" xfId="0" applyFont="1" applyFill="1" applyAlignment="1">
      <alignment horizontal="justify" vertical="center" wrapText="1"/>
    </xf>
    <xf numFmtId="0" fontId="22" fillId="0" borderId="0" xfId="0" applyFont="1" applyFill="1" applyAlignment="1">
      <alignment horizontal="left" vertical="center" wrapText="1"/>
    </xf>
    <xf numFmtId="0" fontId="22" fillId="0" borderId="0" xfId="0" applyFont="1" applyFill="1" applyAlignment="1">
      <alignment horizontal="left" vertical="center"/>
    </xf>
    <xf numFmtId="0" fontId="22" fillId="0" borderId="0" xfId="0" applyFont="1" applyFill="1" applyAlignment="1">
      <alignment horizontal="justify" vertical="center"/>
    </xf>
    <xf numFmtId="0" fontId="20" fillId="9" borderId="0" xfId="0" applyFont="1" applyFill="1" applyBorder="1" applyAlignment="1">
      <alignment horizontal="center" vertical="center"/>
    </xf>
    <xf numFmtId="4" fontId="13" fillId="2" borderId="18" xfId="0" applyNumberFormat="1" applyFont="1" applyFill="1" applyBorder="1" applyAlignment="1">
      <alignment horizontal="center" vertical="center"/>
    </xf>
    <xf numFmtId="4" fontId="13" fillId="2" borderId="22" xfId="0" applyNumberFormat="1" applyFont="1" applyFill="1" applyBorder="1" applyAlignment="1">
      <alignment horizontal="center" vertical="center"/>
    </xf>
    <xf numFmtId="0" fontId="14" fillId="2" borderId="10"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12" xfId="0" applyFont="1" applyFill="1" applyBorder="1" applyAlignment="1">
      <alignment horizontal="center" vertical="center" wrapText="1"/>
    </xf>
    <xf numFmtId="0" fontId="15" fillId="2" borderId="18" xfId="0" applyFont="1" applyFill="1" applyBorder="1" applyAlignment="1">
      <alignment horizontal="center" vertical="center"/>
    </xf>
    <xf numFmtId="0" fontId="15" fillId="2" borderId="20" xfId="0" applyFont="1" applyFill="1" applyBorder="1" applyAlignment="1">
      <alignment horizontal="center" vertical="center"/>
    </xf>
    <xf numFmtId="0" fontId="15" fillId="2" borderId="21" xfId="0" applyFont="1" applyFill="1" applyBorder="1" applyAlignment="1">
      <alignment horizontal="center" vertical="center"/>
    </xf>
  </cellXfs>
  <cellStyles count="1">
    <cellStyle name="Normal" xfId="0" builtinId="0"/>
  </cellStyles>
  <dxfs count="0"/>
  <tableStyles count="0" defaultTableStyle="TableStyleMedium9" defaultPivotStyle="PivotStyleLight16"/>
  <colors>
    <mruColors>
      <color rgb="FFC0504D"/>
      <color rgb="FF993300"/>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9" tint="0.39997558519241921"/>
  </sheetPr>
  <dimension ref="A1:T154"/>
  <sheetViews>
    <sheetView showGridLines="0" tabSelected="1" zoomScale="80" zoomScaleNormal="80" workbookViewId="0">
      <selection activeCell="O1" sqref="O1"/>
    </sheetView>
  </sheetViews>
  <sheetFormatPr baseColWidth="10" defaultRowHeight="15" x14ac:dyDescent="0.25"/>
  <cols>
    <col min="1" max="2" width="2.85546875" style="21" customWidth="1"/>
    <col min="3" max="3" width="43.7109375" style="24" bestFit="1" customWidth="1"/>
    <col min="4" max="4" width="11.42578125" style="24" customWidth="1"/>
    <col min="5" max="6" width="2.85546875" style="24" customWidth="1"/>
    <col min="7" max="7" width="35.7109375" style="24" customWidth="1"/>
    <col min="8" max="8" width="11.42578125" style="25" customWidth="1"/>
    <col min="9" max="9" width="3" style="25" customWidth="1"/>
    <col min="10" max="10" width="11.42578125" style="23" customWidth="1"/>
    <col min="11" max="11" width="3" style="25" customWidth="1"/>
    <col min="12" max="12" width="11.42578125" style="20" customWidth="1"/>
    <col min="13" max="13" width="2.85546875" style="20" customWidth="1"/>
    <col min="14" max="16384" width="11.42578125" style="21"/>
  </cols>
  <sheetData>
    <row r="1" spans="1:13" ht="20.25" thickBot="1" x14ac:dyDescent="0.3">
      <c r="B1" s="113" t="s">
        <v>7</v>
      </c>
      <c r="C1" s="113"/>
      <c r="D1" s="113"/>
      <c r="E1" s="113"/>
      <c r="F1" s="113"/>
      <c r="G1" s="113"/>
      <c r="H1" s="113"/>
      <c r="I1" s="113"/>
      <c r="J1" s="113"/>
      <c r="K1" s="113"/>
      <c r="L1" s="113"/>
      <c r="M1" s="113"/>
    </row>
    <row r="2" spans="1:13" x14ac:dyDescent="0.25">
      <c r="B2" s="11"/>
      <c r="C2" s="3" t="s">
        <v>8</v>
      </c>
      <c r="D2" s="3"/>
      <c r="E2" s="3"/>
      <c r="F2" s="3"/>
      <c r="G2" s="12"/>
      <c r="H2" s="13"/>
      <c r="I2" s="13"/>
      <c r="J2" s="14"/>
      <c r="K2" s="13"/>
      <c r="L2" s="4"/>
      <c r="M2" s="5"/>
    </row>
    <row r="3" spans="1:13" s="26" customFormat="1" ht="28.5" x14ac:dyDescent="0.25">
      <c r="B3" s="15"/>
      <c r="C3" s="48" t="s">
        <v>0</v>
      </c>
      <c r="D3" s="114" t="s">
        <v>28</v>
      </c>
      <c r="E3" s="114"/>
      <c r="F3" s="114"/>
      <c r="G3" s="114"/>
      <c r="H3" s="48" t="s">
        <v>29</v>
      </c>
      <c r="I3" s="115" t="s">
        <v>30</v>
      </c>
      <c r="J3" s="115"/>
      <c r="K3" s="115"/>
      <c r="L3" s="1" t="s">
        <v>31</v>
      </c>
      <c r="M3" s="9"/>
    </row>
    <row r="4" spans="1:13" ht="15" customHeight="1" x14ac:dyDescent="0.25">
      <c r="A4" s="27"/>
      <c r="B4" s="16"/>
      <c r="C4" s="118" t="s">
        <v>14</v>
      </c>
      <c r="D4" s="116" t="s">
        <v>16</v>
      </c>
      <c r="E4" s="116"/>
      <c r="F4" s="116"/>
      <c r="G4" s="116"/>
      <c r="H4" s="78" t="s">
        <v>38</v>
      </c>
      <c r="I4" s="33"/>
      <c r="J4" s="34">
        <f>IF(H4="Low",0,IF(H4="Moderate",0.67,IF(H4="High",1,"-")))</f>
        <v>0</v>
      </c>
      <c r="K4" s="33"/>
      <c r="L4" s="74">
        <v>6.25</v>
      </c>
      <c r="M4" s="7"/>
    </row>
    <row r="5" spans="1:13" ht="15" customHeight="1" x14ac:dyDescent="0.25">
      <c r="A5" s="27"/>
      <c r="B5" s="16"/>
      <c r="C5" s="118"/>
      <c r="D5" s="116" t="s">
        <v>17</v>
      </c>
      <c r="E5" s="116"/>
      <c r="F5" s="116"/>
      <c r="G5" s="116"/>
      <c r="H5" s="78">
        <v>42</v>
      </c>
      <c r="I5" s="33"/>
      <c r="J5" s="34">
        <f>1-H5/100</f>
        <v>0.58000000000000007</v>
      </c>
      <c r="K5" s="33"/>
      <c r="L5" s="74">
        <v>6.25</v>
      </c>
      <c r="M5" s="7"/>
    </row>
    <row r="6" spans="1:13" ht="15" customHeight="1" x14ac:dyDescent="0.25">
      <c r="A6" s="27"/>
      <c r="B6" s="16"/>
      <c r="C6" s="81" t="s">
        <v>9</v>
      </c>
      <c r="D6" s="116" t="s">
        <v>18</v>
      </c>
      <c r="E6" s="116"/>
      <c r="F6" s="116"/>
      <c r="G6" s="116"/>
      <c r="H6" s="78">
        <v>12</v>
      </c>
      <c r="I6" s="33"/>
      <c r="J6" s="34">
        <f>1-H6/100</f>
        <v>0.88</v>
      </c>
      <c r="K6" s="33"/>
      <c r="L6" s="74">
        <v>12.5</v>
      </c>
      <c r="M6" s="7"/>
    </row>
    <row r="7" spans="1:13" ht="15" customHeight="1" x14ac:dyDescent="0.25">
      <c r="A7" s="27"/>
      <c r="B7" s="16"/>
      <c r="C7" s="82" t="s">
        <v>10</v>
      </c>
      <c r="D7" s="116" t="s">
        <v>19</v>
      </c>
      <c r="E7" s="116"/>
      <c r="F7" s="116"/>
      <c r="G7" s="116"/>
      <c r="H7" s="78">
        <v>35</v>
      </c>
      <c r="I7" s="33"/>
      <c r="J7" s="34">
        <f>1-H7/100</f>
        <v>0.65</v>
      </c>
      <c r="K7" s="33"/>
      <c r="L7" s="74">
        <v>12.5</v>
      </c>
      <c r="M7" s="7"/>
    </row>
    <row r="8" spans="1:13" ht="15" customHeight="1" x14ac:dyDescent="0.25">
      <c r="A8" s="27"/>
      <c r="B8" s="16"/>
      <c r="C8" s="82" t="s">
        <v>11</v>
      </c>
      <c r="D8" s="116" t="s">
        <v>20</v>
      </c>
      <c r="E8" s="116"/>
      <c r="F8" s="116"/>
      <c r="G8" s="116"/>
      <c r="H8" s="78">
        <v>21</v>
      </c>
      <c r="I8" s="33"/>
      <c r="J8" s="34">
        <f>1-H8/100</f>
        <v>0.79</v>
      </c>
      <c r="K8" s="33"/>
      <c r="L8" s="74">
        <v>12.5</v>
      </c>
      <c r="M8" s="7"/>
    </row>
    <row r="9" spans="1:13" ht="15" customHeight="1" x14ac:dyDescent="0.25">
      <c r="A9" s="27"/>
      <c r="B9" s="16"/>
      <c r="C9" s="117" t="s">
        <v>12</v>
      </c>
      <c r="D9" s="124" t="s">
        <v>21</v>
      </c>
      <c r="E9" s="124"/>
      <c r="F9" s="124"/>
      <c r="G9" s="124"/>
      <c r="H9" s="79">
        <v>5</v>
      </c>
      <c r="I9" s="31"/>
      <c r="J9" s="32">
        <f>H9/100</f>
        <v>0.05</v>
      </c>
      <c r="K9" s="31"/>
      <c r="L9" s="75">
        <v>12.5</v>
      </c>
      <c r="M9" s="7"/>
    </row>
    <row r="10" spans="1:13" ht="15" customHeight="1" x14ac:dyDescent="0.25">
      <c r="A10" s="27"/>
      <c r="B10" s="16"/>
      <c r="C10" s="117"/>
      <c r="D10" s="124" t="s">
        <v>22</v>
      </c>
      <c r="E10" s="124"/>
      <c r="F10" s="124"/>
      <c r="G10" s="124"/>
      <c r="H10" s="80">
        <v>40</v>
      </c>
      <c r="I10" s="31"/>
      <c r="J10" s="32">
        <f>1-H10/100</f>
        <v>0.6</v>
      </c>
      <c r="K10" s="31"/>
      <c r="L10" s="75">
        <v>12.5</v>
      </c>
      <c r="M10" s="7"/>
    </row>
    <row r="11" spans="1:13" ht="15" customHeight="1" x14ac:dyDescent="0.25">
      <c r="A11" s="27"/>
      <c r="B11" s="16"/>
      <c r="C11" s="117" t="s">
        <v>13</v>
      </c>
      <c r="D11" s="124" t="s">
        <v>23</v>
      </c>
      <c r="E11" s="124"/>
      <c r="F11" s="124"/>
      <c r="G11" s="124"/>
      <c r="H11" s="80">
        <v>5</v>
      </c>
      <c r="I11" s="31"/>
      <c r="J11" s="32">
        <f>H11/100</f>
        <v>0.05</v>
      </c>
      <c r="K11" s="31"/>
      <c r="L11" s="75">
        <v>12.5</v>
      </c>
      <c r="M11" s="7"/>
    </row>
    <row r="12" spans="1:13" ht="15" customHeight="1" x14ac:dyDescent="0.25">
      <c r="A12" s="27"/>
      <c r="B12" s="16"/>
      <c r="C12" s="117"/>
      <c r="D12" s="124" t="s">
        <v>24</v>
      </c>
      <c r="E12" s="124"/>
      <c r="F12" s="124"/>
      <c r="G12" s="124"/>
      <c r="H12" s="80">
        <v>2</v>
      </c>
      <c r="I12" s="31"/>
      <c r="J12" s="32">
        <f>H12/100</f>
        <v>0.02</v>
      </c>
      <c r="K12" s="31"/>
      <c r="L12" s="75">
        <v>12.5</v>
      </c>
      <c r="M12" s="7"/>
    </row>
    <row r="13" spans="1:13" ht="15" customHeight="1" thickBot="1" x14ac:dyDescent="0.3">
      <c r="A13" s="27"/>
      <c r="B13" s="17"/>
      <c r="C13" s="10"/>
      <c r="D13" s="10"/>
      <c r="E13" s="10"/>
      <c r="F13" s="44"/>
      <c r="G13" s="44"/>
      <c r="H13" s="45"/>
      <c r="I13" s="45"/>
      <c r="J13" s="46"/>
      <c r="K13" s="45"/>
      <c r="L13" s="51"/>
      <c r="M13" s="55"/>
    </row>
    <row r="14" spans="1:13" ht="15" customHeight="1" x14ac:dyDescent="0.25">
      <c r="B14" s="56"/>
      <c r="C14" s="122" t="s">
        <v>32</v>
      </c>
      <c r="D14" s="122"/>
      <c r="E14" s="123"/>
      <c r="F14" s="56"/>
      <c r="G14" s="3" t="s">
        <v>33</v>
      </c>
      <c r="H14" s="4"/>
      <c r="I14" s="4"/>
      <c r="J14" s="4"/>
      <c r="K14" s="4"/>
      <c r="L14" s="4"/>
      <c r="M14" s="5"/>
    </row>
    <row r="15" spans="1:13" ht="15" customHeight="1" x14ac:dyDescent="0.25">
      <c r="B15" s="8"/>
      <c r="C15" s="52"/>
      <c r="D15" s="52"/>
      <c r="E15" s="53"/>
      <c r="F15" s="8"/>
      <c r="G15" s="121" t="s">
        <v>34</v>
      </c>
      <c r="H15" s="121"/>
      <c r="I15" s="121"/>
      <c r="J15" s="121"/>
      <c r="K15" s="121"/>
      <c r="L15" s="121"/>
      <c r="M15" s="7"/>
    </row>
    <row r="16" spans="1:13" ht="15" customHeight="1" x14ac:dyDescent="0.25">
      <c r="B16" s="8"/>
      <c r="C16" s="52"/>
      <c r="D16" s="1" t="s">
        <v>29</v>
      </c>
      <c r="E16" s="9"/>
      <c r="F16" s="8"/>
      <c r="G16" s="121"/>
      <c r="H16" s="121"/>
      <c r="I16" s="121"/>
      <c r="J16" s="121"/>
      <c r="K16" s="121"/>
      <c r="L16" s="121"/>
      <c r="M16" s="7"/>
    </row>
    <row r="17" spans="1:20" ht="15" customHeight="1" x14ac:dyDescent="0.25">
      <c r="B17" s="8"/>
      <c r="C17" s="83" t="s">
        <v>1</v>
      </c>
      <c r="D17" s="38">
        <f>D18+D19+D20+D21</f>
        <v>0.32624999999999998</v>
      </c>
      <c r="E17" s="9"/>
      <c r="F17" s="6"/>
      <c r="G17" s="121"/>
      <c r="H17" s="121"/>
      <c r="I17" s="121"/>
      <c r="J17" s="121"/>
      <c r="K17" s="121"/>
      <c r="L17" s="121"/>
      <c r="M17" s="7"/>
    </row>
    <row r="18" spans="1:20" s="20" customFormat="1" ht="15" customHeight="1" x14ac:dyDescent="0.25">
      <c r="A18" s="21"/>
      <c r="B18" s="6"/>
      <c r="C18" s="81" t="s">
        <v>14</v>
      </c>
      <c r="D18" s="35">
        <f>J4*L4/100+J5*L5/100</f>
        <v>3.6250000000000004E-2</v>
      </c>
      <c r="E18" s="7"/>
      <c r="F18" s="6"/>
      <c r="G18" s="121"/>
      <c r="H18" s="121"/>
      <c r="I18" s="121"/>
      <c r="J18" s="121"/>
      <c r="K18" s="121"/>
      <c r="L18" s="121"/>
      <c r="M18" s="7"/>
      <c r="N18" s="21"/>
      <c r="O18" s="21"/>
      <c r="P18" s="21"/>
      <c r="Q18" s="21"/>
      <c r="R18" s="21"/>
      <c r="S18" s="21"/>
      <c r="T18" s="21"/>
    </row>
    <row r="19" spans="1:20" s="20" customFormat="1" ht="15" customHeight="1" x14ac:dyDescent="0.25">
      <c r="A19" s="21"/>
      <c r="B19" s="6"/>
      <c r="C19" s="81" t="s">
        <v>9</v>
      </c>
      <c r="D19" s="35">
        <f>J6*L6/100</f>
        <v>0.11</v>
      </c>
      <c r="E19" s="7"/>
      <c r="F19" s="6"/>
      <c r="G19" s="121"/>
      <c r="H19" s="121"/>
      <c r="I19" s="121"/>
      <c r="J19" s="121"/>
      <c r="K19" s="121"/>
      <c r="L19" s="121"/>
      <c r="M19" s="7"/>
      <c r="N19" s="21"/>
      <c r="O19" s="21"/>
      <c r="P19" s="21"/>
      <c r="Q19" s="21"/>
      <c r="R19" s="21"/>
      <c r="S19" s="21"/>
      <c r="T19" s="21"/>
    </row>
    <row r="20" spans="1:20" s="20" customFormat="1" ht="15" customHeight="1" x14ac:dyDescent="0.25">
      <c r="A20" s="21"/>
      <c r="B20" s="6"/>
      <c r="C20" s="81" t="s">
        <v>10</v>
      </c>
      <c r="D20" s="35">
        <f>J7*L7/100</f>
        <v>8.1250000000000003E-2</v>
      </c>
      <c r="E20" s="7"/>
      <c r="F20" s="6"/>
      <c r="G20" s="121"/>
      <c r="H20" s="121"/>
      <c r="I20" s="121"/>
      <c r="J20" s="121"/>
      <c r="K20" s="121"/>
      <c r="L20" s="121"/>
      <c r="M20" s="7"/>
      <c r="N20" s="21"/>
      <c r="O20" s="21"/>
      <c r="P20" s="21"/>
      <c r="Q20" s="21"/>
      <c r="R20" s="21"/>
      <c r="S20" s="21"/>
      <c r="T20" s="21"/>
    </row>
    <row r="21" spans="1:20" s="20" customFormat="1" ht="15" customHeight="1" x14ac:dyDescent="0.25">
      <c r="A21" s="21"/>
      <c r="B21" s="6"/>
      <c r="C21" s="81" t="s">
        <v>11</v>
      </c>
      <c r="D21" s="35">
        <f>J8*L8/100</f>
        <v>9.8750000000000004E-2</v>
      </c>
      <c r="E21" s="7"/>
      <c r="F21" s="6"/>
      <c r="G21" s="121"/>
      <c r="H21" s="121"/>
      <c r="I21" s="121"/>
      <c r="J21" s="121"/>
      <c r="K21" s="121"/>
      <c r="L21" s="121"/>
      <c r="M21" s="7"/>
      <c r="N21" s="21"/>
      <c r="O21" s="21"/>
      <c r="P21" s="21"/>
      <c r="Q21" s="21"/>
      <c r="R21" s="21"/>
      <c r="S21" s="21"/>
      <c r="T21" s="21"/>
    </row>
    <row r="22" spans="1:20" x14ac:dyDescent="0.25">
      <c r="B22" s="6"/>
      <c r="C22" s="84" t="s">
        <v>15</v>
      </c>
      <c r="D22" s="39">
        <f>D23+D24</f>
        <v>0.09</v>
      </c>
      <c r="E22" s="7"/>
      <c r="F22" s="6"/>
      <c r="G22" s="37"/>
      <c r="H22" s="37"/>
      <c r="I22" s="37"/>
      <c r="J22" s="37"/>
      <c r="K22" s="37"/>
      <c r="L22" s="37"/>
      <c r="M22" s="7"/>
    </row>
    <row r="23" spans="1:20" ht="15" customHeight="1" x14ac:dyDescent="0.25">
      <c r="B23" s="6"/>
      <c r="C23" s="85" t="s">
        <v>12</v>
      </c>
      <c r="D23" s="36">
        <f>J9*L9/100+J10*L10/100</f>
        <v>8.1250000000000003E-2</v>
      </c>
      <c r="E23" s="7"/>
      <c r="F23" s="6"/>
      <c r="G23" s="119" t="s">
        <v>42</v>
      </c>
      <c r="H23" s="119"/>
      <c r="I23" s="119"/>
      <c r="J23" s="119"/>
      <c r="K23" s="119"/>
      <c r="L23" s="119"/>
      <c r="M23" s="7"/>
    </row>
    <row r="24" spans="1:20" ht="15" customHeight="1" x14ac:dyDescent="0.25">
      <c r="B24" s="6"/>
      <c r="C24" s="85" t="s">
        <v>13</v>
      </c>
      <c r="D24" s="36">
        <f>J11*L11/100+J12*L12/100</f>
        <v>8.7500000000000008E-3</v>
      </c>
      <c r="E24" s="7"/>
      <c r="F24" s="6"/>
      <c r="G24" s="50" t="s">
        <v>35</v>
      </c>
      <c r="H24" s="120" t="s">
        <v>36</v>
      </c>
      <c r="I24" s="120"/>
      <c r="J24" s="120"/>
      <c r="K24" s="120"/>
      <c r="L24" s="40"/>
      <c r="M24" s="7"/>
    </row>
    <row r="25" spans="1:20" ht="15" customHeight="1" x14ac:dyDescent="0.25">
      <c r="B25" s="6"/>
      <c r="C25" s="54"/>
      <c r="D25" s="2"/>
      <c r="E25" s="7"/>
      <c r="F25" s="6"/>
      <c r="G25" s="51" t="s">
        <v>2</v>
      </c>
      <c r="H25" s="111" t="s">
        <v>37</v>
      </c>
      <c r="I25" s="111"/>
      <c r="J25" s="111"/>
      <c r="K25" s="111"/>
      <c r="L25" s="40"/>
      <c r="M25" s="7"/>
    </row>
    <row r="26" spans="1:20" ht="15" customHeight="1" x14ac:dyDescent="0.25">
      <c r="B26" s="6"/>
      <c r="C26" s="86" t="s">
        <v>25</v>
      </c>
      <c r="D26" s="76">
        <f>D17+D22</f>
        <v>0.41625000000000001</v>
      </c>
      <c r="E26" s="7"/>
      <c r="F26" s="6"/>
      <c r="G26" s="51" t="s">
        <v>3</v>
      </c>
      <c r="H26" s="111" t="s">
        <v>38</v>
      </c>
      <c r="I26" s="111"/>
      <c r="J26" s="111"/>
      <c r="K26" s="111"/>
      <c r="L26" s="37"/>
      <c r="M26" s="7"/>
    </row>
    <row r="27" spans="1:20" s="20" customFormat="1" ht="15" customHeight="1" x14ac:dyDescent="0.25">
      <c r="A27" s="21"/>
      <c r="B27" s="6"/>
      <c r="C27" s="87" t="s">
        <v>26</v>
      </c>
      <c r="D27" s="76">
        <v>0.46</v>
      </c>
      <c r="E27" s="60"/>
      <c r="F27" s="6"/>
      <c r="G27" s="51" t="s">
        <v>5</v>
      </c>
      <c r="H27" s="111" t="s">
        <v>39</v>
      </c>
      <c r="I27" s="111"/>
      <c r="J27" s="111"/>
      <c r="K27" s="111"/>
      <c r="L27" s="37"/>
      <c r="M27" s="7"/>
      <c r="N27" s="21"/>
      <c r="O27" s="21"/>
      <c r="P27" s="21"/>
      <c r="Q27" s="21"/>
      <c r="R27" s="21"/>
      <c r="S27" s="21"/>
      <c r="T27" s="21"/>
    </row>
    <row r="28" spans="1:20" s="20" customFormat="1" ht="15.75" customHeight="1" thickBot="1" x14ac:dyDescent="0.3">
      <c r="A28" s="21"/>
      <c r="B28" s="6"/>
      <c r="C28" s="59"/>
      <c r="D28" s="58"/>
      <c r="E28" s="61"/>
      <c r="F28" s="6"/>
      <c r="G28" s="47" t="s">
        <v>6</v>
      </c>
      <c r="H28" s="111" t="s">
        <v>40</v>
      </c>
      <c r="I28" s="111"/>
      <c r="J28" s="111"/>
      <c r="K28" s="111"/>
      <c r="L28" s="40"/>
      <c r="M28" s="7"/>
      <c r="N28" s="21"/>
      <c r="O28" s="21"/>
      <c r="P28" s="21"/>
      <c r="Q28" s="21"/>
      <c r="R28" s="21"/>
      <c r="S28" s="21"/>
      <c r="T28" s="21"/>
    </row>
    <row r="29" spans="1:20" s="20" customFormat="1" ht="15" customHeight="1" thickBot="1" x14ac:dyDescent="0.3">
      <c r="A29" s="21"/>
      <c r="B29" s="6"/>
      <c r="C29" s="88" t="s">
        <v>27</v>
      </c>
      <c r="D29" s="77">
        <f>D26*0.448+D27*0.552</f>
        <v>0.44040000000000001</v>
      </c>
      <c r="E29" s="61"/>
      <c r="F29" s="6"/>
      <c r="G29" s="49" t="s">
        <v>4</v>
      </c>
      <c r="H29" s="112" t="s">
        <v>41</v>
      </c>
      <c r="I29" s="112"/>
      <c r="J29" s="112"/>
      <c r="K29" s="112"/>
      <c r="L29" s="40"/>
      <c r="M29" s="7"/>
      <c r="N29" s="21"/>
      <c r="O29" s="21"/>
      <c r="P29" s="21"/>
      <c r="Q29" s="21"/>
      <c r="R29" s="21"/>
      <c r="S29" s="21"/>
      <c r="T29" s="21"/>
    </row>
    <row r="30" spans="1:20" ht="15" customHeight="1" thickBot="1" x14ac:dyDescent="0.3">
      <c r="B30" s="18"/>
      <c r="C30" s="62"/>
      <c r="D30" s="62"/>
      <c r="E30" s="19"/>
      <c r="F30" s="18"/>
      <c r="G30" s="65"/>
      <c r="H30" s="65"/>
      <c r="I30" s="65"/>
      <c r="J30" s="65"/>
      <c r="K30" s="57"/>
      <c r="L30" s="57"/>
      <c r="M30" s="19"/>
    </row>
    <row r="32" spans="1:20" ht="20.25" thickBot="1" x14ac:dyDescent="0.3">
      <c r="B32" s="113" t="s">
        <v>43</v>
      </c>
      <c r="C32" s="113"/>
      <c r="D32" s="113"/>
      <c r="E32" s="113"/>
      <c r="F32" s="113"/>
      <c r="G32" s="113"/>
      <c r="H32" s="113"/>
      <c r="I32" s="113"/>
      <c r="J32" s="113"/>
      <c r="K32" s="113"/>
      <c r="L32" s="113"/>
      <c r="M32" s="113"/>
    </row>
    <row r="33" spans="2:13" x14ac:dyDescent="0.25">
      <c r="B33" s="11"/>
      <c r="C33" s="3" t="s">
        <v>8</v>
      </c>
      <c r="D33" s="3"/>
      <c r="E33" s="3"/>
      <c r="F33" s="3"/>
      <c r="G33" s="12"/>
      <c r="H33" s="13"/>
      <c r="I33" s="13"/>
      <c r="J33" s="14"/>
      <c r="K33" s="13"/>
      <c r="L33" s="4"/>
      <c r="M33" s="5"/>
    </row>
    <row r="34" spans="2:13" ht="28.5" x14ac:dyDescent="0.25">
      <c r="B34" s="15"/>
      <c r="C34" s="89" t="s">
        <v>0</v>
      </c>
      <c r="D34" s="114" t="s">
        <v>28</v>
      </c>
      <c r="E34" s="114"/>
      <c r="F34" s="114"/>
      <c r="G34" s="114"/>
      <c r="H34" s="89" t="s">
        <v>29</v>
      </c>
      <c r="I34" s="115" t="s">
        <v>30</v>
      </c>
      <c r="J34" s="115"/>
      <c r="K34" s="115"/>
      <c r="L34" s="1" t="s">
        <v>31</v>
      </c>
      <c r="M34" s="9"/>
    </row>
    <row r="35" spans="2:13" ht="15" customHeight="1" x14ac:dyDescent="0.25">
      <c r="B35" s="16"/>
      <c r="C35" s="118" t="s">
        <v>14</v>
      </c>
      <c r="D35" s="116" t="s">
        <v>16</v>
      </c>
      <c r="E35" s="116"/>
      <c r="F35" s="116"/>
      <c r="G35" s="116"/>
      <c r="H35" s="66" t="s">
        <v>38</v>
      </c>
      <c r="I35" s="33"/>
      <c r="J35" s="34">
        <f>IF(H35="Low",0,IF(H35="Moderate",0.67,IF(H35="High",1,"-")))</f>
        <v>0</v>
      </c>
      <c r="K35" s="33"/>
      <c r="L35" s="74">
        <v>6.25</v>
      </c>
      <c r="M35" s="7"/>
    </row>
    <row r="36" spans="2:13" ht="15" customHeight="1" x14ac:dyDescent="0.25">
      <c r="B36" s="16"/>
      <c r="C36" s="118"/>
      <c r="D36" s="116" t="s">
        <v>17</v>
      </c>
      <c r="E36" s="116"/>
      <c r="F36" s="116"/>
      <c r="G36" s="116"/>
      <c r="H36" s="66">
        <v>1</v>
      </c>
      <c r="I36" s="33"/>
      <c r="J36" s="34">
        <f>1-H36/100</f>
        <v>0.99</v>
      </c>
      <c r="K36" s="33"/>
      <c r="L36" s="74">
        <v>6.25</v>
      </c>
      <c r="M36" s="7"/>
    </row>
    <row r="37" spans="2:13" ht="15" customHeight="1" x14ac:dyDescent="0.25">
      <c r="B37" s="16"/>
      <c r="C37" s="90" t="s">
        <v>9</v>
      </c>
      <c r="D37" s="116" t="s">
        <v>18</v>
      </c>
      <c r="E37" s="116"/>
      <c r="F37" s="116"/>
      <c r="G37" s="116"/>
      <c r="H37" s="66">
        <v>1</v>
      </c>
      <c r="I37" s="33"/>
      <c r="J37" s="34">
        <f>1-H37/100</f>
        <v>0.99</v>
      </c>
      <c r="K37" s="33"/>
      <c r="L37" s="74">
        <v>12.5</v>
      </c>
      <c r="M37" s="7"/>
    </row>
    <row r="38" spans="2:13" ht="15" customHeight="1" x14ac:dyDescent="0.25">
      <c r="B38" s="16"/>
      <c r="C38" s="82" t="s">
        <v>10</v>
      </c>
      <c r="D38" s="116" t="s">
        <v>19</v>
      </c>
      <c r="E38" s="116"/>
      <c r="F38" s="116"/>
      <c r="G38" s="116"/>
      <c r="H38" s="66">
        <v>17</v>
      </c>
      <c r="I38" s="33"/>
      <c r="J38" s="34">
        <f>1-H38/100</f>
        <v>0.83</v>
      </c>
      <c r="K38" s="33"/>
      <c r="L38" s="74">
        <v>12.5</v>
      </c>
      <c r="M38" s="7"/>
    </row>
    <row r="39" spans="2:13" ht="15" customHeight="1" x14ac:dyDescent="0.25">
      <c r="B39" s="16"/>
      <c r="C39" s="82" t="s">
        <v>11</v>
      </c>
      <c r="D39" s="116" t="s">
        <v>20</v>
      </c>
      <c r="E39" s="116"/>
      <c r="F39" s="116"/>
      <c r="G39" s="116"/>
      <c r="H39" s="66">
        <v>1</v>
      </c>
      <c r="I39" s="33"/>
      <c r="J39" s="34">
        <f>1-H39/100</f>
        <v>0.99</v>
      </c>
      <c r="K39" s="33"/>
      <c r="L39" s="74">
        <v>12.5</v>
      </c>
      <c r="M39" s="7"/>
    </row>
    <row r="40" spans="2:13" ht="15" customHeight="1" x14ac:dyDescent="0.25">
      <c r="B40" s="16"/>
      <c r="C40" s="117" t="s">
        <v>12</v>
      </c>
      <c r="D40" s="124" t="s">
        <v>21</v>
      </c>
      <c r="E40" s="124"/>
      <c r="F40" s="124"/>
      <c r="G40" s="124"/>
      <c r="H40" s="67">
        <v>3</v>
      </c>
      <c r="I40" s="31"/>
      <c r="J40" s="32">
        <f>H40/100</f>
        <v>0.03</v>
      </c>
      <c r="K40" s="31"/>
      <c r="L40" s="75">
        <v>12.5</v>
      </c>
      <c r="M40" s="7"/>
    </row>
    <row r="41" spans="2:13" ht="15" customHeight="1" x14ac:dyDescent="0.25">
      <c r="B41" s="16"/>
      <c r="C41" s="117"/>
      <c r="D41" s="124" t="s">
        <v>22</v>
      </c>
      <c r="E41" s="124"/>
      <c r="F41" s="124"/>
      <c r="G41" s="124"/>
      <c r="H41" s="68">
        <v>35</v>
      </c>
      <c r="I41" s="31"/>
      <c r="J41" s="32">
        <f>1-H41/100</f>
        <v>0.65</v>
      </c>
      <c r="K41" s="31"/>
      <c r="L41" s="75">
        <v>12.5</v>
      </c>
      <c r="M41" s="7"/>
    </row>
    <row r="42" spans="2:13" ht="15" customHeight="1" x14ac:dyDescent="0.25">
      <c r="B42" s="16"/>
      <c r="C42" s="117" t="s">
        <v>13</v>
      </c>
      <c r="D42" s="124" t="s">
        <v>23</v>
      </c>
      <c r="E42" s="124"/>
      <c r="F42" s="124"/>
      <c r="G42" s="124"/>
      <c r="H42" s="68">
        <v>6</v>
      </c>
      <c r="I42" s="31"/>
      <c r="J42" s="32">
        <f>H42/100</f>
        <v>0.06</v>
      </c>
      <c r="K42" s="31"/>
      <c r="L42" s="75">
        <v>12.5</v>
      </c>
      <c r="M42" s="7"/>
    </row>
    <row r="43" spans="2:13" ht="15" customHeight="1" x14ac:dyDescent="0.25">
      <c r="B43" s="16"/>
      <c r="C43" s="117"/>
      <c r="D43" s="124" t="s">
        <v>24</v>
      </c>
      <c r="E43" s="124"/>
      <c r="F43" s="124"/>
      <c r="G43" s="124"/>
      <c r="H43" s="68">
        <v>2</v>
      </c>
      <c r="I43" s="31"/>
      <c r="J43" s="32">
        <f>H43/100</f>
        <v>0.02</v>
      </c>
      <c r="K43" s="31"/>
      <c r="L43" s="75">
        <v>12.5</v>
      </c>
      <c r="M43" s="7"/>
    </row>
    <row r="44" spans="2:13" ht="15.75" thickBot="1" x14ac:dyDescent="0.3">
      <c r="B44" s="17"/>
      <c r="C44" s="10"/>
      <c r="D44" s="10"/>
      <c r="E44" s="10"/>
      <c r="F44" s="44"/>
      <c r="G44" s="44"/>
      <c r="H44" s="45"/>
      <c r="I44" s="45"/>
      <c r="J44" s="46"/>
      <c r="K44" s="45"/>
      <c r="L44" s="95"/>
      <c r="M44" s="55"/>
    </row>
    <row r="45" spans="2:13" x14ac:dyDescent="0.25">
      <c r="B45" s="56"/>
      <c r="C45" s="122" t="s">
        <v>32</v>
      </c>
      <c r="D45" s="122"/>
      <c r="E45" s="123"/>
      <c r="F45" s="56"/>
      <c r="G45" s="3" t="s">
        <v>33</v>
      </c>
      <c r="H45" s="4"/>
      <c r="I45" s="4"/>
      <c r="J45" s="4"/>
      <c r="K45" s="4"/>
      <c r="L45" s="4"/>
      <c r="M45" s="5"/>
    </row>
    <row r="46" spans="2:13" x14ac:dyDescent="0.25">
      <c r="B46" s="8"/>
      <c r="C46" s="52"/>
      <c r="D46" s="52"/>
      <c r="E46" s="53"/>
      <c r="F46" s="8"/>
      <c r="G46" s="121" t="s">
        <v>34</v>
      </c>
      <c r="H46" s="121"/>
      <c r="I46" s="121"/>
      <c r="J46" s="121"/>
      <c r="K46" s="121"/>
      <c r="L46" s="121"/>
      <c r="M46" s="7"/>
    </row>
    <row r="47" spans="2:13" x14ac:dyDescent="0.25">
      <c r="B47" s="8"/>
      <c r="C47" s="52"/>
      <c r="D47" s="1" t="s">
        <v>29</v>
      </c>
      <c r="E47" s="9"/>
      <c r="F47" s="8"/>
      <c r="G47" s="121"/>
      <c r="H47" s="121"/>
      <c r="I47" s="121"/>
      <c r="J47" s="121"/>
      <c r="K47" s="121"/>
      <c r="L47" s="121"/>
      <c r="M47" s="7"/>
    </row>
    <row r="48" spans="2:13" x14ac:dyDescent="0.25">
      <c r="B48" s="8"/>
      <c r="C48" s="83" t="s">
        <v>1</v>
      </c>
      <c r="D48" s="38">
        <f>D49+D50+D51+D52</f>
        <v>0.41312499999999996</v>
      </c>
      <c r="E48" s="9"/>
      <c r="F48" s="6"/>
      <c r="G48" s="121"/>
      <c r="H48" s="121"/>
      <c r="I48" s="121"/>
      <c r="J48" s="121"/>
      <c r="K48" s="121"/>
      <c r="L48" s="121"/>
      <c r="M48" s="7"/>
    </row>
    <row r="49" spans="2:13" x14ac:dyDescent="0.25">
      <c r="B49" s="6"/>
      <c r="C49" s="90" t="s">
        <v>14</v>
      </c>
      <c r="D49" s="35">
        <f>J35*L35/100+J36*L36/100</f>
        <v>6.1874999999999999E-2</v>
      </c>
      <c r="E49" s="7"/>
      <c r="F49" s="6"/>
      <c r="G49" s="121"/>
      <c r="H49" s="121"/>
      <c r="I49" s="121"/>
      <c r="J49" s="121"/>
      <c r="K49" s="121"/>
      <c r="L49" s="121"/>
      <c r="M49" s="7"/>
    </row>
    <row r="50" spans="2:13" x14ac:dyDescent="0.25">
      <c r="B50" s="6"/>
      <c r="C50" s="90" t="s">
        <v>9</v>
      </c>
      <c r="D50" s="35">
        <f>J37*L37/100</f>
        <v>0.12375</v>
      </c>
      <c r="E50" s="7"/>
      <c r="F50" s="6"/>
      <c r="G50" s="121"/>
      <c r="H50" s="121"/>
      <c r="I50" s="121"/>
      <c r="J50" s="121"/>
      <c r="K50" s="121"/>
      <c r="L50" s="121"/>
      <c r="M50" s="7"/>
    </row>
    <row r="51" spans="2:13" x14ac:dyDescent="0.25">
      <c r="B51" s="6"/>
      <c r="C51" s="90" t="s">
        <v>10</v>
      </c>
      <c r="D51" s="35">
        <f>J38*L38/100</f>
        <v>0.10375</v>
      </c>
      <c r="E51" s="7"/>
      <c r="F51" s="6"/>
      <c r="G51" s="121"/>
      <c r="H51" s="121"/>
      <c r="I51" s="121"/>
      <c r="J51" s="121"/>
      <c r="K51" s="121"/>
      <c r="L51" s="121"/>
      <c r="M51" s="7"/>
    </row>
    <row r="52" spans="2:13" x14ac:dyDescent="0.25">
      <c r="B52" s="6"/>
      <c r="C52" s="90" t="s">
        <v>11</v>
      </c>
      <c r="D52" s="35">
        <f>J39*L39/100</f>
        <v>0.12375</v>
      </c>
      <c r="E52" s="7"/>
      <c r="F52" s="6"/>
      <c r="G52" s="121"/>
      <c r="H52" s="121"/>
      <c r="I52" s="121"/>
      <c r="J52" s="121"/>
      <c r="K52" s="121"/>
      <c r="L52" s="121"/>
      <c r="M52" s="7"/>
    </row>
    <row r="53" spans="2:13" x14ac:dyDescent="0.25">
      <c r="B53" s="6"/>
      <c r="C53" s="84" t="s">
        <v>15</v>
      </c>
      <c r="D53" s="39">
        <f>D54+D55</f>
        <v>9.5000000000000001E-2</v>
      </c>
      <c r="E53" s="7"/>
      <c r="F53" s="6"/>
      <c r="G53" s="37"/>
      <c r="H53" s="37"/>
      <c r="I53" s="37"/>
      <c r="J53" s="37"/>
      <c r="K53" s="37"/>
      <c r="L53" s="37"/>
      <c r="M53" s="7"/>
    </row>
    <row r="54" spans="2:13" ht="15" customHeight="1" x14ac:dyDescent="0.25">
      <c r="B54" s="6"/>
      <c r="C54" s="91" t="s">
        <v>12</v>
      </c>
      <c r="D54" s="36">
        <f>J40*L40/100+J41*L41/100</f>
        <v>8.5000000000000006E-2</v>
      </c>
      <c r="E54" s="7"/>
      <c r="F54" s="6"/>
      <c r="G54" s="119" t="s">
        <v>42</v>
      </c>
      <c r="H54" s="119"/>
      <c r="I54" s="119"/>
      <c r="J54" s="119"/>
      <c r="K54" s="119"/>
      <c r="L54" s="119"/>
      <c r="M54" s="7"/>
    </row>
    <row r="55" spans="2:13" x14ac:dyDescent="0.25">
      <c r="B55" s="6"/>
      <c r="C55" s="91" t="s">
        <v>13</v>
      </c>
      <c r="D55" s="36">
        <f>J42*L42/100+J43*L43/100</f>
        <v>0.01</v>
      </c>
      <c r="E55" s="7"/>
      <c r="F55" s="6"/>
      <c r="G55" s="94" t="s">
        <v>35</v>
      </c>
      <c r="H55" s="120" t="s">
        <v>36</v>
      </c>
      <c r="I55" s="120"/>
      <c r="J55" s="120"/>
      <c r="K55" s="120"/>
      <c r="L55" s="40"/>
      <c r="M55" s="7"/>
    </row>
    <row r="56" spans="2:13" x14ac:dyDescent="0.25">
      <c r="B56" s="6"/>
      <c r="C56" s="73"/>
      <c r="D56" s="2"/>
      <c r="E56" s="7"/>
      <c r="F56" s="6"/>
      <c r="G56" s="95" t="s">
        <v>2</v>
      </c>
      <c r="H56" s="111" t="s">
        <v>37</v>
      </c>
      <c r="I56" s="111"/>
      <c r="J56" s="111"/>
      <c r="K56" s="111"/>
      <c r="L56" s="40"/>
      <c r="M56" s="7"/>
    </row>
    <row r="57" spans="2:13" x14ac:dyDescent="0.25">
      <c r="B57" s="6"/>
      <c r="C57" s="86" t="s">
        <v>25</v>
      </c>
      <c r="D57" s="76">
        <f>D48+D53</f>
        <v>0.50812499999999994</v>
      </c>
      <c r="E57" s="7"/>
      <c r="F57" s="6"/>
      <c r="G57" s="95" t="s">
        <v>3</v>
      </c>
      <c r="H57" s="111" t="s">
        <v>38</v>
      </c>
      <c r="I57" s="111"/>
      <c r="J57" s="111"/>
      <c r="K57" s="111"/>
      <c r="L57" s="37"/>
      <c r="M57" s="7"/>
    </row>
    <row r="58" spans="2:13" x14ac:dyDescent="0.25">
      <c r="B58" s="6"/>
      <c r="C58" s="87" t="s">
        <v>26</v>
      </c>
      <c r="D58" s="76">
        <v>0.85</v>
      </c>
      <c r="E58" s="60"/>
      <c r="F58" s="6"/>
      <c r="G58" s="95" t="s">
        <v>5</v>
      </c>
      <c r="H58" s="111" t="s">
        <v>39</v>
      </c>
      <c r="I58" s="111"/>
      <c r="J58" s="111"/>
      <c r="K58" s="111"/>
      <c r="L58" s="37"/>
      <c r="M58" s="7"/>
    </row>
    <row r="59" spans="2:13" ht="15.75" thickBot="1" x14ac:dyDescent="0.3">
      <c r="B59" s="6"/>
      <c r="C59" s="94"/>
      <c r="D59" s="95"/>
      <c r="E59" s="61"/>
      <c r="F59" s="6"/>
      <c r="G59" s="93" t="s">
        <v>6</v>
      </c>
      <c r="H59" s="111" t="s">
        <v>40</v>
      </c>
      <c r="I59" s="111"/>
      <c r="J59" s="111"/>
      <c r="K59" s="111"/>
      <c r="L59" s="40"/>
      <c r="M59" s="7"/>
    </row>
    <row r="60" spans="2:13" ht="18" thickBot="1" x14ac:dyDescent="0.3">
      <c r="B60" s="6"/>
      <c r="C60" s="88" t="s">
        <v>27</v>
      </c>
      <c r="D60" s="77">
        <f>D57*0.448+D58*0.552</f>
        <v>0.69684000000000001</v>
      </c>
      <c r="E60" s="61"/>
      <c r="F60" s="6"/>
      <c r="G60" s="92" t="s">
        <v>4</v>
      </c>
      <c r="H60" s="112" t="s">
        <v>41</v>
      </c>
      <c r="I60" s="112"/>
      <c r="J60" s="112"/>
      <c r="K60" s="112"/>
      <c r="L60" s="40"/>
      <c r="M60" s="7"/>
    </row>
    <row r="61" spans="2:13" ht="15.75" thickBot="1" x14ac:dyDescent="0.3">
      <c r="B61" s="18"/>
      <c r="C61" s="62"/>
      <c r="D61" s="62"/>
      <c r="E61" s="19"/>
      <c r="F61" s="18"/>
      <c r="G61" s="65"/>
      <c r="H61" s="65"/>
      <c r="I61" s="65"/>
      <c r="J61" s="65"/>
      <c r="K61" s="57"/>
      <c r="L61" s="57"/>
      <c r="M61" s="19"/>
    </row>
    <row r="63" spans="2:13" ht="20.25" thickBot="1" x14ac:dyDescent="0.3">
      <c r="B63" s="125" t="s">
        <v>44</v>
      </c>
      <c r="C63" s="125"/>
      <c r="D63" s="125"/>
      <c r="E63" s="125"/>
      <c r="F63" s="125"/>
      <c r="G63" s="125"/>
      <c r="H63" s="125"/>
      <c r="I63" s="125"/>
      <c r="J63" s="125"/>
      <c r="K63" s="125"/>
      <c r="L63" s="125"/>
      <c r="M63" s="125"/>
    </row>
    <row r="64" spans="2:13" x14ac:dyDescent="0.25">
      <c r="B64" s="11"/>
      <c r="C64" s="3" t="s">
        <v>8</v>
      </c>
      <c r="D64" s="3"/>
      <c r="E64" s="3"/>
      <c r="F64" s="3"/>
      <c r="G64" s="12"/>
      <c r="H64" s="13"/>
      <c r="I64" s="13"/>
      <c r="J64" s="14"/>
      <c r="K64" s="13"/>
      <c r="L64" s="4"/>
      <c r="M64" s="5"/>
    </row>
    <row r="65" spans="2:13" ht="28.5" x14ac:dyDescent="0.25">
      <c r="B65" s="15"/>
      <c r="C65" s="89" t="s">
        <v>0</v>
      </c>
      <c r="D65" s="114" t="s">
        <v>28</v>
      </c>
      <c r="E65" s="114"/>
      <c r="F65" s="114"/>
      <c r="G65" s="114"/>
      <c r="H65" s="89" t="s">
        <v>29</v>
      </c>
      <c r="I65" s="115" t="s">
        <v>30</v>
      </c>
      <c r="J65" s="115"/>
      <c r="K65" s="115"/>
      <c r="L65" s="1" t="s">
        <v>31</v>
      </c>
      <c r="M65" s="9"/>
    </row>
    <row r="66" spans="2:13" ht="15" customHeight="1" x14ac:dyDescent="0.25">
      <c r="B66" s="16"/>
      <c r="C66" s="118" t="s">
        <v>14</v>
      </c>
      <c r="D66" s="116" t="s">
        <v>16</v>
      </c>
      <c r="E66" s="116"/>
      <c r="F66" s="116"/>
      <c r="G66" s="116"/>
      <c r="H66" s="66" t="s">
        <v>38</v>
      </c>
      <c r="I66" s="33"/>
      <c r="J66" s="34">
        <f>IF(H66="Low",0,IF(H66="Moderate",0.67,IF(H66="High",1,"-")))</f>
        <v>0</v>
      </c>
      <c r="K66" s="33"/>
      <c r="L66" s="74">
        <v>6.25</v>
      </c>
      <c r="M66" s="7"/>
    </row>
    <row r="67" spans="2:13" ht="15" customHeight="1" x14ac:dyDescent="0.25">
      <c r="B67" s="16"/>
      <c r="C67" s="118"/>
      <c r="D67" s="116" t="s">
        <v>17</v>
      </c>
      <c r="E67" s="116"/>
      <c r="F67" s="116"/>
      <c r="G67" s="116"/>
      <c r="H67" s="66">
        <v>18</v>
      </c>
      <c r="I67" s="33"/>
      <c r="J67" s="34">
        <f>1-H67/100</f>
        <v>0.82000000000000006</v>
      </c>
      <c r="K67" s="33"/>
      <c r="L67" s="74">
        <v>6.25</v>
      </c>
      <c r="M67" s="7"/>
    </row>
    <row r="68" spans="2:13" ht="15" customHeight="1" x14ac:dyDescent="0.25">
      <c r="B68" s="16"/>
      <c r="C68" s="90" t="s">
        <v>9</v>
      </c>
      <c r="D68" s="116" t="s">
        <v>18</v>
      </c>
      <c r="E68" s="116"/>
      <c r="F68" s="116"/>
      <c r="G68" s="116"/>
      <c r="H68" s="66">
        <v>3</v>
      </c>
      <c r="I68" s="33"/>
      <c r="J68" s="34">
        <f>1-H68/100</f>
        <v>0.97</v>
      </c>
      <c r="K68" s="33"/>
      <c r="L68" s="74">
        <v>12.5</v>
      </c>
      <c r="M68" s="7"/>
    </row>
    <row r="69" spans="2:13" ht="15" customHeight="1" x14ac:dyDescent="0.25">
      <c r="B69" s="16"/>
      <c r="C69" s="82" t="s">
        <v>10</v>
      </c>
      <c r="D69" s="116" t="s">
        <v>19</v>
      </c>
      <c r="E69" s="116"/>
      <c r="F69" s="116"/>
      <c r="G69" s="116"/>
      <c r="H69" s="66">
        <v>34</v>
      </c>
      <c r="I69" s="33"/>
      <c r="J69" s="34">
        <f>1-H69/100</f>
        <v>0.65999999999999992</v>
      </c>
      <c r="K69" s="33"/>
      <c r="L69" s="74">
        <v>12.5</v>
      </c>
      <c r="M69" s="7"/>
    </row>
    <row r="70" spans="2:13" ht="15" customHeight="1" x14ac:dyDescent="0.25">
      <c r="B70" s="16"/>
      <c r="C70" s="82" t="s">
        <v>11</v>
      </c>
      <c r="D70" s="116" t="s">
        <v>20</v>
      </c>
      <c r="E70" s="116"/>
      <c r="F70" s="116"/>
      <c r="G70" s="116"/>
      <c r="H70" s="66">
        <v>21</v>
      </c>
      <c r="I70" s="33"/>
      <c r="J70" s="34">
        <f>1-H70/100</f>
        <v>0.79</v>
      </c>
      <c r="K70" s="33"/>
      <c r="L70" s="74">
        <v>12.5</v>
      </c>
      <c r="M70" s="7"/>
    </row>
    <row r="71" spans="2:13" ht="15" customHeight="1" x14ac:dyDescent="0.25">
      <c r="B71" s="16"/>
      <c r="C71" s="117" t="s">
        <v>12</v>
      </c>
      <c r="D71" s="124" t="s">
        <v>21</v>
      </c>
      <c r="E71" s="124"/>
      <c r="F71" s="124"/>
      <c r="G71" s="124"/>
      <c r="H71" s="67">
        <v>4</v>
      </c>
      <c r="I71" s="31"/>
      <c r="J71" s="32">
        <f>H71/100</f>
        <v>0.04</v>
      </c>
      <c r="K71" s="31"/>
      <c r="L71" s="75">
        <v>12.5</v>
      </c>
      <c r="M71" s="7"/>
    </row>
    <row r="72" spans="2:13" ht="15" customHeight="1" x14ac:dyDescent="0.25">
      <c r="B72" s="16"/>
      <c r="C72" s="117"/>
      <c r="D72" s="124" t="s">
        <v>22</v>
      </c>
      <c r="E72" s="124"/>
      <c r="F72" s="124"/>
      <c r="G72" s="124"/>
      <c r="H72" s="68">
        <v>20</v>
      </c>
      <c r="I72" s="31"/>
      <c r="J72" s="32">
        <f>1-H72/100</f>
        <v>0.8</v>
      </c>
      <c r="K72" s="31"/>
      <c r="L72" s="75">
        <v>12.5</v>
      </c>
      <c r="M72" s="7"/>
    </row>
    <row r="73" spans="2:13" ht="15" customHeight="1" x14ac:dyDescent="0.25">
      <c r="B73" s="16"/>
      <c r="C73" s="117" t="s">
        <v>13</v>
      </c>
      <c r="D73" s="124" t="s">
        <v>23</v>
      </c>
      <c r="E73" s="124"/>
      <c r="F73" s="124"/>
      <c r="G73" s="124"/>
      <c r="H73" s="68">
        <v>10</v>
      </c>
      <c r="I73" s="31"/>
      <c r="J73" s="32">
        <f>H73/100</f>
        <v>0.1</v>
      </c>
      <c r="K73" s="31"/>
      <c r="L73" s="75">
        <v>12.5</v>
      </c>
      <c r="M73" s="7"/>
    </row>
    <row r="74" spans="2:13" ht="15" customHeight="1" x14ac:dyDescent="0.25">
      <c r="B74" s="16"/>
      <c r="C74" s="117"/>
      <c r="D74" s="124" t="s">
        <v>24</v>
      </c>
      <c r="E74" s="124"/>
      <c r="F74" s="124"/>
      <c r="G74" s="124"/>
      <c r="H74" s="68">
        <v>5</v>
      </c>
      <c r="I74" s="31"/>
      <c r="J74" s="32">
        <f>H74/100</f>
        <v>0.05</v>
      </c>
      <c r="K74" s="31"/>
      <c r="L74" s="75">
        <v>12.5</v>
      </c>
      <c r="M74" s="7"/>
    </row>
    <row r="75" spans="2:13" ht="15.75" thickBot="1" x14ac:dyDescent="0.3">
      <c r="B75" s="17"/>
      <c r="C75" s="10"/>
      <c r="D75" s="10"/>
      <c r="E75" s="10"/>
      <c r="F75" s="44"/>
      <c r="G75" s="44"/>
      <c r="H75" s="45"/>
      <c r="I75" s="45"/>
      <c r="J75" s="46"/>
      <c r="K75" s="45"/>
      <c r="L75" s="95"/>
      <c r="M75" s="55"/>
    </row>
    <row r="76" spans="2:13" x14ac:dyDescent="0.25">
      <c r="B76" s="56"/>
      <c r="C76" s="122" t="s">
        <v>32</v>
      </c>
      <c r="D76" s="122"/>
      <c r="E76" s="123"/>
      <c r="F76" s="56"/>
      <c r="G76" s="3" t="s">
        <v>33</v>
      </c>
      <c r="H76" s="4"/>
      <c r="I76" s="4"/>
      <c r="J76" s="4"/>
      <c r="K76" s="4"/>
      <c r="L76" s="4"/>
      <c r="M76" s="5"/>
    </row>
    <row r="77" spans="2:13" x14ac:dyDescent="0.25">
      <c r="B77" s="8"/>
      <c r="C77" s="52"/>
      <c r="D77" s="52"/>
      <c r="E77" s="53"/>
      <c r="F77" s="8"/>
      <c r="G77" s="121" t="s">
        <v>34</v>
      </c>
      <c r="H77" s="121"/>
      <c r="I77" s="121"/>
      <c r="J77" s="121"/>
      <c r="K77" s="121"/>
      <c r="L77" s="121"/>
      <c r="M77" s="7"/>
    </row>
    <row r="78" spans="2:13" x14ac:dyDescent="0.25">
      <c r="B78" s="8"/>
      <c r="C78" s="52"/>
      <c r="D78" s="1" t="s">
        <v>29</v>
      </c>
      <c r="E78" s="9"/>
      <c r="F78" s="8"/>
      <c r="G78" s="121"/>
      <c r="H78" s="121"/>
      <c r="I78" s="121"/>
      <c r="J78" s="121"/>
      <c r="K78" s="121"/>
      <c r="L78" s="121"/>
      <c r="M78" s="7"/>
    </row>
    <row r="79" spans="2:13" x14ac:dyDescent="0.25">
      <c r="B79" s="8"/>
      <c r="C79" s="83" t="s">
        <v>1</v>
      </c>
      <c r="D79" s="38">
        <f>D80+D81+D82+D83</f>
        <v>0.35374999999999995</v>
      </c>
      <c r="E79" s="9"/>
      <c r="F79" s="6"/>
      <c r="G79" s="121"/>
      <c r="H79" s="121"/>
      <c r="I79" s="121"/>
      <c r="J79" s="121"/>
      <c r="K79" s="121"/>
      <c r="L79" s="121"/>
      <c r="M79" s="7"/>
    </row>
    <row r="80" spans="2:13" x14ac:dyDescent="0.25">
      <c r="B80" s="6"/>
      <c r="C80" s="90" t="s">
        <v>14</v>
      </c>
      <c r="D80" s="35">
        <f>J66*L66/100+J67*L67/100</f>
        <v>5.1249999999999997E-2</v>
      </c>
      <c r="E80" s="7"/>
      <c r="F80" s="6"/>
      <c r="G80" s="121"/>
      <c r="H80" s="121"/>
      <c r="I80" s="121"/>
      <c r="J80" s="121"/>
      <c r="K80" s="121"/>
      <c r="L80" s="121"/>
      <c r="M80" s="7"/>
    </row>
    <row r="81" spans="2:13" x14ac:dyDescent="0.25">
      <c r="B81" s="6"/>
      <c r="C81" s="90" t="s">
        <v>9</v>
      </c>
      <c r="D81" s="35">
        <f>J68*L68/100</f>
        <v>0.12125</v>
      </c>
      <c r="E81" s="7"/>
      <c r="F81" s="6"/>
      <c r="G81" s="121"/>
      <c r="H81" s="121"/>
      <c r="I81" s="121"/>
      <c r="J81" s="121"/>
      <c r="K81" s="121"/>
      <c r="L81" s="121"/>
      <c r="M81" s="7"/>
    </row>
    <row r="82" spans="2:13" x14ac:dyDescent="0.25">
      <c r="B82" s="6"/>
      <c r="C82" s="90" t="s">
        <v>10</v>
      </c>
      <c r="D82" s="35">
        <f>J69*L69/100</f>
        <v>8.2499999999999976E-2</v>
      </c>
      <c r="E82" s="7"/>
      <c r="F82" s="6"/>
      <c r="G82" s="121"/>
      <c r="H82" s="121"/>
      <c r="I82" s="121"/>
      <c r="J82" s="121"/>
      <c r="K82" s="121"/>
      <c r="L82" s="121"/>
      <c r="M82" s="7"/>
    </row>
    <row r="83" spans="2:13" x14ac:dyDescent="0.25">
      <c r="B83" s="6"/>
      <c r="C83" s="90" t="s">
        <v>11</v>
      </c>
      <c r="D83" s="35">
        <f>J70*L70/100</f>
        <v>9.8750000000000004E-2</v>
      </c>
      <c r="E83" s="7"/>
      <c r="F83" s="6"/>
      <c r="G83" s="121"/>
      <c r="H83" s="121"/>
      <c r="I83" s="121"/>
      <c r="J83" s="121"/>
      <c r="K83" s="121"/>
      <c r="L83" s="121"/>
      <c r="M83" s="7"/>
    </row>
    <row r="84" spans="2:13" x14ac:dyDescent="0.25">
      <c r="B84" s="6"/>
      <c r="C84" s="84" t="s">
        <v>15</v>
      </c>
      <c r="D84" s="39">
        <f>D85+D86</f>
        <v>0.12375000000000001</v>
      </c>
      <c r="E84" s="7"/>
      <c r="F84" s="6"/>
      <c r="G84" s="37"/>
      <c r="H84" s="37"/>
      <c r="I84" s="37"/>
      <c r="J84" s="37"/>
      <c r="K84" s="37"/>
      <c r="L84" s="37"/>
      <c r="M84" s="7"/>
    </row>
    <row r="85" spans="2:13" ht="15" customHeight="1" x14ac:dyDescent="0.25">
      <c r="B85" s="6"/>
      <c r="C85" s="91" t="s">
        <v>12</v>
      </c>
      <c r="D85" s="36">
        <f>J71*L71/100+J72*L72/100</f>
        <v>0.10500000000000001</v>
      </c>
      <c r="E85" s="7"/>
      <c r="F85" s="6"/>
      <c r="G85" s="119" t="s">
        <v>42</v>
      </c>
      <c r="H85" s="119"/>
      <c r="I85" s="119"/>
      <c r="J85" s="119"/>
      <c r="K85" s="119"/>
      <c r="L85" s="119"/>
      <c r="M85" s="7"/>
    </row>
    <row r="86" spans="2:13" x14ac:dyDescent="0.25">
      <c r="B86" s="6"/>
      <c r="C86" s="91" t="s">
        <v>13</v>
      </c>
      <c r="D86" s="36">
        <f>J73*L73/100+J74*L74/100</f>
        <v>1.8750000000000003E-2</v>
      </c>
      <c r="E86" s="7"/>
      <c r="F86" s="6"/>
      <c r="G86" s="94" t="s">
        <v>35</v>
      </c>
      <c r="H86" s="120" t="s">
        <v>36</v>
      </c>
      <c r="I86" s="120"/>
      <c r="J86" s="120"/>
      <c r="K86" s="120"/>
      <c r="L86" s="40"/>
      <c r="M86" s="7"/>
    </row>
    <row r="87" spans="2:13" x14ac:dyDescent="0.25">
      <c r="B87" s="6"/>
      <c r="C87" s="73"/>
      <c r="D87" s="2"/>
      <c r="E87" s="7"/>
      <c r="F87" s="6"/>
      <c r="G87" s="95" t="s">
        <v>2</v>
      </c>
      <c r="H87" s="111" t="s">
        <v>37</v>
      </c>
      <c r="I87" s="111"/>
      <c r="J87" s="111"/>
      <c r="K87" s="111"/>
      <c r="L87" s="40"/>
      <c r="M87" s="7"/>
    </row>
    <row r="88" spans="2:13" x14ac:dyDescent="0.25">
      <c r="B88" s="6"/>
      <c r="C88" s="86" t="s">
        <v>25</v>
      </c>
      <c r="D88" s="76">
        <f>D79+D84</f>
        <v>0.47749999999999998</v>
      </c>
      <c r="E88" s="7"/>
      <c r="F88" s="6"/>
      <c r="G88" s="95" t="s">
        <v>3</v>
      </c>
      <c r="H88" s="111" t="s">
        <v>38</v>
      </c>
      <c r="I88" s="111"/>
      <c r="J88" s="111"/>
      <c r="K88" s="111"/>
      <c r="L88" s="37"/>
      <c r="M88" s="7"/>
    </row>
    <row r="89" spans="2:13" x14ac:dyDescent="0.25">
      <c r="B89" s="6"/>
      <c r="C89" s="87" t="s">
        <v>26</v>
      </c>
      <c r="D89" s="76">
        <v>0.35</v>
      </c>
      <c r="E89" s="60"/>
      <c r="F89" s="6"/>
      <c r="G89" s="95" t="s">
        <v>5</v>
      </c>
      <c r="H89" s="111" t="s">
        <v>39</v>
      </c>
      <c r="I89" s="111"/>
      <c r="J89" s="111"/>
      <c r="K89" s="111"/>
      <c r="L89" s="37"/>
      <c r="M89" s="7"/>
    </row>
    <row r="90" spans="2:13" ht="15.75" thickBot="1" x14ac:dyDescent="0.3">
      <c r="B90" s="6"/>
      <c r="C90" s="94"/>
      <c r="D90" s="95"/>
      <c r="E90" s="61"/>
      <c r="F90" s="6"/>
      <c r="G90" s="93" t="s">
        <v>6</v>
      </c>
      <c r="H90" s="111" t="s">
        <v>40</v>
      </c>
      <c r="I90" s="111"/>
      <c r="J90" s="111"/>
      <c r="K90" s="111"/>
      <c r="L90" s="40"/>
      <c r="M90" s="7"/>
    </row>
    <row r="91" spans="2:13" ht="18" thickBot="1" x14ac:dyDescent="0.3">
      <c r="B91" s="6"/>
      <c r="C91" s="88" t="s">
        <v>27</v>
      </c>
      <c r="D91" s="77">
        <f>D88*0.448+D89*0.552</f>
        <v>0.40712000000000004</v>
      </c>
      <c r="E91" s="61"/>
      <c r="F91" s="6"/>
      <c r="G91" s="92" t="s">
        <v>4</v>
      </c>
      <c r="H91" s="112" t="s">
        <v>41</v>
      </c>
      <c r="I91" s="112"/>
      <c r="J91" s="112"/>
      <c r="K91" s="112"/>
      <c r="L91" s="40"/>
      <c r="M91" s="7"/>
    </row>
    <row r="92" spans="2:13" ht="15.75" thickBot="1" x14ac:dyDescent="0.3">
      <c r="B92" s="18"/>
      <c r="C92" s="62"/>
      <c r="D92" s="62"/>
      <c r="E92" s="19"/>
      <c r="F92" s="18"/>
      <c r="G92" s="65"/>
      <c r="H92" s="65"/>
      <c r="I92" s="65"/>
      <c r="J92" s="65"/>
      <c r="K92" s="57"/>
      <c r="L92" s="57"/>
      <c r="M92" s="19"/>
    </row>
    <row r="94" spans="2:13" ht="20.25" thickBot="1" x14ac:dyDescent="0.3">
      <c r="B94" s="125" t="s">
        <v>45</v>
      </c>
      <c r="C94" s="125"/>
      <c r="D94" s="125"/>
      <c r="E94" s="125"/>
      <c r="F94" s="125"/>
      <c r="G94" s="125"/>
      <c r="H94" s="125"/>
      <c r="I94" s="125"/>
      <c r="J94" s="125"/>
      <c r="K94" s="125"/>
      <c r="L94" s="125"/>
      <c r="M94" s="125"/>
    </row>
    <row r="95" spans="2:13" x14ac:dyDescent="0.25">
      <c r="B95" s="11"/>
      <c r="C95" s="3" t="s">
        <v>8</v>
      </c>
      <c r="D95" s="3"/>
      <c r="E95" s="3"/>
      <c r="F95" s="3"/>
      <c r="G95" s="12"/>
      <c r="H95" s="13"/>
      <c r="I95" s="13"/>
      <c r="J95" s="14"/>
      <c r="K95" s="13"/>
      <c r="L95" s="4"/>
      <c r="M95" s="5"/>
    </row>
    <row r="96" spans="2:13" ht="28.5" x14ac:dyDescent="0.25">
      <c r="B96" s="15"/>
      <c r="C96" s="89" t="s">
        <v>0</v>
      </c>
      <c r="D96" s="114" t="s">
        <v>28</v>
      </c>
      <c r="E96" s="114"/>
      <c r="F96" s="114"/>
      <c r="G96" s="114"/>
      <c r="H96" s="89" t="s">
        <v>29</v>
      </c>
      <c r="I96" s="115" t="s">
        <v>30</v>
      </c>
      <c r="J96" s="115"/>
      <c r="K96" s="115"/>
      <c r="L96" s="1" t="s">
        <v>31</v>
      </c>
      <c r="M96" s="9"/>
    </row>
    <row r="97" spans="2:13" ht="15" customHeight="1" x14ac:dyDescent="0.25">
      <c r="B97" s="16"/>
      <c r="C97" s="118" t="s">
        <v>14</v>
      </c>
      <c r="D97" s="116" t="s">
        <v>16</v>
      </c>
      <c r="E97" s="116"/>
      <c r="F97" s="116"/>
      <c r="G97" s="116"/>
      <c r="H97" s="66" t="s">
        <v>38</v>
      </c>
      <c r="I97" s="33"/>
      <c r="J97" s="34">
        <f>IF(H97="Low",0,IF(H97="Moderate",0.67,IF(H97="High",1,"-")))</f>
        <v>0</v>
      </c>
      <c r="K97" s="33"/>
      <c r="L97" s="74">
        <v>6.25</v>
      </c>
      <c r="M97" s="7"/>
    </row>
    <row r="98" spans="2:13" ht="15" customHeight="1" x14ac:dyDescent="0.25">
      <c r="B98" s="16"/>
      <c r="C98" s="118"/>
      <c r="D98" s="116" t="s">
        <v>17</v>
      </c>
      <c r="E98" s="116"/>
      <c r="F98" s="116"/>
      <c r="G98" s="116"/>
      <c r="H98" s="66">
        <v>17</v>
      </c>
      <c r="I98" s="33"/>
      <c r="J98" s="34">
        <f>1-H98/100</f>
        <v>0.83</v>
      </c>
      <c r="K98" s="33"/>
      <c r="L98" s="74">
        <v>6.25</v>
      </c>
      <c r="M98" s="7"/>
    </row>
    <row r="99" spans="2:13" ht="15" customHeight="1" x14ac:dyDescent="0.25">
      <c r="B99" s="16"/>
      <c r="C99" s="90" t="s">
        <v>9</v>
      </c>
      <c r="D99" s="116" t="s">
        <v>18</v>
      </c>
      <c r="E99" s="116"/>
      <c r="F99" s="116"/>
      <c r="G99" s="116"/>
      <c r="H99" s="66">
        <v>2</v>
      </c>
      <c r="I99" s="33"/>
      <c r="J99" s="34">
        <f>1-H99/100</f>
        <v>0.98</v>
      </c>
      <c r="K99" s="33"/>
      <c r="L99" s="74">
        <v>12.5</v>
      </c>
      <c r="M99" s="7"/>
    </row>
    <row r="100" spans="2:13" ht="15" customHeight="1" x14ac:dyDescent="0.25">
      <c r="B100" s="16"/>
      <c r="C100" s="82" t="s">
        <v>10</v>
      </c>
      <c r="D100" s="116" t="s">
        <v>19</v>
      </c>
      <c r="E100" s="116"/>
      <c r="F100" s="116"/>
      <c r="G100" s="116"/>
      <c r="H100" s="66">
        <v>32</v>
      </c>
      <c r="I100" s="33"/>
      <c r="J100" s="34">
        <f>1-H100/100</f>
        <v>0.67999999999999994</v>
      </c>
      <c r="K100" s="33"/>
      <c r="L100" s="74">
        <v>12.5</v>
      </c>
      <c r="M100" s="7"/>
    </row>
    <row r="101" spans="2:13" ht="15" customHeight="1" x14ac:dyDescent="0.25">
      <c r="B101" s="16"/>
      <c r="C101" s="82" t="s">
        <v>11</v>
      </c>
      <c r="D101" s="116" t="s">
        <v>20</v>
      </c>
      <c r="E101" s="116"/>
      <c r="F101" s="116"/>
      <c r="G101" s="116"/>
      <c r="H101" s="66">
        <v>20</v>
      </c>
      <c r="I101" s="33"/>
      <c r="J101" s="34">
        <f>1-H101/100</f>
        <v>0.8</v>
      </c>
      <c r="K101" s="33"/>
      <c r="L101" s="74">
        <v>12.5</v>
      </c>
      <c r="M101" s="7"/>
    </row>
    <row r="102" spans="2:13" ht="15" customHeight="1" x14ac:dyDescent="0.25">
      <c r="B102" s="16"/>
      <c r="C102" s="117" t="s">
        <v>12</v>
      </c>
      <c r="D102" s="124" t="s">
        <v>21</v>
      </c>
      <c r="E102" s="124"/>
      <c r="F102" s="124"/>
      <c r="G102" s="124"/>
      <c r="H102" s="67">
        <v>6</v>
      </c>
      <c r="I102" s="31"/>
      <c r="J102" s="32">
        <f>H102/100</f>
        <v>0.06</v>
      </c>
      <c r="K102" s="31"/>
      <c r="L102" s="75">
        <v>12.5</v>
      </c>
      <c r="M102" s="7"/>
    </row>
    <row r="103" spans="2:13" ht="15" customHeight="1" x14ac:dyDescent="0.25">
      <c r="B103" s="16"/>
      <c r="C103" s="117"/>
      <c r="D103" s="124" t="s">
        <v>22</v>
      </c>
      <c r="E103" s="124"/>
      <c r="F103" s="124"/>
      <c r="G103" s="124"/>
      <c r="H103" s="68">
        <v>61</v>
      </c>
      <c r="I103" s="31"/>
      <c r="J103" s="32">
        <f>1-H103/100</f>
        <v>0.39</v>
      </c>
      <c r="K103" s="31"/>
      <c r="L103" s="75">
        <v>12.5</v>
      </c>
      <c r="M103" s="7"/>
    </row>
    <row r="104" spans="2:13" ht="15" customHeight="1" x14ac:dyDescent="0.25">
      <c r="B104" s="16"/>
      <c r="C104" s="117" t="s">
        <v>13</v>
      </c>
      <c r="D104" s="124" t="s">
        <v>23</v>
      </c>
      <c r="E104" s="124"/>
      <c r="F104" s="124"/>
      <c r="G104" s="124"/>
      <c r="H104" s="68">
        <v>4</v>
      </c>
      <c r="I104" s="31"/>
      <c r="J104" s="32">
        <f>H104/100</f>
        <v>0.04</v>
      </c>
      <c r="K104" s="31"/>
      <c r="L104" s="75">
        <v>12.5</v>
      </c>
      <c r="M104" s="7"/>
    </row>
    <row r="105" spans="2:13" ht="15" customHeight="1" x14ac:dyDescent="0.25">
      <c r="B105" s="16"/>
      <c r="C105" s="117"/>
      <c r="D105" s="124" t="s">
        <v>24</v>
      </c>
      <c r="E105" s="124"/>
      <c r="F105" s="124"/>
      <c r="G105" s="124"/>
      <c r="H105" s="68">
        <v>2</v>
      </c>
      <c r="I105" s="31"/>
      <c r="J105" s="32">
        <f>H105/100</f>
        <v>0.02</v>
      </c>
      <c r="K105" s="31"/>
      <c r="L105" s="75">
        <v>12.5</v>
      </c>
      <c r="M105" s="7"/>
    </row>
    <row r="106" spans="2:13" ht="15.75" thickBot="1" x14ac:dyDescent="0.3">
      <c r="B106" s="17"/>
      <c r="C106" s="10"/>
      <c r="D106" s="10"/>
      <c r="E106" s="10"/>
      <c r="F106" s="44"/>
      <c r="G106" s="44"/>
      <c r="H106" s="45"/>
      <c r="I106" s="45"/>
      <c r="J106" s="46"/>
      <c r="K106" s="45"/>
      <c r="L106" s="95"/>
      <c r="M106" s="55"/>
    </row>
    <row r="107" spans="2:13" x14ac:dyDescent="0.25">
      <c r="B107" s="56"/>
      <c r="C107" s="122" t="s">
        <v>32</v>
      </c>
      <c r="D107" s="122"/>
      <c r="E107" s="123"/>
      <c r="F107" s="56"/>
      <c r="G107" s="3" t="s">
        <v>33</v>
      </c>
      <c r="H107" s="4"/>
      <c r="I107" s="4"/>
      <c r="J107" s="4"/>
      <c r="K107" s="4"/>
      <c r="L107" s="4"/>
      <c r="M107" s="5"/>
    </row>
    <row r="108" spans="2:13" ht="15" customHeight="1" x14ac:dyDescent="0.25">
      <c r="B108" s="8"/>
      <c r="C108" s="52"/>
      <c r="D108" s="52"/>
      <c r="E108" s="53"/>
      <c r="F108" s="8"/>
      <c r="G108" s="121" t="s">
        <v>34</v>
      </c>
      <c r="H108" s="121"/>
      <c r="I108" s="121"/>
      <c r="J108" s="121"/>
      <c r="K108" s="121"/>
      <c r="L108" s="121"/>
      <c r="M108" s="7"/>
    </row>
    <row r="109" spans="2:13" x14ac:dyDescent="0.25">
      <c r="B109" s="8"/>
      <c r="C109" s="52"/>
      <c r="D109" s="1" t="s">
        <v>29</v>
      </c>
      <c r="E109" s="9"/>
      <c r="F109" s="8"/>
      <c r="G109" s="121"/>
      <c r="H109" s="121"/>
      <c r="I109" s="121"/>
      <c r="J109" s="121"/>
      <c r="K109" s="121"/>
      <c r="L109" s="121"/>
      <c r="M109" s="7"/>
    </row>
    <row r="110" spans="2:13" x14ac:dyDescent="0.25">
      <c r="B110" s="8"/>
      <c r="C110" s="83" t="s">
        <v>1</v>
      </c>
      <c r="D110" s="38">
        <f>D111+D112+D113+D114</f>
        <v>0.359375</v>
      </c>
      <c r="E110" s="9"/>
      <c r="F110" s="6"/>
      <c r="G110" s="121"/>
      <c r="H110" s="121"/>
      <c r="I110" s="121"/>
      <c r="J110" s="121"/>
      <c r="K110" s="121"/>
      <c r="L110" s="121"/>
      <c r="M110" s="7"/>
    </row>
    <row r="111" spans="2:13" x14ac:dyDescent="0.25">
      <c r="B111" s="6"/>
      <c r="C111" s="90" t="s">
        <v>14</v>
      </c>
      <c r="D111" s="35">
        <f>J97*L97/100+J98*L98/100</f>
        <v>5.1874999999999998E-2</v>
      </c>
      <c r="E111" s="7"/>
      <c r="F111" s="6"/>
      <c r="G111" s="121"/>
      <c r="H111" s="121"/>
      <c r="I111" s="121"/>
      <c r="J111" s="121"/>
      <c r="K111" s="121"/>
      <c r="L111" s="121"/>
      <c r="M111" s="7"/>
    </row>
    <row r="112" spans="2:13" x14ac:dyDescent="0.25">
      <c r="B112" s="6"/>
      <c r="C112" s="90" t="s">
        <v>9</v>
      </c>
      <c r="D112" s="35">
        <f>J99*L99/100</f>
        <v>0.1225</v>
      </c>
      <c r="E112" s="7"/>
      <c r="F112" s="6"/>
      <c r="G112" s="121"/>
      <c r="H112" s="121"/>
      <c r="I112" s="121"/>
      <c r="J112" s="121"/>
      <c r="K112" s="121"/>
      <c r="L112" s="121"/>
      <c r="M112" s="7"/>
    </row>
    <row r="113" spans="2:13" x14ac:dyDescent="0.25">
      <c r="B113" s="6"/>
      <c r="C113" s="90" t="s">
        <v>10</v>
      </c>
      <c r="D113" s="35">
        <f>J100*L100/100</f>
        <v>8.5000000000000006E-2</v>
      </c>
      <c r="E113" s="7"/>
      <c r="F113" s="6"/>
      <c r="G113" s="121"/>
      <c r="H113" s="121"/>
      <c r="I113" s="121"/>
      <c r="J113" s="121"/>
      <c r="K113" s="121"/>
      <c r="L113" s="121"/>
      <c r="M113" s="7"/>
    </row>
    <row r="114" spans="2:13" x14ac:dyDescent="0.25">
      <c r="B114" s="6"/>
      <c r="C114" s="90" t="s">
        <v>11</v>
      </c>
      <c r="D114" s="35">
        <f>J101*L101/100</f>
        <v>0.1</v>
      </c>
      <c r="E114" s="7"/>
      <c r="F114" s="6"/>
      <c r="G114" s="121"/>
      <c r="H114" s="121"/>
      <c r="I114" s="121"/>
      <c r="J114" s="121"/>
      <c r="K114" s="121"/>
      <c r="L114" s="121"/>
      <c r="M114" s="7"/>
    </row>
    <row r="115" spans="2:13" x14ac:dyDescent="0.25">
      <c r="B115" s="6"/>
      <c r="C115" s="84" t="s">
        <v>15</v>
      </c>
      <c r="D115" s="39">
        <f>D116+D117</f>
        <v>6.3750000000000001E-2</v>
      </c>
      <c r="E115" s="7"/>
      <c r="F115" s="6"/>
      <c r="G115" s="37"/>
      <c r="H115" s="37"/>
      <c r="I115" s="37"/>
      <c r="J115" s="37"/>
      <c r="K115" s="37"/>
      <c r="L115" s="37"/>
      <c r="M115" s="7"/>
    </row>
    <row r="116" spans="2:13" ht="15" customHeight="1" x14ac:dyDescent="0.25">
      <c r="B116" s="6"/>
      <c r="C116" s="91" t="s">
        <v>12</v>
      </c>
      <c r="D116" s="36">
        <f>J102*L102/100+J103*L103/100</f>
        <v>5.6250000000000001E-2</v>
      </c>
      <c r="E116" s="7"/>
      <c r="F116" s="6"/>
      <c r="G116" s="119" t="s">
        <v>42</v>
      </c>
      <c r="H116" s="119"/>
      <c r="I116" s="119"/>
      <c r="J116" s="119"/>
      <c r="K116" s="119"/>
      <c r="L116" s="119"/>
      <c r="M116" s="7"/>
    </row>
    <row r="117" spans="2:13" x14ac:dyDescent="0.25">
      <c r="B117" s="6"/>
      <c r="C117" s="91" t="s">
        <v>13</v>
      </c>
      <c r="D117" s="36">
        <f>J104*L104/100+J105*L105/100</f>
        <v>7.4999999999999997E-3</v>
      </c>
      <c r="E117" s="7"/>
      <c r="F117" s="6"/>
      <c r="G117" s="94" t="s">
        <v>35</v>
      </c>
      <c r="H117" s="120" t="s">
        <v>36</v>
      </c>
      <c r="I117" s="120"/>
      <c r="J117" s="120"/>
      <c r="K117" s="120"/>
      <c r="L117" s="40"/>
      <c r="M117" s="7"/>
    </row>
    <row r="118" spans="2:13" x14ac:dyDescent="0.25">
      <c r="B118" s="6"/>
      <c r="C118" s="73"/>
      <c r="D118" s="2"/>
      <c r="E118" s="7"/>
      <c r="F118" s="6"/>
      <c r="G118" s="95" t="s">
        <v>2</v>
      </c>
      <c r="H118" s="111" t="s">
        <v>37</v>
      </c>
      <c r="I118" s="111"/>
      <c r="J118" s="111"/>
      <c r="K118" s="111"/>
      <c r="L118" s="40"/>
      <c r="M118" s="7"/>
    </row>
    <row r="119" spans="2:13" x14ac:dyDescent="0.25">
      <c r="B119" s="6"/>
      <c r="C119" s="86" t="s">
        <v>25</v>
      </c>
      <c r="D119" s="76">
        <f>D110+D115</f>
        <v>0.42312499999999997</v>
      </c>
      <c r="E119" s="7"/>
      <c r="F119" s="6"/>
      <c r="G119" s="95" t="s">
        <v>3</v>
      </c>
      <c r="H119" s="111" t="s">
        <v>38</v>
      </c>
      <c r="I119" s="111"/>
      <c r="J119" s="111"/>
      <c r="K119" s="111"/>
      <c r="L119" s="37"/>
      <c r="M119" s="7"/>
    </row>
    <row r="120" spans="2:13" x14ac:dyDescent="0.25">
      <c r="B120" s="6"/>
      <c r="C120" s="87" t="s">
        <v>26</v>
      </c>
      <c r="D120" s="76">
        <v>0.38</v>
      </c>
      <c r="E120" s="60"/>
      <c r="F120" s="6"/>
      <c r="G120" s="95" t="s">
        <v>5</v>
      </c>
      <c r="H120" s="111" t="s">
        <v>39</v>
      </c>
      <c r="I120" s="111"/>
      <c r="J120" s="111"/>
      <c r="K120" s="111"/>
      <c r="L120" s="37"/>
      <c r="M120" s="7"/>
    </row>
    <row r="121" spans="2:13" ht="15.75" thickBot="1" x14ac:dyDescent="0.3">
      <c r="B121" s="6"/>
      <c r="C121" s="94"/>
      <c r="D121" s="95"/>
      <c r="E121" s="61"/>
      <c r="F121" s="6"/>
      <c r="G121" s="93" t="s">
        <v>6</v>
      </c>
      <c r="H121" s="111" t="s">
        <v>40</v>
      </c>
      <c r="I121" s="111"/>
      <c r="J121" s="111"/>
      <c r="K121" s="111"/>
      <c r="L121" s="40"/>
      <c r="M121" s="7"/>
    </row>
    <row r="122" spans="2:13" ht="18" thickBot="1" x14ac:dyDescent="0.3">
      <c r="B122" s="6"/>
      <c r="C122" s="88" t="s">
        <v>27</v>
      </c>
      <c r="D122" s="77">
        <f>D119*0.448+D120*0.552</f>
        <v>0.39932000000000001</v>
      </c>
      <c r="E122" s="61"/>
      <c r="F122" s="6"/>
      <c r="G122" s="92" t="s">
        <v>4</v>
      </c>
      <c r="H122" s="112" t="s">
        <v>41</v>
      </c>
      <c r="I122" s="112"/>
      <c r="J122" s="112"/>
      <c r="K122" s="112"/>
      <c r="L122" s="40"/>
      <c r="M122" s="7"/>
    </row>
    <row r="123" spans="2:13" ht="15.75" thickBot="1" x14ac:dyDescent="0.3">
      <c r="B123" s="18"/>
      <c r="C123" s="62"/>
      <c r="D123" s="62"/>
      <c r="E123" s="19"/>
      <c r="F123" s="18"/>
      <c r="G123" s="65"/>
      <c r="H123" s="65"/>
      <c r="I123" s="65"/>
      <c r="J123" s="65"/>
      <c r="K123" s="57"/>
      <c r="L123" s="57"/>
      <c r="M123" s="19"/>
    </row>
    <row r="125" spans="2:13" ht="20.25" thickBot="1" x14ac:dyDescent="0.3">
      <c r="B125" s="125" t="s">
        <v>46</v>
      </c>
      <c r="C125" s="125"/>
      <c r="D125" s="125"/>
      <c r="E125" s="125"/>
      <c r="F125" s="125"/>
      <c r="G125" s="125"/>
      <c r="H125" s="125"/>
      <c r="I125" s="125"/>
      <c r="J125" s="125"/>
      <c r="K125" s="125"/>
      <c r="L125" s="125"/>
      <c r="M125" s="125"/>
    </row>
    <row r="126" spans="2:13" x14ac:dyDescent="0.25">
      <c r="B126" s="11"/>
      <c r="C126" s="3" t="s">
        <v>8</v>
      </c>
      <c r="D126" s="3"/>
      <c r="E126" s="3"/>
      <c r="F126" s="3"/>
      <c r="G126" s="12"/>
      <c r="H126" s="13"/>
      <c r="I126" s="13"/>
      <c r="J126" s="14"/>
      <c r="K126" s="13"/>
      <c r="L126" s="4"/>
      <c r="M126" s="5"/>
    </row>
    <row r="127" spans="2:13" ht="28.5" x14ac:dyDescent="0.25">
      <c r="B127" s="15"/>
      <c r="C127" s="89" t="s">
        <v>0</v>
      </c>
      <c r="D127" s="114" t="s">
        <v>28</v>
      </c>
      <c r="E127" s="114"/>
      <c r="F127" s="114"/>
      <c r="G127" s="114"/>
      <c r="H127" s="89" t="s">
        <v>29</v>
      </c>
      <c r="I127" s="115" t="s">
        <v>30</v>
      </c>
      <c r="J127" s="115"/>
      <c r="K127" s="115"/>
      <c r="L127" s="1" t="s">
        <v>31</v>
      </c>
      <c r="M127" s="9"/>
    </row>
    <row r="128" spans="2:13" ht="15" customHeight="1" x14ac:dyDescent="0.25">
      <c r="B128" s="16"/>
      <c r="C128" s="118" t="s">
        <v>14</v>
      </c>
      <c r="D128" s="116" t="s">
        <v>16</v>
      </c>
      <c r="E128" s="116"/>
      <c r="F128" s="116"/>
      <c r="G128" s="116"/>
      <c r="H128" s="66" t="s">
        <v>38</v>
      </c>
      <c r="I128" s="33"/>
      <c r="J128" s="34">
        <f>IF(H128="Low",0,IF(H128="Moderate",0.67,IF(H128="High",1,"-")))</f>
        <v>0</v>
      </c>
      <c r="K128" s="33"/>
      <c r="L128" s="74">
        <v>6.25</v>
      </c>
      <c r="M128" s="7"/>
    </row>
    <row r="129" spans="2:13" ht="15" customHeight="1" x14ac:dyDescent="0.25">
      <c r="B129" s="16"/>
      <c r="C129" s="118"/>
      <c r="D129" s="116" t="s">
        <v>17</v>
      </c>
      <c r="E129" s="116"/>
      <c r="F129" s="116"/>
      <c r="G129" s="116"/>
      <c r="H129" s="66">
        <f>(11.5*H5+16*H36+37.4*H67+9.7*H98)/74.6</f>
        <v>17.923592493297587</v>
      </c>
      <c r="I129" s="33"/>
      <c r="J129" s="34">
        <f>1-H129/100</f>
        <v>0.82076407506702409</v>
      </c>
      <c r="K129" s="33"/>
      <c r="L129" s="74">
        <v>6.25</v>
      </c>
      <c r="M129" s="7"/>
    </row>
    <row r="130" spans="2:13" ht="15" customHeight="1" x14ac:dyDescent="0.25">
      <c r="B130" s="16"/>
      <c r="C130" s="90" t="s">
        <v>9</v>
      </c>
      <c r="D130" s="116" t="s">
        <v>18</v>
      </c>
      <c r="E130" s="116"/>
      <c r="F130" s="116"/>
      <c r="G130" s="116"/>
      <c r="H130" s="66">
        <f>(11.5*H6+16*H37+37.4*H68+9.7*H99)/74.6</f>
        <v>3.8284182305630026</v>
      </c>
      <c r="I130" s="33"/>
      <c r="J130" s="34">
        <f>1-H130/100</f>
        <v>0.96171581769436998</v>
      </c>
      <c r="K130" s="33"/>
      <c r="L130" s="74">
        <v>12.5</v>
      </c>
      <c r="M130" s="7"/>
    </row>
    <row r="131" spans="2:13" ht="15" customHeight="1" x14ac:dyDescent="0.25">
      <c r="B131" s="16"/>
      <c r="C131" s="82" t="s">
        <v>10</v>
      </c>
      <c r="D131" s="116" t="s">
        <v>19</v>
      </c>
      <c r="E131" s="116"/>
      <c r="F131" s="116"/>
      <c r="G131" s="116"/>
      <c r="H131" s="66">
        <f t="shared" ref="H131:H136" si="0">(11.5*H7+16*H38+37.4*H69+9.7*H100)/74.6</f>
        <v>30.247989276139414</v>
      </c>
      <c r="I131" s="33"/>
      <c r="J131" s="34">
        <f>1-H131/100</f>
        <v>0.69752010723860591</v>
      </c>
      <c r="K131" s="33"/>
      <c r="L131" s="74">
        <v>12.5</v>
      </c>
      <c r="M131" s="7"/>
    </row>
    <row r="132" spans="2:13" ht="15" customHeight="1" x14ac:dyDescent="0.25">
      <c r="B132" s="16"/>
      <c r="C132" s="82" t="s">
        <v>11</v>
      </c>
      <c r="D132" s="116" t="s">
        <v>20</v>
      </c>
      <c r="E132" s="116"/>
      <c r="F132" s="116"/>
      <c r="G132" s="116"/>
      <c r="H132" s="66">
        <f t="shared" si="0"/>
        <v>16.580428954423596</v>
      </c>
      <c r="I132" s="33"/>
      <c r="J132" s="34">
        <f>1-H132/100</f>
        <v>0.83419571045576402</v>
      </c>
      <c r="K132" s="33"/>
      <c r="L132" s="74">
        <v>12.5</v>
      </c>
      <c r="M132" s="7"/>
    </row>
    <row r="133" spans="2:13" ht="15" customHeight="1" x14ac:dyDescent="0.25">
      <c r="B133" s="16"/>
      <c r="C133" s="117" t="s">
        <v>12</v>
      </c>
      <c r="D133" s="124" t="s">
        <v>21</v>
      </c>
      <c r="E133" s="124"/>
      <c r="F133" s="124"/>
      <c r="G133" s="124"/>
      <c r="H133" s="68">
        <f t="shared" si="0"/>
        <v>4.1997319034852554</v>
      </c>
      <c r="I133" s="31"/>
      <c r="J133" s="32">
        <f>H133/100</f>
        <v>4.1997319034852557E-2</v>
      </c>
      <c r="K133" s="31"/>
      <c r="L133" s="75">
        <v>12.5</v>
      </c>
      <c r="M133" s="7"/>
    </row>
    <row r="134" spans="2:13" ht="15" customHeight="1" x14ac:dyDescent="0.25">
      <c r="B134" s="16"/>
      <c r="C134" s="117"/>
      <c r="D134" s="124" t="s">
        <v>22</v>
      </c>
      <c r="E134" s="124"/>
      <c r="F134" s="124"/>
      <c r="G134" s="124"/>
      <c r="H134" s="68">
        <f t="shared" si="0"/>
        <v>31.6313672922252</v>
      </c>
      <c r="I134" s="31"/>
      <c r="J134" s="32">
        <f>1-H134/100</f>
        <v>0.68368632707774801</v>
      </c>
      <c r="K134" s="31"/>
      <c r="L134" s="75">
        <v>12.5</v>
      </c>
      <c r="M134" s="7"/>
    </row>
    <row r="135" spans="2:13" ht="15" customHeight="1" x14ac:dyDescent="0.25">
      <c r="B135" s="16"/>
      <c r="C135" s="117" t="s">
        <v>13</v>
      </c>
      <c r="D135" s="124" t="s">
        <v>23</v>
      </c>
      <c r="E135" s="124"/>
      <c r="F135" s="124"/>
      <c r="G135" s="124"/>
      <c r="H135" s="68">
        <f t="shared" si="0"/>
        <v>7.5911528150134044</v>
      </c>
      <c r="I135" s="31"/>
      <c r="J135" s="32">
        <f>H135/100</f>
        <v>7.591152815013405E-2</v>
      </c>
      <c r="K135" s="31"/>
      <c r="L135" s="75">
        <v>12.5</v>
      </c>
      <c r="M135" s="7"/>
    </row>
    <row r="136" spans="2:13" ht="15" customHeight="1" x14ac:dyDescent="0.25">
      <c r="B136" s="16"/>
      <c r="C136" s="117"/>
      <c r="D136" s="124" t="s">
        <v>24</v>
      </c>
      <c r="E136" s="124"/>
      <c r="F136" s="124"/>
      <c r="G136" s="124"/>
      <c r="H136" s="68">
        <f t="shared" si="0"/>
        <v>3.5040214477211795</v>
      </c>
      <c r="I136" s="31"/>
      <c r="J136" s="32">
        <f>H136/100</f>
        <v>3.5040214477211798E-2</v>
      </c>
      <c r="K136" s="31"/>
      <c r="L136" s="75">
        <v>12.5</v>
      </c>
      <c r="M136" s="7"/>
    </row>
    <row r="137" spans="2:13" ht="15.75" thickBot="1" x14ac:dyDescent="0.3">
      <c r="B137" s="17"/>
      <c r="C137" s="10"/>
      <c r="D137" s="10"/>
      <c r="E137" s="10"/>
      <c r="F137" s="44"/>
      <c r="G137" s="44"/>
      <c r="H137" s="45"/>
      <c r="I137" s="45"/>
      <c r="J137" s="46"/>
      <c r="K137" s="45"/>
      <c r="L137" s="95"/>
      <c r="M137" s="55"/>
    </row>
    <row r="138" spans="2:13" x14ac:dyDescent="0.25">
      <c r="B138" s="56"/>
      <c r="C138" s="122" t="s">
        <v>32</v>
      </c>
      <c r="D138" s="122"/>
      <c r="E138" s="123"/>
      <c r="F138" s="56"/>
      <c r="G138" s="3" t="s">
        <v>33</v>
      </c>
      <c r="H138" s="4"/>
      <c r="I138" s="4"/>
      <c r="J138" s="4"/>
      <c r="K138" s="4"/>
      <c r="L138" s="4"/>
      <c r="M138" s="5"/>
    </row>
    <row r="139" spans="2:13" ht="15" customHeight="1" x14ac:dyDescent="0.25">
      <c r="B139" s="8"/>
      <c r="C139" s="52"/>
      <c r="D139" s="52"/>
      <c r="E139" s="53"/>
      <c r="F139" s="8"/>
      <c r="G139" s="121" t="s">
        <v>34</v>
      </c>
      <c r="H139" s="121"/>
      <c r="I139" s="121"/>
      <c r="J139" s="121"/>
      <c r="K139" s="121"/>
      <c r="L139" s="121"/>
      <c r="M139" s="7"/>
    </row>
    <row r="140" spans="2:13" x14ac:dyDescent="0.25">
      <c r="B140" s="8"/>
      <c r="C140" s="52"/>
      <c r="D140" s="1" t="s">
        <v>29</v>
      </c>
      <c r="E140" s="9"/>
      <c r="F140" s="8"/>
      <c r="G140" s="121"/>
      <c r="H140" s="121"/>
      <c r="I140" s="121"/>
      <c r="J140" s="121"/>
      <c r="K140" s="121"/>
      <c r="L140" s="121"/>
      <c r="M140" s="7"/>
    </row>
    <row r="141" spans="2:13" x14ac:dyDescent="0.25">
      <c r="B141" s="8"/>
      <c r="C141" s="83" t="s">
        <v>1</v>
      </c>
      <c r="D141" s="38">
        <f>D142+D143+D144+D145</f>
        <v>0.36297670911528146</v>
      </c>
      <c r="E141" s="9"/>
      <c r="F141" s="6"/>
      <c r="G141" s="121"/>
      <c r="H141" s="121"/>
      <c r="I141" s="121"/>
      <c r="J141" s="121"/>
      <c r="K141" s="121"/>
      <c r="L141" s="121"/>
      <c r="M141" s="7"/>
    </row>
    <row r="142" spans="2:13" x14ac:dyDescent="0.25">
      <c r="B142" s="6"/>
      <c r="C142" s="90" t="s">
        <v>14</v>
      </c>
      <c r="D142" s="35">
        <f>J128*L128/100+J129*L129/100</f>
        <v>5.1297754691689006E-2</v>
      </c>
      <c r="E142" s="7"/>
      <c r="F142" s="6"/>
      <c r="G142" s="121"/>
      <c r="H142" s="121"/>
      <c r="I142" s="121"/>
      <c r="J142" s="121"/>
      <c r="K142" s="121"/>
      <c r="L142" s="121"/>
      <c r="M142" s="7"/>
    </row>
    <row r="143" spans="2:13" x14ac:dyDescent="0.25">
      <c r="B143" s="6"/>
      <c r="C143" s="90" t="s">
        <v>9</v>
      </c>
      <c r="D143" s="35">
        <f>J130*L130/100</f>
        <v>0.12021447721179625</v>
      </c>
      <c r="E143" s="7"/>
      <c r="F143" s="6"/>
      <c r="G143" s="121"/>
      <c r="H143" s="121"/>
      <c r="I143" s="121"/>
      <c r="J143" s="121"/>
      <c r="K143" s="121"/>
      <c r="L143" s="121"/>
      <c r="M143" s="7"/>
    </row>
    <row r="144" spans="2:13" x14ac:dyDescent="0.25">
      <c r="B144" s="6"/>
      <c r="C144" s="90" t="s">
        <v>10</v>
      </c>
      <c r="D144" s="35">
        <f>J131*L131/100</f>
        <v>8.7190013404825739E-2</v>
      </c>
      <c r="E144" s="7"/>
      <c r="F144" s="6"/>
      <c r="G144" s="121"/>
      <c r="H144" s="121"/>
      <c r="I144" s="121"/>
      <c r="J144" s="121"/>
      <c r="K144" s="121"/>
      <c r="L144" s="121"/>
      <c r="M144" s="7"/>
    </row>
    <row r="145" spans="2:13" x14ac:dyDescent="0.25">
      <c r="B145" s="6"/>
      <c r="C145" s="90" t="s">
        <v>11</v>
      </c>
      <c r="D145" s="35">
        <f>J132*L132/100</f>
        <v>0.1042744638069705</v>
      </c>
      <c r="E145" s="7"/>
      <c r="F145" s="6"/>
      <c r="G145" s="121"/>
      <c r="H145" s="121"/>
      <c r="I145" s="121"/>
      <c r="J145" s="121"/>
      <c r="K145" s="121"/>
      <c r="L145" s="121"/>
      <c r="M145" s="7"/>
    </row>
    <row r="146" spans="2:13" x14ac:dyDescent="0.25">
      <c r="B146" s="6"/>
      <c r="C146" s="84" t="s">
        <v>15</v>
      </c>
      <c r="D146" s="39">
        <f>D147+D148</f>
        <v>0.10457942359249332</v>
      </c>
      <c r="E146" s="7"/>
      <c r="F146" s="6"/>
      <c r="G146" s="37"/>
      <c r="H146" s="37"/>
      <c r="I146" s="37"/>
      <c r="J146" s="37"/>
      <c r="K146" s="37"/>
      <c r="L146" s="37"/>
      <c r="M146" s="7"/>
    </row>
    <row r="147" spans="2:13" ht="15" customHeight="1" x14ac:dyDescent="0.25">
      <c r="B147" s="6"/>
      <c r="C147" s="91" t="s">
        <v>12</v>
      </c>
      <c r="D147" s="36">
        <f>J133*L133/100+J134*L134/100</f>
        <v>9.071045576407509E-2</v>
      </c>
      <c r="E147" s="7"/>
      <c r="F147" s="6"/>
      <c r="G147" s="119" t="s">
        <v>42</v>
      </c>
      <c r="H147" s="119"/>
      <c r="I147" s="119"/>
      <c r="J147" s="119"/>
      <c r="K147" s="119"/>
      <c r="L147" s="119"/>
      <c r="M147" s="7"/>
    </row>
    <row r="148" spans="2:13" x14ac:dyDescent="0.25">
      <c r="B148" s="6"/>
      <c r="C148" s="91" t="s">
        <v>13</v>
      </c>
      <c r="D148" s="36">
        <f>J135*L135/100+J136*L136/100</f>
        <v>1.3868967828418231E-2</v>
      </c>
      <c r="E148" s="7"/>
      <c r="F148" s="6"/>
      <c r="G148" s="94" t="s">
        <v>35</v>
      </c>
      <c r="H148" s="120" t="s">
        <v>36</v>
      </c>
      <c r="I148" s="120"/>
      <c r="J148" s="120"/>
      <c r="K148" s="120"/>
      <c r="L148" s="40"/>
      <c r="M148" s="7"/>
    </row>
    <row r="149" spans="2:13" x14ac:dyDescent="0.25">
      <c r="B149" s="6"/>
      <c r="C149" s="73"/>
      <c r="D149" s="2"/>
      <c r="E149" s="7"/>
      <c r="F149" s="6"/>
      <c r="G149" s="95" t="s">
        <v>2</v>
      </c>
      <c r="H149" s="111" t="s">
        <v>37</v>
      </c>
      <c r="I149" s="111"/>
      <c r="J149" s="111"/>
      <c r="K149" s="111"/>
      <c r="L149" s="40"/>
      <c r="M149" s="7"/>
    </row>
    <row r="150" spans="2:13" x14ac:dyDescent="0.25">
      <c r="B150" s="6"/>
      <c r="C150" s="86" t="s">
        <v>25</v>
      </c>
      <c r="D150" s="76">
        <f>D141+D146</f>
        <v>0.4675561327077748</v>
      </c>
      <c r="E150" s="7"/>
      <c r="F150" s="6"/>
      <c r="G150" s="95" t="s">
        <v>3</v>
      </c>
      <c r="H150" s="111" t="s">
        <v>38</v>
      </c>
      <c r="I150" s="111"/>
      <c r="J150" s="111"/>
      <c r="K150" s="111"/>
      <c r="L150" s="37"/>
      <c r="M150" s="7"/>
    </row>
    <row r="151" spans="2:13" x14ac:dyDescent="0.25">
      <c r="B151" s="6"/>
      <c r="C151" s="87" t="s">
        <v>26</v>
      </c>
      <c r="D151" s="76">
        <v>0.54</v>
      </c>
      <c r="E151" s="60"/>
      <c r="F151" s="6"/>
      <c r="G151" s="95" t="s">
        <v>5</v>
      </c>
      <c r="H151" s="111" t="s">
        <v>39</v>
      </c>
      <c r="I151" s="111"/>
      <c r="J151" s="111"/>
      <c r="K151" s="111"/>
      <c r="L151" s="37"/>
      <c r="M151" s="7"/>
    </row>
    <row r="152" spans="2:13" ht="15.75" thickBot="1" x14ac:dyDescent="0.3">
      <c r="B152" s="6"/>
      <c r="C152" s="94"/>
      <c r="D152" s="95"/>
      <c r="E152" s="61"/>
      <c r="F152" s="6"/>
      <c r="G152" s="93" t="s">
        <v>6</v>
      </c>
      <c r="H152" s="111" t="s">
        <v>40</v>
      </c>
      <c r="I152" s="111"/>
      <c r="J152" s="111"/>
      <c r="K152" s="111"/>
      <c r="L152" s="40"/>
      <c r="M152" s="7"/>
    </row>
    <row r="153" spans="2:13" ht="18" thickBot="1" x14ac:dyDescent="0.3">
      <c r="B153" s="6"/>
      <c r="C153" s="88" t="s">
        <v>27</v>
      </c>
      <c r="D153" s="77">
        <f>D150*0.448+D151*0.552</f>
        <v>0.50754514745308321</v>
      </c>
      <c r="E153" s="61"/>
      <c r="F153" s="6"/>
      <c r="G153" s="92" t="s">
        <v>4</v>
      </c>
      <c r="H153" s="112" t="s">
        <v>41</v>
      </c>
      <c r="I153" s="112"/>
      <c r="J153" s="112"/>
      <c r="K153" s="112"/>
      <c r="L153" s="40"/>
      <c r="M153" s="7"/>
    </row>
    <row r="154" spans="2:13" ht="15.75" thickBot="1" x14ac:dyDescent="0.3">
      <c r="B154" s="18"/>
      <c r="C154" s="62"/>
      <c r="D154" s="62"/>
      <c r="E154" s="19"/>
      <c r="F154" s="18"/>
      <c r="G154" s="65"/>
      <c r="H154" s="65"/>
      <c r="I154" s="65"/>
      <c r="J154" s="65"/>
      <c r="K154" s="57"/>
      <c r="L154" s="57"/>
      <c r="M154" s="19"/>
    </row>
  </sheetData>
  <mergeCells count="120">
    <mergeCell ref="H150:K150"/>
    <mergeCell ref="H151:K151"/>
    <mergeCell ref="H152:K152"/>
    <mergeCell ref="H153:K153"/>
    <mergeCell ref="C138:E138"/>
    <mergeCell ref="G139:L145"/>
    <mergeCell ref="G147:L147"/>
    <mergeCell ref="H148:K148"/>
    <mergeCell ref="H149:K149"/>
    <mergeCell ref="D132:G132"/>
    <mergeCell ref="C133:C134"/>
    <mergeCell ref="D133:G133"/>
    <mergeCell ref="D134:G134"/>
    <mergeCell ref="C135:C136"/>
    <mergeCell ref="D135:G135"/>
    <mergeCell ref="D136:G136"/>
    <mergeCell ref="C128:C129"/>
    <mergeCell ref="D128:G128"/>
    <mergeCell ref="D129:G129"/>
    <mergeCell ref="D130:G130"/>
    <mergeCell ref="D131:G131"/>
    <mergeCell ref="H121:K121"/>
    <mergeCell ref="H122:K122"/>
    <mergeCell ref="B125:M125"/>
    <mergeCell ref="D127:G127"/>
    <mergeCell ref="I127:K127"/>
    <mergeCell ref="G116:L116"/>
    <mergeCell ref="H117:K117"/>
    <mergeCell ref="H118:K118"/>
    <mergeCell ref="H119:K119"/>
    <mergeCell ref="H120:K120"/>
    <mergeCell ref="C104:C105"/>
    <mergeCell ref="D104:G104"/>
    <mergeCell ref="D105:G105"/>
    <mergeCell ref="C107:E107"/>
    <mergeCell ref="G108:L114"/>
    <mergeCell ref="D99:G99"/>
    <mergeCell ref="D100:G100"/>
    <mergeCell ref="D101:G101"/>
    <mergeCell ref="C102:C103"/>
    <mergeCell ref="D102:G102"/>
    <mergeCell ref="D103:G103"/>
    <mergeCell ref="D96:G96"/>
    <mergeCell ref="I96:K96"/>
    <mergeCell ref="C97:C98"/>
    <mergeCell ref="D97:G97"/>
    <mergeCell ref="D98:G98"/>
    <mergeCell ref="H88:K88"/>
    <mergeCell ref="H89:K89"/>
    <mergeCell ref="H90:K90"/>
    <mergeCell ref="H91:K91"/>
    <mergeCell ref="B94:M94"/>
    <mergeCell ref="C76:E76"/>
    <mergeCell ref="G77:L83"/>
    <mergeCell ref="G85:L85"/>
    <mergeCell ref="H86:K86"/>
    <mergeCell ref="H87:K87"/>
    <mergeCell ref="D70:G70"/>
    <mergeCell ref="C71:C72"/>
    <mergeCell ref="D71:G71"/>
    <mergeCell ref="D72:G72"/>
    <mergeCell ref="C73:C74"/>
    <mergeCell ref="D73:G73"/>
    <mergeCell ref="D74:G74"/>
    <mergeCell ref="C66:C67"/>
    <mergeCell ref="D66:G66"/>
    <mergeCell ref="D67:G67"/>
    <mergeCell ref="D68:G68"/>
    <mergeCell ref="D69:G69"/>
    <mergeCell ref="H59:K59"/>
    <mergeCell ref="H60:K60"/>
    <mergeCell ref="B63:M63"/>
    <mergeCell ref="D65:G65"/>
    <mergeCell ref="I65:K65"/>
    <mergeCell ref="G54:L54"/>
    <mergeCell ref="H55:K55"/>
    <mergeCell ref="H56:K56"/>
    <mergeCell ref="H57:K57"/>
    <mergeCell ref="H58:K58"/>
    <mergeCell ref="C42:C43"/>
    <mergeCell ref="D42:G42"/>
    <mergeCell ref="D43:G43"/>
    <mergeCell ref="C45:E45"/>
    <mergeCell ref="G46:L52"/>
    <mergeCell ref="D37:G37"/>
    <mergeCell ref="D38:G38"/>
    <mergeCell ref="D39:G39"/>
    <mergeCell ref="C40:C41"/>
    <mergeCell ref="D40:G40"/>
    <mergeCell ref="D41:G41"/>
    <mergeCell ref="B32:M32"/>
    <mergeCell ref="D34:G34"/>
    <mergeCell ref="I34:K34"/>
    <mergeCell ref="C35:C36"/>
    <mergeCell ref="D35:G35"/>
    <mergeCell ref="D36:G36"/>
    <mergeCell ref="H28:K28"/>
    <mergeCell ref="H29:K29"/>
    <mergeCell ref="B1:M1"/>
    <mergeCell ref="D3:G3"/>
    <mergeCell ref="I3:K3"/>
    <mergeCell ref="D6:G6"/>
    <mergeCell ref="C9:C10"/>
    <mergeCell ref="D7:G7"/>
    <mergeCell ref="C4:C5"/>
    <mergeCell ref="D4:G4"/>
    <mergeCell ref="D5:G5"/>
    <mergeCell ref="G23:L23"/>
    <mergeCell ref="H24:K24"/>
    <mergeCell ref="H25:K25"/>
    <mergeCell ref="H26:K26"/>
    <mergeCell ref="H27:K27"/>
    <mergeCell ref="G15:L21"/>
    <mergeCell ref="D8:G8"/>
    <mergeCell ref="C11:C12"/>
    <mergeCell ref="C14:E14"/>
    <mergeCell ref="D12:G12"/>
    <mergeCell ref="D9:G9"/>
    <mergeCell ref="D10:G10"/>
    <mergeCell ref="D11:G11"/>
  </mergeCells>
  <printOptions horizontalCentered="1"/>
  <pageMargins left="0.39370078740157483" right="0.39370078740157483" top="0.39370078740157483" bottom="0.39370078740157483" header="0.31496062992125984" footer="0.31496062992125984"/>
  <pageSetup paperSize="9" scale="97" orientation="landscape" r:id="rId1"/>
  <rowBreaks count="4" manualBreakCount="4">
    <brk id="31" min="1" max="12" man="1"/>
    <brk id="62" min="1" max="12" man="1"/>
    <brk id="93" min="1" max="12" man="1"/>
    <brk id="124" min="1"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theme="6" tint="0.39997558519241921"/>
  </sheetPr>
  <dimension ref="A1:T154"/>
  <sheetViews>
    <sheetView showGridLines="0" zoomScale="80" zoomScaleNormal="80" workbookViewId="0">
      <selection activeCell="O1" sqref="O1"/>
    </sheetView>
  </sheetViews>
  <sheetFormatPr baseColWidth="10" defaultRowHeight="15" x14ac:dyDescent="0.25"/>
  <cols>
    <col min="1" max="2" width="2.85546875" style="21" customWidth="1"/>
    <col min="3" max="3" width="43.7109375" style="24" bestFit="1" customWidth="1"/>
    <col min="4" max="4" width="11.42578125" style="24" customWidth="1"/>
    <col min="5" max="6" width="2.85546875" style="24" customWidth="1"/>
    <col min="7" max="7" width="35.7109375" style="24" customWidth="1"/>
    <col min="8" max="8" width="11.42578125" style="25" customWidth="1"/>
    <col min="9" max="9" width="3" style="25" customWidth="1"/>
    <col min="10" max="10" width="11.42578125" style="23" customWidth="1"/>
    <col min="11" max="11" width="3" style="25" customWidth="1"/>
    <col min="12" max="12" width="11.42578125" style="70" customWidth="1"/>
    <col min="13" max="13" width="2.85546875" style="70" customWidth="1"/>
    <col min="14" max="16384" width="11.42578125" style="21"/>
  </cols>
  <sheetData>
    <row r="1" spans="1:13" ht="20.25" thickBot="1" x14ac:dyDescent="0.3">
      <c r="B1" s="126" t="s">
        <v>47</v>
      </c>
      <c r="C1" s="126"/>
      <c r="D1" s="126"/>
      <c r="E1" s="126"/>
      <c r="F1" s="126"/>
      <c r="G1" s="126"/>
      <c r="H1" s="126"/>
      <c r="I1" s="126"/>
      <c r="J1" s="126"/>
      <c r="K1" s="126"/>
      <c r="L1" s="126"/>
      <c r="M1" s="126"/>
    </row>
    <row r="2" spans="1:13" x14ac:dyDescent="0.25">
      <c r="B2" s="11"/>
      <c r="C2" s="3" t="s">
        <v>8</v>
      </c>
      <c r="D2" s="3"/>
      <c r="E2" s="3"/>
      <c r="F2" s="3"/>
      <c r="G2" s="12"/>
      <c r="H2" s="13"/>
      <c r="I2" s="13"/>
      <c r="J2" s="14"/>
      <c r="K2" s="13"/>
      <c r="L2" s="4"/>
      <c r="M2" s="5"/>
    </row>
    <row r="3" spans="1:13" s="26" customFormat="1" ht="30.75" customHeight="1" x14ac:dyDescent="0.25">
      <c r="B3" s="15"/>
      <c r="C3" s="102" t="s">
        <v>0</v>
      </c>
      <c r="D3" s="114" t="s">
        <v>28</v>
      </c>
      <c r="E3" s="114"/>
      <c r="F3" s="114"/>
      <c r="G3" s="114"/>
      <c r="H3" s="102" t="s">
        <v>29</v>
      </c>
      <c r="I3" s="115" t="s">
        <v>30</v>
      </c>
      <c r="J3" s="115"/>
      <c r="K3" s="115"/>
      <c r="L3" s="1" t="s">
        <v>31</v>
      </c>
      <c r="M3" s="9"/>
    </row>
    <row r="4" spans="1:13" ht="15" customHeight="1" x14ac:dyDescent="0.25">
      <c r="A4" s="27"/>
      <c r="B4" s="16"/>
      <c r="C4" s="118" t="s">
        <v>14</v>
      </c>
      <c r="D4" s="116" t="s">
        <v>16</v>
      </c>
      <c r="E4" s="116"/>
      <c r="F4" s="116"/>
      <c r="G4" s="116"/>
      <c r="H4" s="66" t="s">
        <v>38</v>
      </c>
      <c r="I4" s="33"/>
      <c r="J4" s="34">
        <f>IF(H4="Low",0,IF(H4="Moderate",0.67,IF(H4="High",1,"-")))</f>
        <v>0</v>
      </c>
      <c r="K4" s="33"/>
      <c r="L4" s="74">
        <v>6.25</v>
      </c>
      <c r="M4" s="7"/>
    </row>
    <row r="5" spans="1:13" ht="15" customHeight="1" x14ac:dyDescent="0.25">
      <c r="A5" s="27"/>
      <c r="B5" s="16"/>
      <c r="C5" s="118"/>
      <c r="D5" s="116" t="s">
        <v>17</v>
      </c>
      <c r="E5" s="116"/>
      <c r="F5" s="116"/>
      <c r="G5" s="116"/>
      <c r="H5" s="66">
        <v>42</v>
      </c>
      <c r="I5" s="33"/>
      <c r="J5" s="34">
        <f>1-H5/100</f>
        <v>0.58000000000000007</v>
      </c>
      <c r="K5" s="33"/>
      <c r="L5" s="74">
        <v>6.25</v>
      </c>
      <c r="M5" s="7"/>
    </row>
    <row r="6" spans="1:13" ht="15" customHeight="1" x14ac:dyDescent="0.25">
      <c r="A6" s="27"/>
      <c r="B6" s="16"/>
      <c r="C6" s="101" t="s">
        <v>9</v>
      </c>
      <c r="D6" s="116" t="s">
        <v>18</v>
      </c>
      <c r="E6" s="116"/>
      <c r="F6" s="116"/>
      <c r="G6" s="116"/>
      <c r="H6" s="66">
        <v>12</v>
      </c>
      <c r="I6" s="33"/>
      <c r="J6" s="34">
        <f>1-H6/100</f>
        <v>0.88</v>
      </c>
      <c r="K6" s="33"/>
      <c r="L6" s="74">
        <v>12.5</v>
      </c>
      <c r="M6" s="7"/>
    </row>
    <row r="7" spans="1:13" ht="15" customHeight="1" x14ac:dyDescent="0.25">
      <c r="A7" s="27"/>
      <c r="B7" s="16"/>
      <c r="C7" s="82" t="s">
        <v>10</v>
      </c>
      <c r="D7" s="116" t="s">
        <v>19</v>
      </c>
      <c r="E7" s="116"/>
      <c r="F7" s="116"/>
      <c r="G7" s="116"/>
      <c r="H7" s="66">
        <v>35</v>
      </c>
      <c r="I7" s="33"/>
      <c r="J7" s="34">
        <f>1-H7/100</f>
        <v>0.65</v>
      </c>
      <c r="K7" s="33"/>
      <c r="L7" s="74">
        <v>12.5</v>
      </c>
      <c r="M7" s="7"/>
    </row>
    <row r="8" spans="1:13" ht="15" customHeight="1" x14ac:dyDescent="0.25">
      <c r="A8" s="27"/>
      <c r="B8" s="16"/>
      <c r="C8" s="82" t="s">
        <v>11</v>
      </c>
      <c r="D8" s="116" t="s">
        <v>20</v>
      </c>
      <c r="E8" s="116"/>
      <c r="F8" s="116"/>
      <c r="G8" s="116"/>
      <c r="H8" s="66">
        <v>21</v>
      </c>
      <c r="I8" s="33"/>
      <c r="J8" s="34">
        <f>1-H8/100</f>
        <v>0.79</v>
      </c>
      <c r="K8" s="33"/>
      <c r="L8" s="74">
        <v>12.5</v>
      </c>
      <c r="M8" s="7"/>
    </row>
    <row r="9" spans="1:13" ht="15" customHeight="1" x14ac:dyDescent="0.25">
      <c r="A9" s="27"/>
      <c r="B9" s="16"/>
      <c r="C9" s="117" t="s">
        <v>12</v>
      </c>
      <c r="D9" s="124" t="s">
        <v>21</v>
      </c>
      <c r="E9" s="124"/>
      <c r="F9" s="124"/>
      <c r="G9" s="124"/>
      <c r="H9" s="67">
        <v>5</v>
      </c>
      <c r="I9" s="31"/>
      <c r="J9" s="32">
        <f>H9/100</f>
        <v>0.05</v>
      </c>
      <c r="K9" s="31"/>
      <c r="L9" s="75">
        <v>12.5</v>
      </c>
      <c r="M9" s="7"/>
    </row>
    <row r="10" spans="1:13" ht="15" customHeight="1" x14ac:dyDescent="0.25">
      <c r="A10" s="27"/>
      <c r="B10" s="16"/>
      <c r="C10" s="117"/>
      <c r="D10" s="124" t="s">
        <v>22</v>
      </c>
      <c r="E10" s="124"/>
      <c r="F10" s="124"/>
      <c r="G10" s="124"/>
      <c r="H10" s="68">
        <v>60</v>
      </c>
      <c r="I10" s="31"/>
      <c r="J10" s="32">
        <f>1-H10/100</f>
        <v>0.4</v>
      </c>
      <c r="K10" s="31"/>
      <c r="L10" s="75">
        <v>12.5</v>
      </c>
      <c r="M10" s="7"/>
    </row>
    <row r="11" spans="1:13" ht="15" customHeight="1" x14ac:dyDescent="0.25">
      <c r="A11" s="27"/>
      <c r="B11" s="16"/>
      <c r="C11" s="117" t="s">
        <v>13</v>
      </c>
      <c r="D11" s="124" t="s">
        <v>23</v>
      </c>
      <c r="E11" s="124"/>
      <c r="F11" s="124"/>
      <c r="G11" s="124"/>
      <c r="H11" s="68">
        <v>2</v>
      </c>
      <c r="I11" s="31"/>
      <c r="J11" s="32">
        <f>H11/100</f>
        <v>0.02</v>
      </c>
      <c r="K11" s="31"/>
      <c r="L11" s="75">
        <v>12.5</v>
      </c>
      <c r="M11" s="7"/>
    </row>
    <row r="12" spans="1:13" ht="15" customHeight="1" x14ac:dyDescent="0.25">
      <c r="A12" s="27"/>
      <c r="B12" s="16"/>
      <c r="C12" s="117"/>
      <c r="D12" s="124" t="s">
        <v>24</v>
      </c>
      <c r="E12" s="124"/>
      <c r="F12" s="124"/>
      <c r="G12" s="124"/>
      <c r="H12" s="68">
        <v>1</v>
      </c>
      <c r="I12" s="31"/>
      <c r="J12" s="32">
        <f>H12/100</f>
        <v>0.01</v>
      </c>
      <c r="K12" s="31"/>
      <c r="L12" s="75">
        <v>12.5</v>
      </c>
      <c r="M12" s="7"/>
    </row>
    <row r="13" spans="1:13" ht="15" customHeight="1" thickBot="1" x14ac:dyDescent="0.3">
      <c r="A13" s="27"/>
      <c r="B13" s="17"/>
      <c r="C13" s="10"/>
      <c r="D13" s="10"/>
      <c r="E13" s="10"/>
      <c r="F13" s="44"/>
      <c r="G13" s="44"/>
      <c r="H13" s="45"/>
      <c r="I13" s="45"/>
      <c r="J13" s="46"/>
      <c r="K13" s="45"/>
      <c r="L13" s="69"/>
      <c r="M13" s="55"/>
    </row>
    <row r="14" spans="1:13" ht="15" customHeight="1" x14ac:dyDescent="0.25">
      <c r="B14" s="56"/>
      <c r="C14" s="122" t="s">
        <v>32</v>
      </c>
      <c r="D14" s="122"/>
      <c r="E14" s="123"/>
      <c r="F14" s="56"/>
      <c r="G14" s="3" t="s">
        <v>33</v>
      </c>
      <c r="H14" s="4"/>
      <c r="I14" s="4"/>
      <c r="J14" s="4"/>
      <c r="K14" s="4"/>
      <c r="L14" s="4"/>
      <c r="M14" s="5"/>
    </row>
    <row r="15" spans="1:13" ht="15" customHeight="1" x14ac:dyDescent="0.25">
      <c r="B15" s="8"/>
      <c r="C15" s="52"/>
      <c r="D15" s="52"/>
      <c r="E15" s="53"/>
      <c r="F15" s="8"/>
      <c r="G15" s="121" t="s">
        <v>34</v>
      </c>
      <c r="H15" s="121"/>
      <c r="I15" s="121"/>
      <c r="J15" s="121"/>
      <c r="K15" s="121"/>
      <c r="L15" s="121"/>
      <c r="M15" s="7"/>
    </row>
    <row r="16" spans="1:13" ht="15" customHeight="1" x14ac:dyDescent="0.25">
      <c r="B16" s="8"/>
      <c r="C16" s="52"/>
      <c r="D16" s="1" t="s">
        <v>29</v>
      </c>
      <c r="E16" s="9"/>
      <c r="F16" s="8"/>
      <c r="G16" s="121"/>
      <c r="H16" s="121"/>
      <c r="I16" s="121"/>
      <c r="J16" s="121"/>
      <c r="K16" s="121"/>
      <c r="L16" s="121"/>
      <c r="M16" s="7"/>
    </row>
    <row r="17" spans="1:20" ht="15" customHeight="1" x14ac:dyDescent="0.25">
      <c r="B17" s="8"/>
      <c r="C17" s="83" t="s">
        <v>1</v>
      </c>
      <c r="D17" s="38">
        <f>D18+D19+D20+D21</f>
        <v>0.32624999999999998</v>
      </c>
      <c r="E17" s="9"/>
      <c r="F17" s="6"/>
      <c r="G17" s="121"/>
      <c r="H17" s="121"/>
      <c r="I17" s="121"/>
      <c r="J17" s="121"/>
      <c r="K17" s="121"/>
      <c r="L17" s="121"/>
      <c r="M17" s="7"/>
    </row>
    <row r="18" spans="1:20" s="70" customFormat="1" ht="15" customHeight="1" x14ac:dyDescent="0.25">
      <c r="A18" s="21"/>
      <c r="B18" s="6"/>
      <c r="C18" s="101" t="s">
        <v>14</v>
      </c>
      <c r="D18" s="35">
        <f>J4*L4/100+J5*L5/100</f>
        <v>3.6250000000000004E-2</v>
      </c>
      <c r="E18" s="7"/>
      <c r="F18" s="6"/>
      <c r="G18" s="121"/>
      <c r="H18" s="121"/>
      <c r="I18" s="121"/>
      <c r="J18" s="121"/>
      <c r="K18" s="121"/>
      <c r="L18" s="121"/>
      <c r="M18" s="7"/>
      <c r="N18" s="21"/>
      <c r="O18" s="21"/>
      <c r="P18" s="21"/>
      <c r="Q18" s="21"/>
      <c r="R18" s="21"/>
      <c r="S18" s="21"/>
      <c r="T18" s="21"/>
    </row>
    <row r="19" spans="1:20" s="70" customFormat="1" ht="15" customHeight="1" x14ac:dyDescent="0.25">
      <c r="A19" s="21"/>
      <c r="B19" s="6"/>
      <c r="C19" s="101" t="s">
        <v>9</v>
      </c>
      <c r="D19" s="35">
        <f>J6*L6/100</f>
        <v>0.11</v>
      </c>
      <c r="E19" s="7"/>
      <c r="F19" s="6"/>
      <c r="G19" s="121"/>
      <c r="H19" s="121"/>
      <c r="I19" s="121"/>
      <c r="J19" s="121"/>
      <c r="K19" s="121"/>
      <c r="L19" s="121"/>
      <c r="M19" s="7"/>
      <c r="N19" s="21"/>
      <c r="O19" s="21"/>
      <c r="P19" s="21"/>
      <c r="Q19" s="21"/>
      <c r="R19" s="21"/>
      <c r="S19" s="21"/>
      <c r="T19" s="21"/>
    </row>
    <row r="20" spans="1:20" s="70" customFormat="1" ht="15" customHeight="1" x14ac:dyDescent="0.25">
      <c r="A20" s="21"/>
      <c r="B20" s="6"/>
      <c r="C20" s="101" t="s">
        <v>10</v>
      </c>
      <c r="D20" s="35">
        <f>J7*L7/100</f>
        <v>8.1250000000000003E-2</v>
      </c>
      <c r="E20" s="7"/>
      <c r="F20" s="6"/>
      <c r="G20" s="121"/>
      <c r="H20" s="121"/>
      <c r="I20" s="121"/>
      <c r="J20" s="121"/>
      <c r="K20" s="121"/>
      <c r="L20" s="121"/>
      <c r="M20" s="7"/>
      <c r="N20" s="21"/>
      <c r="O20" s="21"/>
      <c r="P20" s="21"/>
      <c r="Q20" s="21"/>
      <c r="R20" s="21"/>
      <c r="S20" s="21"/>
      <c r="T20" s="21"/>
    </row>
    <row r="21" spans="1:20" s="70" customFormat="1" ht="15" customHeight="1" x14ac:dyDescent="0.25">
      <c r="A21" s="21"/>
      <c r="B21" s="6"/>
      <c r="C21" s="101" t="s">
        <v>11</v>
      </c>
      <c r="D21" s="35">
        <f>J8*L8/100</f>
        <v>9.8750000000000004E-2</v>
      </c>
      <c r="E21" s="7"/>
      <c r="F21" s="6"/>
      <c r="G21" s="121"/>
      <c r="H21" s="121"/>
      <c r="I21" s="121"/>
      <c r="J21" s="121"/>
      <c r="K21" s="121"/>
      <c r="L21" s="121"/>
      <c r="M21" s="7"/>
      <c r="N21" s="21"/>
      <c r="O21" s="21"/>
      <c r="P21" s="21"/>
      <c r="Q21" s="21"/>
      <c r="R21" s="21"/>
      <c r="S21" s="21"/>
      <c r="T21" s="21"/>
    </row>
    <row r="22" spans="1:20" x14ac:dyDescent="0.25">
      <c r="B22" s="6"/>
      <c r="C22" s="84" t="s">
        <v>15</v>
      </c>
      <c r="D22" s="39">
        <f>D23+D24</f>
        <v>0.06</v>
      </c>
      <c r="E22" s="7"/>
      <c r="F22" s="6"/>
      <c r="G22" s="37"/>
      <c r="H22" s="37"/>
      <c r="I22" s="37"/>
      <c r="J22" s="37"/>
      <c r="K22" s="37"/>
      <c r="L22" s="37"/>
      <c r="M22" s="7"/>
    </row>
    <row r="23" spans="1:20" ht="15" customHeight="1" x14ac:dyDescent="0.25">
      <c r="B23" s="6"/>
      <c r="C23" s="96" t="s">
        <v>12</v>
      </c>
      <c r="D23" s="36">
        <f>J9*L9/100+J10*L10/100</f>
        <v>5.6250000000000001E-2</v>
      </c>
      <c r="E23" s="7"/>
      <c r="F23" s="6"/>
      <c r="G23" s="119" t="s">
        <v>42</v>
      </c>
      <c r="H23" s="119"/>
      <c r="I23" s="119"/>
      <c r="J23" s="119"/>
      <c r="K23" s="119"/>
      <c r="L23" s="119"/>
      <c r="M23" s="7"/>
    </row>
    <row r="24" spans="1:20" ht="15" customHeight="1" x14ac:dyDescent="0.25">
      <c r="B24" s="6"/>
      <c r="C24" s="96" t="s">
        <v>13</v>
      </c>
      <c r="D24" s="36">
        <f>J11*L11/100+J12*L12/100</f>
        <v>3.7499999999999999E-3</v>
      </c>
      <c r="E24" s="7"/>
      <c r="F24" s="6"/>
      <c r="G24" s="99" t="s">
        <v>35</v>
      </c>
      <c r="H24" s="120" t="s">
        <v>36</v>
      </c>
      <c r="I24" s="120"/>
      <c r="J24" s="120"/>
      <c r="K24" s="120"/>
      <c r="L24" s="40"/>
      <c r="M24" s="7"/>
    </row>
    <row r="25" spans="1:20" ht="15" customHeight="1" x14ac:dyDescent="0.25">
      <c r="B25" s="6"/>
      <c r="C25" s="73"/>
      <c r="D25" s="2"/>
      <c r="E25" s="7"/>
      <c r="F25" s="6"/>
      <c r="G25" s="100" t="s">
        <v>2</v>
      </c>
      <c r="H25" s="111" t="s">
        <v>37</v>
      </c>
      <c r="I25" s="111"/>
      <c r="J25" s="111"/>
      <c r="K25" s="111"/>
      <c r="L25" s="40"/>
      <c r="M25" s="7"/>
    </row>
    <row r="26" spans="1:20" ht="15" customHeight="1" x14ac:dyDescent="0.25">
      <c r="B26" s="6"/>
      <c r="C26" s="86" t="s">
        <v>25</v>
      </c>
      <c r="D26" s="76">
        <f>D17+D22</f>
        <v>0.38624999999999998</v>
      </c>
      <c r="E26" s="7"/>
      <c r="F26" s="6"/>
      <c r="G26" s="100" t="s">
        <v>3</v>
      </c>
      <c r="H26" s="111" t="s">
        <v>38</v>
      </c>
      <c r="I26" s="111"/>
      <c r="J26" s="111"/>
      <c r="K26" s="111"/>
      <c r="L26" s="37"/>
      <c r="M26" s="7"/>
    </row>
    <row r="27" spans="1:20" s="70" customFormat="1" ht="15" customHeight="1" x14ac:dyDescent="0.25">
      <c r="A27" s="21"/>
      <c r="B27" s="6"/>
      <c r="C27" s="87" t="s">
        <v>26</v>
      </c>
      <c r="D27" s="76">
        <v>0.43</v>
      </c>
      <c r="E27" s="60"/>
      <c r="F27" s="6"/>
      <c r="G27" s="100" t="s">
        <v>5</v>
      </c>
      <c r="H27" s="111" t="s">
        <v>39</v>
      </c>
      <c r="I27" s="111"/>
      <c r="J27" s="111"/>
      <c r="K27" s="111"/>
      <c r="L27" s="37"/>
      <c r="M27" s="7"/>
      <c r="N27" s="21"/>
      <c r="O27" s="21"/>
      <c r="P27" s="21"/>
      <c r="Q27" s="21"/>
      <c r="R27" s="21"/>
      <c r="S27" s="21"/>
      <c r="T27" s="21"/>
    </row>
    <row r="28" spans="1:20" s="70" customFormat="1" ht="15.75" customHeight="1" thickBot="1" x14ac:dyDescent="0.3">
      <c r="A28" s="21"/>
      <c r="B28" s="6"/>
      <c r="C28" s="99"/>
      <c r="D28" s="72"/>
      <c r="E28" s="61"/>
      <c r="F28" s="6"/>
      <c r="G28" s="98" t="s">
        <v>6</v>
      </c>
      <c r="H28" s="111" t="s">
        <v>40</v>
      </c>
      <c r="I28" s="111"/>
      <c r="J28" s="111"/>
      <c r="K28" s="111"/>
      <c r="L28" s="40"/>
      <c r="M28" s="7"/>
      <c r="N28" s="21"/>
      <c r="O28" s="21"/>
      <c r="P28" s="21"/>
      <c r="Q28" s="21"/>
      <c r="R28" s="21"/>
      <c r="S28" s="21"/>
      <c r="T28" s="21"/>
    </row>
    <row r="29" spans="1:20" s="70" customFormat="1" ht="15" customHeight="1" thickBot="1" x14ac:dyDescent="0.3">
      <c r="A29" s="21"/>
      <c r="B29" s="6"/>
      <c r="C29" s="88" t="s">
        <v>27</v>
      </c>
      <c r="D29" s="77">
        <f>D26*0.448+D27*0.552</f>
        <v>0.41039999999999999</v>
      </c>
      <c r="E29" s="61"/>
      <c r="F29" s="6"/>
      <c r="G29" s="97" t="s">
        <v>4</v>
      </c>
      <c r="H29" s="112" t="s">
        <v>41</v>
      </c>
      <c r="I29" s="112"/>
      <c r="J29" s="112"/>
      <c r="K29" s="112"/>
      <c r="L29" s="40"/>
      <c r="M29" s="7"/>
      <c r="N29" s="21"/>
      <c r="O29" s="21"/>
      <c r="P29" s="21"/>
      <c r="Q29" s="21"/>
      <c r="R29" s="21"/>
      <c r="S29" s="21"/>
      <c r="T29" s="21"/>
    </row>
    <row r="30" spans="1:20" ht="15" customHeight="1" thickBot="1" x14ac:dyDescent="0.3">
      <c r="B30" s="18"/>
      <c r="C30" s="62"/>
      <c r="D30" s="62"/>
      <c r="E30" s="19"/>
      <c r="F30" s="18"/>
      <c r="G30" s="65"/>
      <c r="H30" s="65"/>
      <c r="I30" s="65"/>
      <c r="J30" s="65"/>
      <c r="K30" s="57"/>
      <c r="L30" s="57"/>
      <c r="M30" s="19"/>
    </row>
    <row r="32" spans="1:20" ht="20.25" thickBot="1" x14ac:dyDescent="0.3">
      <c r="B32" s="126" t="s">
        <v>48</v>
      </c>
      <c r="C32" s="126"/>
      <c r="D32" s="126"/>
      <c r="E32" s="126"/>
      <c r="F32" s="126"/>
      <c r="G32" s="126"/>
      <c r="H32" s="126"/>
      <c r="I32" s="126"/>
      <c r="J32" s="126"/>
      <c r="K32" s="126"/>
      <c r="L32" s="126"/>
      <c r="M32" s="126"/>
    </row>
    <row r="33" spans="2:13" x14ac:dyDescent="0.25">
      <c r="B33" s="11"/>
      <c r="C33" s="3" t="s">
        <v>8</v>
      </c>
      <c r="D33" s="3"/>
      <c r="E33" s="3"/>
      <c r="F33" s="3"/>
      <c r="G33" s="12"/>
      <c r="H33" s="13"/>
      <c r="I33" s="13"/>
      <c r="J33" s="14"/>
      <c r="K33" s="13"/>
      <c r="L33" s="4"/>
      <c r="M33" s="5"/>
    </row>
    <row r="34" spans="2:13" ht="28.5" x14ac:dyDescent="0.25">
      <c r="B34" s="15"/>
      <c r="C34" s="102" t="s">
        <v>0</v>
      </c>
      <c r="D34" s="114" t="s">
        <v>28</v>
      </c>
      <c r="E34" s="114"/>
      <c r="F34" s="114"/>
      <c r="G34" s="114"/>
      <c r="H34" s="102" t="s">
        <v>29</v>
      </c>
      <c r="I34" s="115" t="s">
        <v>30</v>
      </c>
      <c r="J34" s="115"/>
      <c r="K34" s="115"/>
      <c r="L34" s="1" t="s">
        <v>31</v>
      </c>
      <c r="M34" s="9"/>
    </row>
    <row r="35" spans="2:13" ht="15" customHeight="1" x14ac:dyDescent="0.25">
      <c r="B35" s="16"/>
      <c r="C35" s="118" t="s">
        <v>14</v>
      </c>
      <c r="D35" s="116" t="s">
        <v>16</v>
      </c>
      <c r="E35" s="116"/>
      <c r="F35" s="116"/>
      <c r="G35" s="116"/>
      <c r="H35" s="66" t="s">
        <v>38</v>
      </c>
      <c r="I35" s="33"/>
      <c r="J35" s="34">
        <f>IF(H35="Low",0,IF(H35="Moderate",0.67,IF(H35="High",1,"-")))</f>
        <v>0</v>
      </c>
      <c r="K35" s="33"/>
      <c r="L35" s="74">
        <v>6.25</v>
      </c>
      <c r="M35" s="7"/>
    </row>
    <row r="36" spans="2:13" ht="15" customHeight="1" x14ac:dyDescent="0.25">
      <c r="B36" s="16"/>
      <c r="C36" s="118"/>
      <c r="D36" s="116" t="s">
        <v>17</v>
      </c>
      <c r="E36" s="116"/>
      <c r="F36" s="116"/>
      <c r="G36" s="116"/>
      <c r="H36" s="66">
        <v>1</v>
      </c>
      <c r="I36" s="33"/>
      <c r="J36" s="34">
        <f>1-H36/100</f>
        <v>0.99</v>
      </c>
      <c r="K36" s="33"/>
      <c r="L36" s="74">
        <v>6.25</v>
      </c>
      <c r="M36" s="7"/>
    </row>
    <row r="37" spans="2:13" ht="15" customHeight="1" x14ac:dyDescent="0.25">
      <c r="B37" s="16"/>
      <c r="C37" s="101" t="s">
        <v>9</v>
      </c>
      <c r="D37" s="116" t="s">
        <v>18</v>
      </c>
      <c r="E37" s="116"/>
      <c r="F37" s="116"/>
      <c r="G37" s="116"/>
      <c r="H37" s="66">
        <v>1</v>
      </c>
      <c r="I37" s="33"/>
      <c r="J37" s="34">
        <f>1-H37/100</f>
        <v>0.99</v>
      </c>
      <c r="K37" s="33"/>
      <c r="L37" s="74">
        <v>12.5</v>
      </c>
      <c r="M37" s="7"/>
    </row>
    <row r="38" spans="2:13" ht="15" customHeight="1" x14ac:dyDescent="0.25">
      <c r="B38" s="16"/>
      <c r="C38" s="82" t="s">
        <v>10</v>
      </c>
      <c r="D38" s="116" t="s">
        <v>19</v>
      </c>
      <c r="E38" s="116"/>
      <c r="F38" s="116"/>
      <c r="G38" s="116"/>
      <c r="H38" s="66">
        <v>17</v>
      </c>
      <c r="I38" s="33"/>
      <c r="J38" s="34">
        <f>1-H38/100</f>
        <v>0.83</v>
      </c>
      <c r="K38" s="33"/>
      <c r="L38" s="74">
        <v>12.5</v>
      </c>
      <c r="M38" s="7"/>
    </row>
    <row r="39" spans="2:13" ht="15" customHeight="1" x14ac:dyDescent="0.25">
      <c r="B39" s="16"/>
      <c r="C39" s="82" t="s">
        <v>11</v>
      </c>
      <c r="D39" s="116" t="s">
        <v>20</v>
      </c>
      <c r="E39" s="116"/>
      <c r="F39" s="116"/>
      <c r="G39" s="116"/>
      <c r="H39" s="66">
        <v>1</v>
      </c>
      <c r="I39" s="33"/>
      <c r="J39" s="34">
        <f>1-H39/100</f>
        <v>0.99</v>
      </c>
      <c r="K39" s="33"/>
      <c r="L39" s="74">
        <v>12.5</v>
      </c>
      <c r="M39" s="7"/>
    </row>
    <row r="40" spans="2:13" ht="15" customHeight="1" x14ac:dyDescent="0.25">
      <c r="B40" s="16"/>
      <c r="C40" s="117" t="s">
        <v>12</v>
      </c>
      <c r="D40" s="124" t="s">
        <v>21</v>
      </c>
      <c r="E40" s="124"/>
      <c r="F40" s="124"/>
      <c r="G40" s="124"/>
      <c r="H40" s="67">
        <v>3</v>
      </c>
      <c r="I40" s="31"/>
      <c r="J40" s="32">
        <f>H40/100</f>
        <v>0.03</v>
      </c>
      <c r="K40" s="31"/>
      <c r="L40" s="75">
        <v>12.5</v>
      </c>
      <c r="M40" s="7"/>
    </row>
    <row r="41" spans="2:13" ht="15" customHeight="1" x14ac:dyDescent="0.25">
      <c r="B41" s="16"/>
      <c r="C41" s="117"/>
      <c r="D41" s="124" t="s">
        <v>22</v>
      </c>
      <c r="E41" s="124"/>
      <c r="F41" s="124"/>
      <c r="G41" s="124"/>
      <c r="H41" s="68">
        <v>52</v>
      </c>
      <c r="I41" s="31"/>
      <c r="J41" s="32">
        <f>1-H41/100</f>
        <v>0.48</v>
      </c>
      <c r="K41" s="31"/>
      <c r="L41" s="75">
        <v>12.5</v>
      </c>
      <c r="M41" s="7"/>
    </row>
    <row r="42" spans="2:13" ht="15" customHeight="1" x14ac:dyDescent="0.25">
      <c r="B42" s="16"/>
      <c r="C42" s="117" t="s">
        <v>13</v>
      </c>
      <c r="D42" s="124" t="s">
        <v>23</v>
      </c>
      <c r="E42" s="124"/>
      <c r="F42" s="124"/>
      <c r="G42" s="124"/>
      <c r="H42" s="68">
        <v>3</v>
      </c>
      <c r="I42" s="31"/>
      <c r="J42" s="32">
        <f>H42/100</f>
        <v>0.03</v>
      </c>
      <c r="K42" s="31"/>
      <c r="L42" s="75">
        <v>12.5</v>
      </c>
      <c r="M42" s="7"/>
    </row>
    <row r="43" spans="2:13" ht="15" customHeight="1" x14ac:dyDescent="0.25">
      <c r="B43" s="16"/>
      <c r="C43" s="117"/>
      <c r="D43" s="124" t="s">
        <v>24</v>
      </c>
      <c r="E43" s="124"/>
      <c r="F43" s="124"/>
      <c r="G43" s="124"/>
      <c r="H43" s="68">
        <v>1</v>
      </c>
      <c r="I43" s="31"/>
      <c r="J43" s="32">
        <f>H43/100</f>
        <v>0.01</v>
      </c>
      <c r="K43" s="31"/>
      <c r="L43" s="75">
        <v>12.5</v>
      </c>
      <c r="M43" s="7"/>
    </row>
    <row r="44" spans="2:13" ht="15.75" thickBot="1" x14ac:dyDescent="0.3">
      <c r="B44" s="17"/>
      <c r="C44" s="10"/>
      <c r="D44" s="10"/>
      <c r="E44" s="10"/>
      <c r="F44" s="44"/>
      <c r="G44" s="44"/>
      <c r="H44" s="45"/>
      <c r="I44" s="45"/>
      <c r="J44" s="46"/>
      <c r="K44" s="45"/>
      <c r="L44" s="95"/>
      <c r="M44" s="55"/>
    </row>
    <row r="45" spans="2:13" x14ac:dyDescent="0.25">
      <c r="B45" s="56"/>
      <c r="C45" s="122" t="s">
        <v>32</v>
      </c>
      <c r="D45" s="122"/>
      <c r="E45" s="123"/>
      <c r="F45" s="56"/>
      <c r="G45" s="3" t="s">
        <v>33</v>
      </c>
      <c r="H45" s="4"/>
      <c r="I45" s="4"/>
      <c r="J45" s="4"/>
      <c r="K45" s="4"/>
      <c r="L45" s="4"/>
      <c r="M45" s="5"/>
    </row>
    <row r="46" spans="2:13" ht="15" customHeight="1" x14ac:dyDescent="0.25">
      <c r="B46" s="8"/>
      <c r="C46" s="52"/>
      <c r="D46" s="52"/>
      <c r="E46" s="53"/>
      <c r="F46" s="8"/>
      <c r="G46" s="121" t="s">
        <v>34</v>
      </c>
      <c r="H46" s="121"/>
      <c r="I46" s="121"/>
      <c r="J46" s="121"/>
      <c r="K46" s="121"/>
      <c r="L46" s="121"/>
      <c r="M46" s="7"/>
    </row>
    <row r="47" spans="2:13" x14ac:dyDescent="0.25">
      <c r="B47" s="8"/>
      <c r="C47" s="52"/>
      <c r="D47" s="1" t="s">
        <v>29</v>
      </c>
      <c r="E47" s="9"/>
      <c r="F47" s="8"/>
      <c r="G47" s="121"/>
      <c r="H47" s="121"/>
      <c r="I47" s="121"/>
      <c r="J47" s="121"/>
      <c r="K47" s="121"/>
      <c r="L47" s="121"/>
      <c r="M47" s="7"/>
    </row>
    <row r="48" spans="2:13" x14ac:dyDescent="0.25">
      <c r="B48" s="8"/>
      <c r="C48" s="83" t="s">
        <v>1</v>
      </c>
      <c r="D48" s="38">
        <f>D49+D50+D51+D52</f>
        <v>0.41312499999999996</v>
      </c>
      <c r="E48" s="9"/>
      <c r="F48" s="6"/>
      <c r="G48" s="121"/>
      <c r="H48" s="121"/>
      <c r="I48" s="121"/>
      <c r="J48" s="121"/>
      <c r="K48" s="121"/>
      <c r="L48" s="121"/>
      <c r="M48" s="7"/>
    </row>
    <row r="49" spans="2:13" x14ac:dyDescent="0.25">
      <c r="B49" s="6"/>
      <c r="C49" s="101" t="s">
        <v>14</v>
      </c>
      <c r="D49" s="35">
        <f>J35*L35/100+J36*L36/100</f>
        <v>6.1874999999999999E-2</v>
      </c>
      <c r="E49" s="7"/>
      <c r="F49" s="6"/>
      <c r="G49" s="121"/>
      <c r="H49" s="121"/>
      <c r="I49" s="121"/>
      <c r="J49" s="121"/>
      <c r="K49" s="121"/>
      <c r="L49" s="121"/>
      <c r="M49" s="7"/>
    </row>
    <row r="50" spans="2:13" x14ac:dyDescent="0.25">
      <c r="B50" s="6"/>
      <c r="C50" s="101" t="s">
        <v>9</v>
      </c>
      <c r="D50" s="35">
        <f>J37*L37/100</f>
        <v>0.12375</v>
      </c>
      <c r="E50" s="7"/>
      <c r="F50" s="6"/>
      <c r="G50" s="121"/>
      <c r="H50" s="121"/>
      <c r="I50" s="121"/>
      <c r="J50" s="121"/>
      <c r="K50" s="121"/>
      <c r="L50" s="121"/>
      <c r="M50" s="7"/>
    </row>
    <row r="51" spans="2:13" x14ac:dyDescent="0.25">
      <c r="B51" s="6"/>
      <c r="C51" s="101" t="s">
        <v>10</v>
      </c>
      <c r="D51" s="35">
        <f>J38*L38/100</f>
        <v>0.10375</v>
      </c>
      <c r="E51" s="7"/>
      <c r="F51" s="6"/>
      <c r="G51" s="121"/>
      <c r="H51" s="121"/>
      <c r="I51" s="121"/>
      <c r="J51" s="121"/>
      <c r="K51" s="121"/>
      <c r="L51" s="121"/>
      <c r="M51" s="7"/>
    </row>
    <row r="52" spans="2:13" x14ac:dyDescent="0.25">
      <c r="B52" s="6"/>
      <c r="C52" s="101" t="s">
        <v>11</v>
      </c>
      <c r="D52" s="35">
        <f>J39*L39/100</f>
        <v>0.12375</v>
      </c>
      <c r="E52" s="7"/>
      <c r="F52" s="6"/>
      <c r="G52" s="121"/>
      <c r="H52" s="121"/>
      <c r="I52" s="121"/>
      <c r="J52" s="121"/>
      <c r="K52" s="121"/>
      <c r="L52" s="121"/>
      <c r="M52" s="7"/>
    </row>
    <row r="53" spans="2:13" x14ac:dyDescent="0.25">
      <c r="B53" s="6"/>
      <c r="C53" s="84" t="s">
        <v>15</v>
      </c>
      <c r="D53" s="39">
        <f>D54+D55</f>
        <v>6.8750000000000006E-2</v>
      </c>
      <c r="E53" s="7"/>
      <c r="F53" s="6"/>
      <c r="G53" s="37"/>
      <c r="H53" s="37"/>
      <c r="I53" s="37"/>
      <c r="J53" s="37"/>
      <c r="K53" s="37"/>
      <c r="L53" s="37"/>
      <c r="M53" s="7"/>
    </row>
    <row r="54" spans="2:13" ht="15" customHeight="1" x14ac:dyDescent="0.25">
      <c r="B54" s="6"/>
      <c r="C54" s="96" t="s">
        <v>12</v>
      </c>
      <c r="D54" s="36">
        <f>J40*L40/100+J41*L41/100</f>
        <v>6.3750000000000001E-2</v>
      </c>
      <c r="E54" s="7"/>
      <c r="F54" s="6"/>
      <c r="G54" s="119" t="s">
        <v>42</v>
      </c>
      <c r="H54" s="119"/>
      <c r="I54" s="119"/>
      <c r="J54" s="119"/>
      <c r="K54" s="119"/>
      <c r="L54" s="119"/>
      <c r="M54" s="7"/>
    </row>
    <row r="55" spans="2:13" x14ac:dyDescent="0.25">
      <c r="B55" s="6"/>
      <c r="C55" s="96" t="s">
        <v>13</v>
      </c>
      <c r="D55" s="36">
        <f>J42*L42/100+J43*L43/100</f>
        <v>5.0000000000000001E-3</v>
      </c>
      <c r="E55" s="7"/>
      <c r="F55" s="6"/>
      <c r="G55" s="99" t="s">
        <v>35</v>
      </c>
      <c r="H55" s="120" t="s">
        <v>36</v>
      </c>
      <c r="I55" s="120"/>
      <c r="J55" s="120"/>
      <c r="K55" s="120"/>
      <c r="L55" s="40"/>
      <c r="M55" s="7"/>
    </row>
    <row r="56" spans="2:13" x14ac:dyDescent="0.25">
      <c r="B56" s="6"/>
      <c r="C56" s="73"/>
      <c r="D56" s="2"/>
      <c r="E56" s="7"/>
      <c r="F56" s="6"/>
      <c r="G56" s="100" t="s">
        <v>2</v>
      </c>
      <c r="H56" s="111" t="s">
        <v>37</v>
      </c>
      <c r="I56" s="111"/>
      <c r="J56" s="111"/>
      <c r="K56" s="111"/>
      <c r="L56" s="40"/>
      <c r="M56" s="7"/>
    </row>
    <row r="57" spans="2:13" x14ac:dyDescent="0.25">
      <c r="B57" s="6"/>
      <c r="C57" s="86" t="s">
        <v>25</v>
      </c>
      <c r="D57" s="76">
        <f>D48+D53</f>
        <v>0.48187499999999994</v>
      </c>
      <c r="E57" s="7"/>
      <c r="F57" s="6"/>
      <c r="G57" s="100" t="s">
        <v>3</v>
      </c>
      <c r="H57" s="111" t="s">
        <v>38</v>
      </c>
      <c r="I57" s="111"/>
      <c r="J57" s="111"/>
      <c r="K57" s="111"/>
      <c r="L57" s="37"/>
      <c r="M57" s="7"/>
    </row>
    <row r="58" spans="2:13" x14ac:dyDescent="0.25">
      <c r="B58" s="6"/>
      <c r="C58" s="87" t="s">
        <v>26</v>
      </c>
      <c r="D58" s="76">
        <v>0.75</v>
      </c>
      <c r="E58" s="60"/>
      <c r="F58" s="6"/>
      <c r="G58" s="100" t="s">
        <v>5</v>
      </c>
      <c r="H58" s="111" t="s">
        <v>39</v>
      </c>
      <c r="I58" s="111"/>
      <c r="J58" s="111"/>
      <c r="K58" s="111"/>
      <c r="L58" s="37"/>
      <c r="M58" s="7"/>
    </row>
    <row r="59" spans="2:13" ht="15.75" thickBot="1" x14ac:dyDescent="0.3">
      <c r="B59" s="6"/>
      <c r="C59" s="99"/>
      <c r="D59" s="95"/>
      <c r="E59" s="61"/>
      <c r="F59" s="6"/>
      <c r="G59" s="98" t="s">
        <v>6</v>
      </c>
      <c r="H59" s="111" t="s">
        <v>40</v>
      </c>
      <c r="I59" s="111"/>
      <c r="J59" s="111"/>
      <c r="K59" s="111"/>
      <c r="L59" s="40"/>
      <c r="M59" s="7"/>
    </row>
    <row r="60" spans="2:13" ht="18" thickBot="1" x14ac:dyDescent="0.3">
      <c r="B60" s="6"/>
      <c r="C60" s="88" t="s">
        <v>27</v>
      </c>
      <c r="D60" s="77">
        <f>D57*0.448+D58*0.552</f>
        <v>0.62988</v>
      </c>
      <c r="E60" s="61"/>
      <c r="F60" s="6"/>
      <c r="G60" s="97" t="s">
        <v>4</v>
      </c>
      <c r="H60" s="112" t="s">
        <v>41</v>
      </c>
      <c r="I60" s="112"/>
      <c r="J60" s="112"/>
      <c r="K60" s="112"/>
      <c r="L60" s="40"/>
      <c r="M60" s="7"/>
    </row>
    <row r="61" spans="2:13" ht="15.75" thickBot="1" x14ac:dyDescent="0.3">
      <c r="B61" s="18"/>
      <c r="C61" s="62"/>
      <c r="D61" s="62"/>
      <c r="E61" s="19"/>
      <c r="F61" s="18"/>
      <c r="G61" s="65"/>
      <c r="H61" s="65"/>
      <c r="I61" s="65"/>
      <c r="J61" s="65"/>
      <c r="K61" s="57"/>
      <c r="L61" s="57"/>
      <c r="M61" s="19"/>
    </row>
    <row r="63" spans="2:13" ht="20.25" thickBot="1" x14ac:dyDescent="0.3">
      <c r="B63" s="126" t="s">
        <v>49</v>
      </c>
      <c r="C63" s="126"/>
      <c r="D63" s="126"/>
      <c r="E63" s="126"/>
      <c r="F63" s="126"/>
      <c r="G63" s="126"/>
      <c r="H63" s="126"/>
      <c r="I63" s="126"/>
      <c r="J63" s="126"/>
      <c r="K63" s="126"/>
      <c r="L63" s="126"/>
      <c r="M63" s="126"/>
    </row>
    <row r="64" spans="2:13" x14ac:dyDescent="0.25">
      <c r="B64" s="11"/>
      <c r="C64" s="3" t="s">
        <v>8</v>
      </c>
      <c r="D64" s="3"/>
      <c r="E64" s="3"/>
      <c r="F64" s="3"/>
      <c r="G64" s="12"/>
      <c r="H64" s="13"/>
      <c r="I64" s="13"/>
      <c r="J64" s="14"/>
      <c r="K64" s="13"/>
      <c r="L64" s="4"/>
      <c r="M64" s="5"/>
    </row>
    <row r="65" spans="2:13" ht="28.5" x14ac:dyDescent="0.25">
      <c r="B65" s="15"/>
      <c r="C65" s="102" t="s">
        <v>0</v>
      </c>
      <c r="D65" s="114" t="s">
        <v>28</v>
      </c>
      <c r="E65" s="114"/>
      <c r="F65" s="114"/>
      <c r="G65" s="114"/>
      <c r="H65" s="102" t="s">
        <v>29</v>
      </c>
      <c r="I65" s="115" t="s">
        <v>30</v>
      </c>
      <c r="J65" s="115"/>
      <c r="K65" s="115"/>
      <c r="L65" s="1" t="s">
        <v>31</v>
      </c>
      <c r="M65" s="9"/>
    </row>
    <row r="66" spans="2:13" ht="15" customHeight="1" x14ac:dyDescent="0.25">
      <c r="B66" s="16"/>
      <c r="C66" s="118" t="s">
        <v>14</v>
      </c>
      <c r="D66" s="116" t="s">
        <v>16</v>
      </c>
      <c r="E66" s="116"/>
      <c r="F66" s="116"/>
      <c r="G66" s="116"/>
      <c r="H66" s="66" t="s">
        <v>38</v>
      </c>
      <c r="I66" s="33"/>
      <c r="J66" s="34">
        <f>IF(H66="Low",0,IF(H66="Moderate",0.67,IF(H66="High",1,"-")))</f>
        <v>0</v>
      </c>
      <c r="K66" s="33"/>
      <c r="L66" s="74">
        <v>6.25</v>
      </c>
      <c r="M66" s="7"/>
    </row>
    <row r="67" spans="2:13" ht="15" customHeight="1" x14ac:dyDescent="0.25">
      <c r="B67" s="16"/>
      <c r="C67" s="118"/>
      <c r="D67" s="116" t="s">
        <v>17</v>
      </c>
      <c r="E67" s="116"/>
      <c r="F67" s="116"/>
      <c r="G67" s="116"/>
      <c r="H67" s="66">
        <v>18</v>
      </c>
      <c r="I67" s="33"/>
      <c r="J67" s="34">
        <f>1-H67/100</f>
        <v>0.82000000000000006</v>
      </c>
      <c r="K67" s="33"/>
      <c r="L67" s="74">
        <v>6.25</v>
      </c>
      <c r="M67" s="7"/>
    </row>
    <row r="68" spans="2:13" ht="15" customHeight="1" x14ac:dyDescent="0.25">
      <c r="B68" s="16"/>
      <c r="C68" s="101" t="s">
        <v>9</v>
      </c>
      <c r="D68" s="116" t="s">
        <v>18</v>
      </c>
      <c r="E68" s="116"/>
      <c r="F68" s="116"/>
      <c r="G68" s="116"/>
      <c r="H68" s="66">
        <v>3</v>
      </c>
      <c r="I68" s="33"/>
      <c r="J68" s="34">
        <f>1-H68/100</f>
        <v>0.97</v>
      </c>
      <c r="K68" s="33"/>
      <c r="L68" s="74">
        <v>12.5</v>
      </c>
      <c r="M68" s="7"/>
    </row>
    <row r="69" spans="2:13" ht="15" customHeight="1" x14ac:dyDescent="0.25">
      <c r="B69" s="16"/>
      <c r="C69" s="82" t="s">
        <v>10</v>
      </c>
      <c r="D69" s="116" t="s">
        <v>19</v>
      </c>
      <c r="E69" s="116"/>
      <c r="F69" s="116"/>
      <c r="G69" s="116"/>
      <c r="H69" s="66">
        <v>34</v>
      </c>
      <c r="I69" s="33"/>
      <c r="J69" s="34">
        <f>1-H69/100</f>
        <v>0.65999999999999992</v>
      </c>
      <c r="K69" s="33"/>
      <c r="L69" s="74">
        <v>12.5</v>
      </c>
      <c r="M69" s="7"/>
    </row>
    <row r="70" spans="2:13" ht="15" customHeight="1" x14ac:dyDescent="0.25">
      <c r="B70" s="16"/>
      <c r="C70" s="82" t="s">
        <v>11</v>
      </c>
      <c r="D70" s="116" t="s">
        <v>20</v>
      </c>
      <c r="E70" s="116"/>
      <c r="F70" s="116"/>
      <c r="G70" s="116"/>
      <c r="H70" s="66">
        <v>21</v>
      </c>
      <c r="I70" s="33"/>
      <c r="J70" s="34">
        <f>1-H70/100</f>
        <v>0.79</v>
      </c>
      <c r="K70" s="33"/>
      <c r="L70" s="74">
        <v>12.5</v>
      </c>
      <c r="M70" s="7"/>
    </row>
    <row r="71" spans="2:13" ht="15" customHeight="1" x14ac:dyDescent="0.25">
      <c r="B71" s="16"/>
      <c r="C71" s="117" t="s">
        <v>12</v>
      </c>
      <c r="D71" s="124" t="s">
        <v>21</v>
      </c>
      <c r="E71" s="124"/>
      <c r="F71" s="124"/>
      <c r="G71" s="124"/>
      <c r="H71" s="67">
        <v>4</v>
      </c>
      <c r="I71" s="31"/>
      <c r="J71" s="32">
        <f>H71/100</f>
        <v>0.04</v>
      </c>
      <c r="K71" s="31"/>
      <c r="L71" s="75">
        <v>12.5</v>
      </c>
      <c r="M71" s="7"/>
    </row>
    <row r="72" spans="2:13" ht="15" customHeight="1" x14ac:dyDescent="0.25">
      <c r="B72" s="16"/>
      <c r="C72" s="117"/>
      <c r="D72" s="124" t="s">
        <v>22</v>
      </c>
      <c r="E72" s="124"/>
      <c r="F72" s="124"/>
      <c r="G72" s="124"/>
      <c r="H72" s="68">
        <v>30</v>
      </c>
      <c r="I72" s="31"/>
      <c r="J72" s="32">
        <f>1-H72/100</f>
        <v>0.7</v>
      </c>
      <c r="K72" s="31"/>
      <c r="L72" s="75">
        <v>12.5</v>
      </c>
      <c r="M72" s="7"/>
    </row>
    <row r="73" spans="2:13" ht="15" customHeight="1" x14ac:dyDescent="0.25">
      <c r="B73" s="16"/>
      <c r="C73" s="117" t="s">
        <v>13</v>
      </c>
      <c r="D73" s="124" t="s">
        <v>23</v>
      </c>
      <c r="E73" s="124"/>
      <c r="F73" s="124"/>
      <c r="G73" s="124"/>
      <c r="H73" s="68">
        <v>5</v>
      </c>
      <c r="I73" s="31"/>
      <c r="J73" s="32">
        <f>H73/100</f>
        <v>0.05</v>
      </c>
      <c r="K73" s="31"/>
      <c r="L73" s="75">
        <v>12.5</v>
      </c>
      <c r="M73" s="7"/>
    </row>
    <row r="74" spans="2:13" ht="15" customHeight="1" x14ac:dyDescent="0.25">
      <c r="B74" s="16"/>
      <c r="C74" s="117"/>
      <c r="D74" s="124" t="s">
        <v>24</v>
      </c>
      <c r="E74" s="124"/>
      <c r="F74" s="124"/>
      <c r="G74" s="124"/>
      <c r="H74" s="68">
        <v>2</v>
      </c>
      <c r="I74" s="31"/>
      <c r="J74" s="32">
        <f>H74/100</f>
        <v>0.02</v>
      </c>
      <c r="K74" s="31"/>
      <c r="L74" s="75">
        <v>12.5</v>
      </c>
      <c r="M74" s="7"/>
    </row>
    <row r="75" spans="2:13" ht="15.75" thickBot="1" x14ac:dyDescent="0.3">
      <c r="B75" s="17"/>
      <c r="C75" s="10"/>
      <c r="D75" s="10"/>
      <c r="E75" s="10"/>
      <c r="F75" s="44"/>
      <c r="G75" s="44"/>
      <c r="H75" s="45"/>
      <c r="I75" s="45"/>
      <c r="J75" s="46"/>
      <c r="K75" s="45"/>
      <c r="L75" s="95"/>
      <c r="M75" s="55"/>
    </row>
    <row r="76" spans="2:13" x14ac:dyDescent="0.25">
      <c r="B76" s="56"/>
      <c r="C76" s="122" t="s">
        <v>32</v>
      </c>
      <c r="D76" s="122"/>
      <c r="E76" s="123"/>
      <c r="F76" s="56"/>
      <c r="G76" s="3" t="s">
        <v>33</v>
      </c>
      <c r="H76" s="4"/>
      <c r="I76" s="4"/>
      <c r="J76" s="4"/>
      <c r="K76" s="4"/>
      <c r="L76" s="4"/>
      <c r="M76" s="5"/>
    </row>
    <row r="77" spans="2:13" ht="15" customHeight="1" x14ac:dyDescent="0.25">
      <c r="B77" s="8"/>
      <c r="C77" s="52"/>
      <c r="D77" s="52"/>
      <c r="E77" s="53"/>
      <c r="F77" s="8"/>
      <c r="G77" s="121" t="s">
        <v>34</v>
      </c>
      <c r="H77" s="121"/>
      <c r="I77" s="121"/>
      <c r="J77" s="121"/>
      <c r="K77" s="121"/>
      <c r="L77" s="121"/>
      <c r="M77" s="7"/>
    </row>
    <row r="78" spans="2:13" x14ac:dyDescent="0.25">
      <c r="B78" s="8"/>
      <c r="C78" s="52"/>
      <c r="D78" s="1" t="s">
        <v>29</v>
      </c>
      <c r="E78" s="9"/>
      <c r="F78" s="8"/>
      <c r="G78" s="121"/>
      <c r="H78" s="121"/>
      <c r="I78" s="121"/>
      <c r="J78" s="121"/>
      <c r="K78" s="121"/>
      <c r="L78" s="121"/>
      <c r="M78" s="7"/>
    </row>
    <row r="79" spans="2:13" x14ac:dyDescent="0.25">
      <c r="B79" s="8"/>
      <c r="C79" s="83" t="s">
        <v>1</v>
      </c>
      <c r="D79" s="38">
        <f>D80+D81+D82+D83</f>
        <v>0.35374999999999995</v>
      </c>
      <c r="E79" s="9"/>
      <c r="F79" s="6"/>
      <c r="G79" s="121"/>
      <c r="H79" s="121"/>
      <c r="I79" s="121"/>
      <c r="J79" s="121"/>
      <c r="K79" s="121"/>
      <c r="L79" s="121"/>
      <c r="M79" s="7"/>
    </row>
    <row r="80" spans="2:13" x14ac:dyDescent="0.25">
      <c r="B80" s="6"/>
      <c r="C80" s="101" t="s">
        <v>14</v>
      </c>
      <c r="D80" s="35">
        <f>J66*L66/100+J67*L67/100</f>
        <v>5.1249999999999997E-2</v>
      </c>
      <c r="E80" s="7"/>
      <c r="F80" s="6"/>
      <c r="G80" s="121"/>
      <c r="H80" s="121"/>
      <c r="I80" s="121"/>
      <c r="J80" s="121"/>
      <c r="K80" s="121"/>
      <c r="L80" s="121"/>
      <c r="M80" s="7"/>
    </row>
    <row r="81" spans="2:13" x14ac:dyDescent="0.25">
      <c r="B81" s="6"/>
      <c r="C81" s="101" t="s">
        <v>9</v>
      </c>
      <c r="D81" s="35">
        <f>J68*L68/100</f>
        <v>0.12125</v>
      </c>
      <c r="E81" s="7"/>
      <c r="F81" s="6"/>
      <c r="G81" s="121"/>
      <c r="H81" s="121"/>
      <c r="I81" s="121"/>
      <c r="J81" s="121"/>
      <c r="K81" s="121"/>
      <c r="L81" s="121"/>
      <c r="M81" s="7"/>
    </row>
    <row r="82" spans="2:13" x14ac:dyDescent="0.25">
      <c r="B82" s="6"/>
      <c r="C82" s="101" t="s">
        <v>10</v>
      </c>
      <c r="D82" s="35">
        <f>J69*L69/100</f>
        <v>8.2499999999999976E-2</v>
      </c>
      <c r="E82" s="7"/>
      <c r="F82" s="6"/>
      <c r="G82" s="121"/>
      <c r="H82" s="121"/>
      <c r="I82" s="121"/>
      <c r="J82" s="121"/>
      <c r="K82" s="121"/>
      <c r="L82" s="121"/>
      <c r="M82" s="7"/>
    </row>
    <row r="83" spans="2:13" x14ac:dyDescent="0.25">
      <c r="B83" s="6"/>
      <c r="C83" s="101" t="s">
        <v>11</v>
      </c>
      <c r="D83" s="35">
        <f>J70*L70/100</f>
        <v>9.8750000000000004E-2</v>
      </c>
      <c r="E83" s="7"/>
      <c r="F83" s="6"/>
      <c r="G83" s="121"/>
      <c r="H83" s="121"/>
      <c r="I83" s="121"/>
      <c r="J83" s="121"/>
      <c r="K83" s="121"/>
      <c r="L83" s="121"/>
      <c r="M83" s="7"/>
    </row>
    <row r="84" spans="2:13" x14ac:dyDescent="0.25">
      <c r="B84" s="6"/>
      <c r="C84" s="84" t="s">
        <v>15</v>
      </c>
      <c r="D84" s="39">
        <f>D85+D86</f>
        <v>0.10125000000000001</v>
      </c>
      <c r="E84" s="7"/>
      <c r="F84" s="6"/>
      <c r="G84" s="37"/>
      <c r="H84" s="37"/>
      <c r="I84" s="37"/>
      <c r="J84" s="37"/>
      <c r="K84" s="37"/>
      <c r="L84" s="37"/>
      <c r="M84" s="7"/>
    </row>
    <row r="85" spans="2:13" ht="15" customHeight="1" x14ac:dyDescent="0.25">
      <c r="B85" s="6"/>
      <c r="C85" s="96" t="s">
        <v>12</v>
      </c>
      <c r="D85" s="36">
        <f>J71*L71/100+J72*L72/100</f>
        <v>9.2499999999999999E-2</v>
      </c>
      <c r="E85" s="7"/>
      <c r="F85" s="6"/>
      <c r="G85" s="119" t="s">
        <v>42</v>
      </c>
      <c r="H85" s="119"/>
      <c r="I85" s="119"/>
      <c r="J85" s="119"/>
      <c r="K85" s="119"/>
      <c r="L85" s="119"/>
      <c r="M85" s="7"/>
    </row>
    <row r="86" spans="2:13" x14ac:dyDescent="0.25">
      <c r="B86" s="6"/>
      <c r="C86" s="96" t="s">
        <v>13</v>
      </c>
      <c r="D86" s="36">
        <f>J73*L73/100+J74*L74/100</f>
        <v>8.7500000000000008E-3</v>
      </c>
      <c r="E86" s="7"/>
      <c r="F86" s="6"/>
      <c r="G86" s="99" t="s">
        <v>35</v>
      </c>
      <c r="H86" s="120" t="s">
        <v>36</v>
      </c>
      <c r="I86" s="120"/>
      <c r="J86" s="120"/>
      <c r="K86" s="120"/>
      <c r="L86" s="40"/>
      <c r="M86" s="7"/>
    </row>
    <row r="87" spans="2:13" x14ac:dyDescent="0.25">
      <c r="B87" s="6"/>
      <c r="C87" s="73"/>
      <c r="D87" s="2"/>
      <c r="E87" s="7"/>
      <c r="F87" s="6"/>
      <c r="G87" s="100" t="s">
        <v>2</v>
      </c>
      <c r="H87" s="111" t="s">
        <v>37</v>
      </c>
      <c r="I87" s="111"/>
      <c r="J87" s="111"/>
      <c r="K87" s="111"/>
      <c r="L87" s="40"/>
      <c r="M87" s="7"/>
    </row>
    <row r="88" spans="2:13" x14ac:dyDescent="0.25">
      <c r="B88" s="6"/>
      <c r="C88" s="86" t="s">
        <v>25</v>
      </c>
      <c r="D88" s="76">
        <f>D79+D84</f>
        <v>0.45499999999999996</v>
      </c>
      <c r="E88" s="7"/>
      <c r="F88" s="6"/>
      <c r="G88" s="100" t="s">
        <v>3</v>
      </c>
      <c r="H88" s="111" t="s">
        <v>38</v>
      </c>
      <c r="I88" s="111"/>
      <c r="J88" s="111"/>
      <c r="K88" s="111"/>
      <c r="L88" s="37"/>
      <c r="M88" s="7"/>
    </row>
    <row r="89" spans="2:13" x14ac:dyDescent="0.25">
      <c r="B89" s="6"/>
      <c r="C89" s="87" t="s">
        <v>26</v>
      </c>
      <c r="D89" s="76">
        <v>0.25</v>
      </c>
      <c r="E89" s="60"/>
      <c r="F89" s="6"/>
      <c r="G89" s="100" t="s">
        <v>5</v>
      </c>
      <c r="H89" s="111" t="s">
        <v>39</v>
      </c>
      <c r="I89" s="111"/>
      <c r="J89" s="111"/>
      <c r="K89" s="111"/>
      <c r="L89" s="37"/>
      <c r="M89" s="7"/>
    </row>
    <row r="90" spans="2:13" ht="15.75" thickBot="1" x14ac:dyDescent="0.3">
      <c r="B90" s="6"/>
      <c r="C90" s="99"/>
      <c r="D90" s="95"/>
      <c r="E90" s="61"/>
      <c r="F90" s="6"/>
      <c r="G90" s="98" t="s">
        <v>6</v>
      </c>
      <c r="H90" s="111" t="s">
        <v>40</v>
      </c>
      <c r="I90" s="111"/>
      <c r="J90" s="111"/>
      <c r="K90" s="111"/>
      <c r="L90" s="40"/>
      <c r="M90" s="7"/>
    </row>
    <row r="91" spans="2:13" ht="18" thickBot="1" x14ac:dyDescent="0.3">
      <c r="B91" s="6"/>
      <c r="C91" s="88" t="s">
        <v>27</v>
      </c>
      <c r="D91" s="77">
        <f>D88*0.448+D89*0.552</f>
        <v>0.34184000000000003</v>
      </c>
      <c r="E91" s="61"/>
      <c r="F91" s="6"/>
      <c r="G91" s="97" t="s">
        <v>4</v>
      </c>
      <c r="H91" s="112" t="s">
        <v>41</v>
      </c>
      <c r="I91" s="112"/>
      <c r="J91" s="112"/>
      <c r="K91" s="112"/>
      <c r="L91" s="40"/>
      <c r="M91" s="7"/>
    </row>
    <row r="92" spans="2:13" ht="15.75" thickBot="1" x14ac:dyDescent="0.3">
      <c r="B92" s="18"/>
      <c r="C92" s="62"/>
      <c r="D92" s="62"/>
      <c r="E92" s="19"/>
      <c r="F92" s="18"/>
      <c r="G92" s="65"/>
      <c r="H92" s="65"/>
      <c r="I92" s="65"/>
      <c r="J92" s="65"/>
      <c r="K92" s="57"/>
      <c r="L92" s="57"/>
      <c r="M92" s="19"/>
    </row>
    <row r="94" spans="2:13" ht="20.25" thickBot="1" x14ac:dyDescent="0.3">
      <c r="B94" s="126" t="s">
        <v>50</v>
      </c>
      <c r="C94" s="126"/>
      <c r="D94" s="126"/>
      <c r="E94" s="126"/>
      <c r="F94" s="126"/>
      <c r="G94" s="126"/>
      <c r="H94" s="126"/>
      <c r="I94" s="126"/>
      <c r="J94" s="126"/>
      <c r="K94" s="126"/>
      <c r="L94" s="126"/>
      <c r="M94" s="126"/>
    </row>
    <row r="95" spans="2:13" x14ac:dyDescent="0.25">
      <c r="B95" s="11"/>
      <c r="C95" s="3" t="s">
        <v>8</v>
      </c>
      <c r="D95" s="3"/>
      <c r="E95" s="3"/>
      <c r="F95" s="3"/>
      <c r="G95" s="12"/>
      <c r="H95" s="13"/>
      <c r="I95" s="13"/>
      <c r="J95" s="14"/>
      <c r="K95" s="13"/>
      <c r="L95" s="4"/>
      <c r="M95" s="5"/>
    </row>
    <row r="96" spans="2:13" ht="28.5" x14ac:dyDescent="0.25">
      <c r="B96" s="15"/>
      <c r="C96" s="102" t="s">
        <v>0</v>
      </c>
      <c r="D96" s="114" t="s">
        <v>28</v>
      </c>
      <c r="E96" s="114"/>
      <c r="F96" s="114"/>
      <c r="G96" s="114"/>
      <c r="H96" s="102" t="s">
        <v>29</v>
      </c>
      <c r="I96" s="115" t="s">
        <v>30</v>
      </c>
      <c r="J96" s="115"/>
      <c r="K96" s="115"/>
      <c r="L96" s="1" t="s">
        <v>31</v>
      </c>
      <c r="M96" s="9"/>
    </row>
    <row r="97" spans="2:13" ht="15" customHeight="1" x14ac:dyDescent="0.25">
      <c r="B97" s="16"/>
      <c r="C97" s="118" t="s">
        <v>14</v>
      </c>
      <c r="D97" s="116" t="s">
        <v>16</v>
      </c>
      <c r="E97" s="116"/>
      <c r="F97" s="116"/>
      <c r="G97" s="116"/>
      <c r="H97" s="66" t="s">
        <v>38</v>
      </c>
      <c r="I97" s="33"/>
      <c r="J97" s="34">
        <f>IF(H97="Low",0,IF(H97="Moderate",0.67,IF(H97="High",1,"-")))</f>
        <v>0</v>
      </c>
      <c r="K97" s="33"/>
      <c r="L97" s="74">
        <v>6.25</v>
      </c>
      <c r="M97" s="7"/>
    </row>
    <row r="98" spans="2:13" ht="15" customHeight="1" x14ac:dyDescent="0.25">
      <c r="B98" s="16"/>
      <c r="C98" s="118"/>
      <c r="D98" s="116" t="s">
        <v>17</v>
      </c>
      <c r="E98" s="116"/>
      <c r="F98" s="116"/>
      <c r="G98" s="116"/>
      <c r="H98" s="66">
        <v>17</v>
      </c>
      <c r="I98" s="33"/>
      <c r="J98" s="34">
        <f>1-H98/100</f>
        <v>0.83</v>
      </c>
      <c r="K98" s="33"/>
      <c r="L98" s="74">
        <v>6.25</v>
      </c>
      <c r="M98" s="7"/>
    </row>
    <row r="99" spans="2:13" ht="15" customHeight="1" x14ac:dyDescent="0.25">
      <c r="B99" s="16"/>
      <c r="C99" s="101" t="s">
        <v>9</v>
      </c>
      <c r="D99" s="116" t="s">
        <v>18</v>
      </c>
      <c r="E99" s="116"/>
      <c r="F99" s="116"/>
      <c r="G99" s="116"/>
      <c r="H99" s="66">
        <v>3</v>
      </c>
      <c r="I99" s="33"/>
      <c r="J99" s="34">
        <f>1-H99/100</f>
        <v>0.97</v>
      </c>
      <c r="K99" s="33"/>
      <c r="L99" s="74">
        <v>12.5</v>
      </c>
      <c r="M99" s="7"/>
    </row>
    <row r="100" spans="2:13" ht="15" customHeight="1" x14ac:dyDescent="0.25">
      <c r="B100" s="16"/>
      <c r="C100" s="82" t="s">
        <v>10</v>
      </c>
      <c r="D100" s="116" t="s">
        <v>19</v>
      </c>
      <c r="E100" s="116"/>
      <c r="F100" s="116"/>
      <c r="G100" s="116"/>
      <c r="H100" s="66">
        <v>32</v>
      </c>
      <c r="I100" s="33"/>
      <c r="J100" s="34">
        <f>1-H100/100</f>
        <v>0.67999999999999994</v>
      </c>
      <c r="K100" s="33"/>
      <c r="L100" s="74">
        <v>12.5</v>
      </c>
      <c r="M100" s="7"/>
    </row>
    <row r="101" spans="2:13" ht="15" customHeight="1" x14ac:dyDescent="0.25">
      <c r="B101" s="16"/>
      <c r="C101" s="82" t="s">
        <v>11</v>
      </c>
      <c r="D101" s="116" t="s">
        <v>20</v>
      </c>
      <c r="E101" s="116"/>
      <c r="F101" s="116"/>
      <c r="G101" s="116"/>
      <c r="H101" s="66">
        <v>20</v>
      </c>
      <c r="I101" s="33"/>
      <c r="J101" s="34">
        <f>1-H101/100</f>
        <v>0.8</v>
      </c>
      <c r="K101" s="33"/>
      <c r="L101" s="74">
        <v>12.5</v>
      </c>
      <c r="M101" s="7"/>
    </row>
    <row r="102" spans="2:13" ht="15" customHeight="1" x14ac:dyDescent="0.25">
      <c r="B102" s="16"/>
      <c r="C102" s="117" t="s">
        <v>12</v>
      </c>
      <c r="D102" s="124" t="s">
        <v>21</v>
      </c>
      <c r="E102" s="124"/>
      <c r="F102" s="124"/>
      <c r="G102" s="124"/>
      <c r="H102" s="67">
        <v>6</v>
      </c>
      <c r="I102" s="31"/>
      <c r="J102" s="32">
        <f>H102/100</f>
        <v>0.06</v>
      </c>
      <c r="K102" s="31"/>
      <c r="L102" s="75">
        <v>12.5</v>
      </c>
      <c r="M102" s="7"/>
    </row>
    <row r="103" spans="2:13" ht="15" customHeight="1" x14ac:dyDescent="0.25">
      <c r="B103" s="16"/>
      <c r="C103" s="117"/>
      <c r="D103" s="124" t="s">
        <v>22</v>
      </c>
      <c r="E103" s="124"/>
      <c r="F103" s="124"/>
      <c r="G103" s="124"/>
      <c r="H103" s="68">
        <v>91</v>
      </c>
      <c r="I103" s="31"/>
      <c r="J103" s="32">
        <f>1-H103/100</f>
        <v>8.9999999999999969E-2</v>
      </c>
      <c r="K103" s="31"/>
      <c r="L103" s="75">
        <v>12.5</v>
      </c>
      <c r="M103" s="7"/>
    </row>
    <row r="104" spans="2:13" ht="15" customHeight="1" x14ac:dyDescent="0.25">
      <c r="B104" s="16"/>
      <c r="C104" s="117" t="s">
        <v>13</v>
      </c>
      <c r="D104" s="124" t="s">
        <v>23</v>
      </c>
      <c r="E104" s="124"/>
      <c r="F104" s="124"/>
      <c r="G104" s="124"/>
      <c r="H104" s="68">
        <v>2</v>
      </c>
      <c r="I104" s="31"/>
      <c r="J104" s="32">
        <f>H104/100</f>
        <v>0.02</v>
      </c>
      <c r="K104" s="31"/>
      <c r="L104" s="75">
        <v>12.5</v>
      </c>
      <c r="M104" s="7"/>
    </row>
    <row r="105" spans="2:13" ht="15" customHeight="1" x14ac:dyDescent="0.25">
      <c r="B105" s="16"/>
      <c r="C105" s="117"/>
      <c r="D105" s="124" t="s">
        <v>24</v>
      </c>
      <c r="E105" s="124"/>
      <c r="F105" s="124"/>
      <c r="G105" s="124"/>
      <c r="H105" s="68">
        <v>1</v>
      </c>
      <c r="I105" s="31"/>
      <c r="J105" s="32">
        <f>H105/100</f>
        <v>0.01</v>
      </c>
      <c r="K105" s="31"/>
      <c r="L105" s="75">
        <v>12.5</v>
      </c>
      <c r="M105" s="7"/>
    </row>
    <row r="106" spans="2:13" ht="15.75" thickBot="1" x14ac:dyDescent="0.3">
      <c r="B106" s="17"/>
      <c r="C106" s="10"/>
      <c r="D106" s="10"/>
      <c r="E106" s="10"/>
      <c r="F106" s="44"/>
      <c r="G106" s="44"/>
      <c r="H106" s="45"/>
      <c r="I106" s="45"/>
      <c r="J106" s="46"/>
      <c r="K106" s="45"/>
      <c r="L106" s="95"/>
      <c r="M106" s="55"/>
    </row>
    <row r="107" spans="2:13" x14ac:dyDescent="0.25">
      <c r="B107" s="56"/>
      <c r="C107" s="122" t="s">
        <v>32</v>
      </c>
      <c r="D107" s="122"/>
      <c r="E107" s="123"/>
      <c r="F107" s="56"/>
      <c r="G107" s="3" t="s">
        <v>33</v>
      </c>
      <c r="H107" s="4"/>
      <c r="I107" s="4"/>
      <c r="J107" s="4"/>
      <c r="K107" s="4"/>
      <c r="L107" s="4"/>
      <c r="M107" s="5"/>
    </row>
    <row r="108" spans="2:13" ht="15" customHeight="1" x14ac:dyDescent="0.25">
      <c r="B108" s="8"/>
      <c r="C108" s="52"/>
      <c r="D108" s="52"/>
      <c r="E108" s="53"/>
      <c r="F108" s="8"/>
      <c r="G108" s="121" t="s">
        <v>34</v>
      </c>
      <c r="H108" s="121"/>
      <c r="I108" s="121"/>
      <c r="J108" s="121"/>
      <c r="K108" s="121"/>
      <c r="L108" s="121"/>
      <c r="M108" s="7"/>
    </row>
    <row r="109" spans="2:13" x14ac:dyDescent="0.25">
      <c r="B109" s="8"/>
      <c r="C109" s="52"/>
      <c r="D109" s="1" t="s">
        <v>29</v>
      </c>
      <c r="E109" s="9"/>
      <c r="F109" s="8"/>
      <c r="G109" s="121"/>
      <c r="H109" s="121"/>
      <c r="I109" s="121"/>
      <c r="J109" s="121"/>
      <c r="K109" s="121"/>
      <c r="L109" s="121"/>
      <c r="M109" s="7"/>
    </row>
    <row r="110" spans="2:13" x14ac:dyDescent="0.25">
      <c r="B110" s="8"/>
      <c r="C110" s="83" t="s">
        <v>1</v>
      </c>
      <c r="D110" s="38">
        <f>D111+D112+D113+D114</f>
        <v>0.35812500000000003</v>
      </c>
      <c r="E110" s="9"/>
      <c r="F110" s="6"/>
      <c r="G110" s="121"/>
      <c r="H110" s="121"/>
      <c r="I110" s="121"/>
      <c r="J110" s="121"/>
      <c r="K110" s="121"/>
      <c r="L110" s="121"/>
      <c r="M110" s="7"/>
    </row>
    <row r="111" spans="2:13" x14ac:dyDescent="0.25">
      <c r="B111" s="6"/>
      <c r="C111" s="101" t="s">
        <v>14</v>
      </c>
      <c r="D111" s="35">
        <f>J97*L97/100+J98*L98/100</f>
        <v>5.1874999999999998E-2</v>
      </c>
      <c r="E111" s="7"/>
      <c r="F111" s="6"/>
      <c r="G111" s="121"/>
      <c r="H111" s="121"/>
      <c r="I111" s="121"/>
      <c r="J111" s="121"/>
      <c r="K111" s="121"/>
      <c r="L111" s="121"/>
      <c r="M111" s="7"/>
    </row>
    <row r="112" spans="2:13" x14ac:dyDescent="0.25">
      <c r="B112" s="6"/>
      <c r="C112" s="101" t="s">
        <v>9</v>
      </c>
      <c r="D112" s="35">
        <f>J99*L99/100</f>
        <v>0.12125</v>
      </c>
      <c r="E112" s="7"/>
      <c r="F112" s="6"/>
      <c r="G112" s="121"/>
      <c r="H112" s="121"/>
      <c r="I112" s="121"/>
      <c r="J112" s="121"/>
      <c r="K112" s="121"/>
      <c r="L112" s="121"/>
      <c r="M112" s="7"/>
    </row>
    <row r="113" spans="2:13" x14ac:dyDescent="0.25">
      <c r="B113" s="6"/>
      <c r="C113" s="101" t="s">
        <v>10</v>
      </c>
      <c r="D113" s="35">
        <f>J100*L100/100</f>
        <v>8.5000000000000006E-2</v>
      </c>
      <c r="E113" s="7"/>
      <c r="F113" s="6"/>
      <c r="G113" s="121"/>
      <c r="H113" s="121"/>
      <c r="I113" s="121"/>
      <c r="J113" s="121"/>
      <c r="K113" s="121"/>
      <c r="L113" s="121"/>
      <c r="M113" s="7"/>
    </row>
    <row r="114" spans="2:13" x14ac:dyDescent="0.25">
      <c r="B114" s="6"/>
      <c r="C114" s="101" t="s">
        <v>11</v>
      </c>
      <c r="D114" s="35">
        <f>J101*L101/100</f>
        <v>0.1</v>
      </c>
      <c r="E114" s="7"/>
      <c r="F114" s="6"/>
      <c r="G114" s="121"/>
      <c r="H114" s="121"/>
      <c r="I114" s="121"/>
      <c r="J114" s="121"/>
      <c r="K114" s="121"/>
      <c r="L114" s="121"/>
      <c r="M114" s="7"/>
    </row>
    <row r="115" spans="2:13" x14ac:dyDescent="0.25">
      <c r="B115" s="6"/>
      <c r="C115" s="84" t="s">
        <v>15</v>
      </c>
      <c r="D115" s="39">
        <f>D116+D117</f>
        <v>2.2499999999999996E-2</v>
      </c>
      <c r="E115" s="7"/>
      <c r="F115" s="6"/>
      <c r="G115" s="37"/>
      <c r="H115" s="37"/>
      <c r="I115" s="37"/>
      <c r="J115" s="37"/>
      <c r="K115" s="37"/>
      <c r="L115" s="37"/>
      <c r="M115" s="7"/>
    </row>
    <row r="116" spans="2:13" ht="15" customHeight="1" x14ac:dyDescent="0.25">
      <c r="B116" s="6"/>
      <c r="C116" s="96" t="s">
        <v>12</v>
      </c>
      <c r="D116" s="36">
        <f>J102*L102/100+J103*L103/100</f>
        <v>1.8749999999999996E-2</v>
      </c>
      <c r="E116" s="7"/>
      <c r="F116" s="6"/>
      <c r="G116" s="119" t="s">
        <v>42</v>
      </c>
      <c r="H116" s="119"/>
      <c r="I116" s="119"/>
      <c r="J116" s="119"/>
      <c r="K116" s="119"/>
      <c r="L116" s="119"/>
      <c r="M116" s="7"/>
    </row>
    <row r="117" spans="2:13" x14ac:dyDescent="0.25">
      <c r="B117" s="6"/>
      <c r="C117" s="96" t="s">
        <v>13</v>
      </c>
      <c r="D117" s="36">
        <f>J104*L104/100+J105*L105/100</f>
        <v>3.7499999999999999E-3</v>
      </c>
      <c r="E117" s="7"/>
      <c r="F117" s="6"/>
      <c r="G117" s="99" t="s">
        <v>35</v>
      </c>
      <c r="H117" s="120" t="s">
        <v>36</v>
      </c>
      <c r="I117" s="120"/>
      <c r="J117" s="120"/>
      <c r="K117" s="120"/>
      <c r="L117" s="40"/>
      <c r="M117" s="7"/>
    </row>
    <row r="118" spans="2:13" x14ac:dyDescent="0.25">
      <c r="B118" s="6"/>
      <c r="C118" s="73"/>
      <c r="D118" s="2"/>
      <c r="E118" s="7"/>
      <c r="F118" s="6"/>
      <c r="G118" s="100" t="s">
        <v>2</v>
      </c>
      <c r="H118" s="111" t="s">
        <v>37</v>
      </c>
      <c r="I118" s="111"/>
      <c r="J118" s="111"/>
      <c r="K118" s="111"/>
      <c r="L118" s="40"/>
      <c r="M118" s="7"/>
    </row>
    <row r="119" spans="2:13" x14ac:dyDescent="0.25">
      <c r="B119" s="6"/>
      <c r="C119" s="86" t="s">
        <v>25</v>
      </c>
      <c r="D119" s="76">
        <f>D110+D115</f>
        <v>0.38062500000000005</v>
      </c>
      <c r="E119" s="7"/>
      <c r="F119" s="6"/>
      <c r="G119" s="100" t="s">
        <v>3</v>
      </c>
      <c r="H119" s="111" t="s">
        <v>38</v>
      </c>
      <c r="I119" s="111"/>
      <c r="J119" s="111"/>
      <c r="K119" s="111"/>
      <c r="L119" s="37"/>
      <c r="M119" s="7"/>
    </row>
    <row r="120" spans="2:13" x14ac:dyDescent="0.25">
      <c r="B120" s="6"/>
      <c r="C120" s="87" t="s">
        <v>26</v>
      </c>
      <c r="D120" s="76">
        <v>0.31</v>
      </c>
      <c r="E120" s="60"/>
      <c r="F120" s="6"/>
      <c r="G120" s="100" t="s">
        <v>5</v>
      </c>
      <c r="H120" s="111" t="s">
        <v>39</v>
      </c>
      <c r="I120" s="111"/>
      <c r="J120" s="111"/>
      <c r="K120" s="111"/>
      <c r="L120" s="37"/>
      <c r="M120" s="7"/>
    </row>
    <row r="121" spans="2:13" ht="15.75" thickBot="1" x14ac:dyDescent="0.3">
      <c r="B121" s="6"/>
      <c r="C121" s="99"/>
      <c r="D121" s="95"/>
      <c r="E121" s="61"/>
      <c r="F121" s="6"/>
      <c r="G121" s="98" t="s">
        <v>6</v>
      </c>
      <c r="H121" s="111" t="s">
        <v>40</v>
      </c>
      <c r="I121" s="111"/>
      <c r="J121" s="111"/>
      <c r="K121" s="111"/>
      <c r="L121" s="40"/>
      <c r="M121" s="7"/>
    </row>
    <row r="122" spans="2:13" ht="18" thickBot="1" x14ac:dyDescent="0.3">
      <c r="B122" s="6"/>
      <c r="C122" s="88" t="s">
        <v>27</v>
      </c>
      <c r="D122" s="77">
        <f>D119*0.448+D120*0.552</f>
        <v>0.34164000000000005</v>
      </c>
      <c r="E122" s="61"/>
      <c r="F122" s="6"/>
      <c r="G122" s="97" t="s">
        <v>4</v>
      </c>
      <c r="H122" s="112" t="s">
        <v>41</v>
      </c>
      <c r="I122" s="112"/>
      <c r="J122" s="112"/>
      <c r="K122" s="112"/>
      <c r="L122" s="40"/>
      <c r="M122" s="7"/>
    </row>
    <row r="123" spans="2:13" ht="15.75" thickBot="1" x14ac:dyDescent="0.3">
      <c r="B123" s="18"/>
      <c r="C123" s="62"/>
      <c r="D123" s="62"/>
      <c r="E123" s="19"/>
      <c r="F123" s="18"/>
      <c r="G123" s="65"/>
      <c r="H123" s="65"/>
      <c r="I123" s="65"/>
      <c r="J123" s="65"/>
      <c r="K123" s="57"/>
      <c r="L123" s="57"/>
      <c r="M123" s="19"/>
    </row>
    <row r="125" spans="2:13" ht="20.25" thickBot="1" x14ac:dyDescent="0.3">
      <c r="B125" s="126" t="s">
        <v>51</v>
      </c>
      <c r="C125" s="126"/>
      <c r="D125" s="126"/>
      <c r="E125" s="126"/>
      <c r="F125" s="126"/>
      <c r="G125" s="126"/>
      <c r="H125" s="126"/>
      <c r="I125" s="126"/>
      <c r="J125" s="126"/>
      <c r="K125" s="126"/>
      <c r="L125" s="126"/>
      <c r="M125" s="126"/>
    </row>
    <row r="126" spans="2:13" x14ac:dyDescent="0.25">
      <c r="B126" s="11"/>
      <c r="C126" s="3" t="s">
        <v>8</v>
      </c>
      <c r="D126" s="3"/>
      <c r="E126" s="3"/>
      <c r="F126" s="3"/>
      <c r="G126" s="12"/>
      <c r="H126" s="13"/>
      <c r="I126" s="13"/>
      <c r="J126" s="14"/>
      <c r="K126" s="13"/>
      <c r="L126" s="4"/>
      <c r="M126" s="5"/>
    </row>
    <row r="127" spans="2:13" ht="28.5" x14ac:dyDescent="0.25">
      <c r="B127" s="15"/>
      <c r="C127" s="102" t="s">
        <v>0</v>
      </c>
      <c r="D127" s="114" t="s">
        <v>28</v>
      </c>
      <c r="E127" s="114"/>
      <c r="F127" s="114"/>
      <c r="G127" s="114"/>
      <c r="H127" s="102" t="s">
        <v>29</v>
      </c>
      <c r="I127" s="115" t="s">
        <v>30</v>
      </c>
      <c r="J127" s="115"/>
      <c r="K127" s="115"/>
      <c r="L127" s="1" t="s">
        <v>31</v>
      </c>
      <c r="M127" s="9"/>
    </row>
    <row r="128" spans="2:13" ht="15" customHeight="1" x14ac:dyDescent="0.25">
      <c r="B128" s="16"/>
      <c r="C128" s="118" t="s">
        <v>14</v>
      </c>
      <c r="D128" s="116" t="s">
        <v>16</v>
      </c>
      <c r="E128" s="116"/>
      <c r="F128" s="116"/>
      <c r="G128" s="116"/>
      <c r="H128" s="66" t="s">
        <v>38</v>
      </c>
      <c r="I128" s="33"/>
      <c r="J128" s="34">
        <f>IF(H128="Low",0,IF(H128="Moderate",0.67,IF(H128="High",1,"-")))</f>
        <v>0</v>
      </c>
      <c r="K128" s="33"/>
      <c r="L128" s="74">
        <v>6.25</v>
      </c>
      <c r="M128" s="7"/>
    </row>
    <row r="129" spans="2:13" ht="15" customHeight="1" x14ac:dyDescent="0.25">
      <c r="B129" s="16"/>
      <c r="C129" s="118"/>
      <c r="D129" s="116" t="s">
        <v>17</v>
      </c>
      <c r="E129" s="116"/>
      <c r="F129" s="116"/>
      <c r="G129" s="116"/>
      <c r="H129" s="66">
        <f t="shared" ref="H129:H136" si="0">(11.5*H5+16*H36+37.4*H67+9.7*H98)/74.6</f>
        <v>17.923592493297587</v>
      </c>
      <c r="I129" s="33"/>
      <c r="J129" s="34">
        <f>1-H129/100</f>
        <v>0.82076407506702409</v>
      </c>
      <c r="K129" s="33"/>
      <c r="L129" s="74">
        <v>6.25</v>
      </c>
      <c r="M129" s="7"/>
    </row>
    <row r="130" spans="2:13" ht="15" customHeight="1" x14ac:dyDescent="0.25">
      <c r="B130" s="16"/>
      <c r="C130" s="101" t="s">
        <v>9</v>
      </c>
      <c r="D130" s="116" t="s">
        <v>18</v>
      </c>
      <c r="E130" s="116"/>
      <c r="F130" s="116"/>
      <c r="G130" s="116"/>
      <c r="H130" s="66">
        <f t="shared" si="0"/>
        <v>3.9584450402144777</v>
      </c>
      <c r="I130" s="33"/>
      <c r="J130" s="34">
        <f>1-H130/100</f>
        <v>0.96041554959785524</v>
      </c>
      <c r="K130" s="33"/>
      <c r="L130" s="74">
        <v>12.5</v>
      </c>
      <c r="M130" s="7"/>
    </row>
    <row r="131" spans="2:13" ht="15" customHeight="1" x14ac:dyDescent="0.25">
      <c r="B131" s="16"/>
      <c r="C131" s="82" t="s">
        <v>10</v>
      </c>
      <c r="D131" s="116" t="s">
        <v>19</v>
      </c>
      <c r="E131" s="116"/>
      <c r="F131" s="116"/>
      <c r="G131" s="116"/>
      <c r="H131" s="66">
        <f t="shared" si="0"/>
        <v>30.247989276139414</v>
      </c>
      <c r="I131" s="33"/>
      <c r="J131" s="34">
        <f>1-H131/100</f>
        <v>0.69752010723860591</v>
      </c>
      <c r="K131" s="33"/>
      <c r="L131" s="74">
        <v>12.5</v>
      </c>
      <c r="M131" s="7"/>
    </row>
    <row r="132" spans="2:13" ht="15" customHeight="1" x14ac:dyDescent="0.25">
      <c r="B132" s="16"/>
      <c r="C132" s="82" t="s">
        <v>11</v>
      </c>
      <c r="D132" s="116" t="s">
        <v>20</v>
      </c>
      <c r="E132" s="116"/>
      <c r="F132" s="116"/>
      <c r="G132" s="116"/>
      <c r="H132" s="66">
        <f t="shared" si="0"/>
        <v>16.580428954423596</v>
      </c>
      <c r="I132" s="33"/>
      <c r="J132" s="34">
        <f>1-H132/100</f>
        <v>0.83419571045576402</v>
      </c>
      <c r="K132" s="33"/>
      <c r="L132" s="74">
        <v>12.5</v>
      </c>
      <c r="M132" s="7"/>
    </row>
    <row r="133" spans="2:13" ht="15" customHeight="1" x14ac:dyDescent="0.25">
      <c r="B133" s="16"/>
      <c r="C133" s="117" t="s">
        <v>12</v>
      </c>
      <c r="D133" s="124" t="s">
        <v>21</v>
      </c>
      <c r="E133" s="124"/>
      <c r="F133" s="124"/>
      <c r="G133" s="124"/>
      <c r="H133" s="68">
        <f t="shared" si="0"/>
        <v>4.1997319034852554</v>
      </c>
      <c r="I133" s="31"/>
      <c r="J133" s="32">
        <f>H133/100</f>
        <v>4.1997319034852557E-2</v>
      </c>
      <c r="K133" s="31"/>
      <c r="L133" s="75">
        <v>12.5</v>
      </c>
      <c r="M133" s="7"/>
    </row>
    <row r="134" spans="2:13" ht="15" customHeight="1" x14ac:dyDescent="0.25">
      <c r="B134" s="16"/>
      <c r="C134" s="117"/>
      <c r="D134" s="124" t="s">
        <v>22</v>
      </c>
      <c r="E134" s="124"/>
      <c r="F134" s="124"/>
      <c r="G134" s="124"/>
      <c r="H134" s="68">
        <f t="shared" si="0"/>
        <v>47.274798927613944</v>
      </c>
      <c r="I134" s="31"/>
      <c r="J134" s="32">
        <f>1-H134/100</f>
        <v>0.52725201072386052</v>
      </c>
      <c r="K134" s="31"/>
      <c r="L134" s="75">
        <v>12.5</v>
      </c>
      <c r="M134" s="7"/>
    </row>
    <row r="135" spans="2:13" ht="15" customHeight="1" x14ac:dyDescent="0.25">
      <c r="B135" s="16"/>
      <c r="C135" s="117" t="s">
        <v>13</v>
      </c>
      <c r="D135" s="124" t="s">
        <v>23</v>
      </c>
      <c r="E135" s="124"/>
      <c r="F135" s="124"/>
      <c r="G135" s="124"/>
      <c r="H135" s="68">
        <f t="shared" si="0"/>
        <v>3.7184986595174263</v>
      </c>
      <c r="I135" s="31"/>
      <c r="J135" s="32">
        <f>H135/100</f>
        <v>3.718498659517426E-2</v>
      </c>
      <c r="K135" s="31"/>
      <c r="L135" s="75">
        <v>12.5</v>
      </c>
      <c r="M135" s="7"/>
    </row>
    <row r="136" spans="2:13" ht="15" customHeight="1" x14ac:dyDescent="0.25">
      <c r="B136" s="16"/>
      <c r="C136" s="117"/>
      <c r="D136" s="124" t="s">
        <v>24</v>
      </c>
      <c r="E136" s="124"/>
      <c r="F136" s="124"/>
      <c r="G136" s="124"/>
      <c r="H136" s="68">
        <f t="shared" si="0"/>
        <v>1.5013404825737267</v>
      </c>
      <c r="I136" s="31"/>
      <c r="J136" s="32">
        <f>H136/100</f>
        <v>1.5013404825737266E-2</v>
      </c>
      <c r="K136" s="31"/>
      <c r="L136" s="75">
        <v>12.5</v>
      </c>
      <c r="M136" s="7"/>
    </row>
    <row r="137" spans="2:13" ht="15.75" thickBot="1" x14ac:dyDescent="0.3">
      <c r="B137" s="17"/>
      <c r="C137" s="10"/>
      <c r="D137" s="10"/>
      <c r="E137" s="10"/>
      <c r="F137" s="44"/>
      <c r="G137" s="44"/>
      <c r="H137" s="45"/>
      <c r="I137" s="45"/>
      <c r="J137" s="46"/>
      <c r="K137" s="45"/>
      <c r="L137" s="95"/>
      <c r="M137" s="55"/>
    </row>
    <row r="138" spans="2:13" x14ac:dyDescent="0.25">
      <c r="B138" s="56"/>
      <c r="C138" s="122" t="s">
        <v>32</v>
      </c>
      <c r="D138" s="122"/>
      <c r="E138" s="123"/>
      <c r="F138" s="56"/>
      <c r="G138" s="3" t="s">
        <v>33</v>
      </c>
      <c r="H138" s="4"/>
      <c r="I138" s="4"/>
      <c r="J138" s="4"/>
      <c r="K138" s="4"/>
      <c r="L138" s="4"/>
      <c r="M138" s="5"/>
    </row>
    <row r="139" spans="2:13" ht="15" customHeight="1" x14ac:dyDescent="0.25">
      <c r="B139" s="8"/>
      <c r="C139" s="52"/>
      <c r="D139" s="52"/>
      <c r="E139" s="53"/>
      <c r="F139" s="8"/>
      <c r="G139" s="121" t="s">
        <v>34</v>
      </c>
      <c r="H139" s="121"/>
      <c r="I139" s="121"/>
      <c r="J139" s="121"/>
      <c r="K139" s="121"/>
      <c r="L139" s="121"/>
      <c r="M139" s="7"/>
    </row>
    <row r="140" spans="2:13" x14ac:dyDescent="0.25">
      <c r="B140" s="8"/>
      <c r="C140" s="52"/>
      <c r="D140" s="1" t="s">
        <v>29</v>
      </c>
      <c r="E140" s="9"/>
      <c r="F140" s="8"/>
      <c r="G140" s="121"/>
      <c r="H140" s="121"/>
      <c r="I140" s="121"/>
      <c r="J140" s="121"/>
      <c r="K140" s="121"/>
      <c r="L140" s="121"/>
      <c r="M140" s="7"/>
    </row>
    <row r="141" spans="2:13" x14ac:dyDescent="0.25">
      <c r="B141" s="8"/>
      <c r="C141" s="83" t="s">
        <v>1</v>
      </c>
      <c r="D141" s="38">
        <f>D142+D143+D144+D145</f>
        <v>0.36281417560321716</v>
      </c>
      <c r="E141" s="9"/>
      <c r="F141" s="6"/>
      <c r="G141" s="121"/>
      <c r="H141" s="121"/>
      <c r="I141" s="121"/>
      <c r="J141" s="121"/>
      <c r="K141" s="121"/>
      <c r="L141" s="121"/>
      <c r="M141" s="7"/>
    </row>
    <row r="142" spans="2:13" x14ac:dyDescent="0.25">
      <c r="B142" s="6"/>
      <c r="C142" s="101" t="s">
        <v>14</v>
      </c>
      <c r="D142" s="35">
        <f>J128*L128/100+J129*L129/100</f>
        <v>5.1297754691689006E-2</v>
      </c>
      <c r="E142" s="7"/>
      <c r="F142" s="6"/>
      <c r="G142" s="121"/>
      <c r="H142" s="121"/>
      <c r="I142" s="121"/>
      <c r="J142" s="121"/>
      <c r="K142" s="121"/>
      <c r="L142" s="121"/>
      <c r="M142" s="7"/>
    </row>
    <row r="143" spans="2:13" x14ac:dyDescent="0.25">
      <c r="B143" s="6"/>
      <c r="C143" s="101" t="s">
        <v>9</v>
      </c>
      <c r="D143" s="35">
        <f>J130*L130/100</f>
        <v>0.12005194369973191</v>
      </c>
      <c r="E143" s="7"/>
      <c r="F143" s="6"/>
      <c r="G143" s="121"/>
      <c r="H143" s="121"/>
      <c r="I143" s="121"/>
      <c r="J143" s="121"/>
      <c r="K143" s="121"/>
      <c r="L143" s="121"/>
      <c r="M143" s="7"/>
    </row>
    <row r="144" spans="2:13" x14ac:dyDescent="0.25">
      <c r="B144" s="6"/>
      <c r="C144" s="101" t="s">
        <v>10</v>
      </c>
      <c r="D144" s="35">
        <f>J131*L131/100</f>
        <v>8.7190013404825739E-2</v>
      </c>
      <c r="E144" s="7"/>
      <c r="F144" s="6"/>
      <c r="G144" s="121"/>
      <c r="H144" s="121"/>
      <c r="I144" s="121"/>
      <c r="J144" s="121"/>
      <c r="K144" s="121"/>
      <c r="L144" s="121"/>
      <c r="M144" s="7"/>
    </row>
    <row r="145" spans="2:13" x14ac:dyDescent="0.25">
      <c r="B145" s="6"/>
      <c r="C145" s="101" t="s">
        <v>11</v>
      </c>
      <c r="D145" s="35">
        <f>J132*L132/100</f>
        <v>0.1042744638069705</v>
      </c>
      <c r="E145" s="7"/>
      <c r="F145" s="6"/>
      <c r="G145" s="121"/>
      <c r="H145" s="121"/>
      <c r="I145" s="121"/>
      <c r="J145" s="121"/>
      <c r="K145" s="121"/>
      <c r="L145" s="121"/>
      <c r="M145" s="7"/>
    </row>
    <row r="146" spans="2:13" x14ac:dyDescent="0.25">
      <c r="B146" s="6"/>
      <c r="C146" s="84" t="s">
        <v>15</v>
      </c>
      <c r="D146" s="39">
        <f>D147+D148</f>
        <v>7.7680965147453082E-2</v>
      </c>
      <c r="E146" s="7"/>
      <c r="F146" s="6"/>
      <c r="G146" s="37"/>
      <c r="H146" s="37"/>
      <c r="I146" s="37"/>
      <c r="J146" s="37"/>
      <c r="K146" s="37"/>
      <c r="L146" s="37"/>
      <c r="M146" s="7"/>
    </row>
    <row r="147" spans="2:13" ht="15" customHeight="1" x14ac:dyDescent="0.25">
      <c r="B147" s="6"/>
      <c r="C147" s="96" t="s">
        <v>12</v>
      </c>
      <c r="D147" s="36">
        <f>J133*L133/100+J134*L134/100</f>
        <v>7.115616621983914E-2</v>
      </c>
      <c r="E147" s="7"/>
      <c r="F147" s="6"/>
      <c r="G147" s="119" t="s">
        <v>42</v>
      </c>
      <c r="H147" s="119"/>
      <c r="I147" s="119"/>
      <c r="J147" s="119"/>
      <c r="K147" s="119"/>
      <c r="L147" s="119"/>
      <c r="M147" s="7"/>
    </row>
    <row r="148" spans="2:13" x14ac:dyDescent="0.25">
      <c r="B148" s="6"/>
      <c r="C148" s="96" t="s">
        <v>13</v>
      </c>
      <c r="D148" s="36">
        <f>J135*L135/100+J136*L136/100</f>
        <v>6.5247989276139406E-3</v>
      </c>
      <c r="E148" s="7"/>
      <c r="F148" s="6"/>
      <c r="G148" s="99" t="s">
        <v>35</v>
      </c>
      <c r="H148" s="120" t="s">
        <v>36</v>
      </c>
      <c r="I148" s="120"/>
      <c r="J148" s="120"/>
      <c r="K148" s="120"/>
      <c r="L148" s="40"/>
      <c r="M148" s="7"/>
    </row>
    <row r="149" spans="2:13" x14ac:dyDescent="0.25">
      <c r="B149" s="6"/>
      <c r="C149" s="73"/>
      <c r="D149" s="2"/>
      <c r="E149" s="7"/>
      <c r="F149" s="6"/>
      <c r="G149" s="100" t="s">
        <v>2</v>
      </c>
      <c r="H149" s="111" t="s">
        <v>37</v>
      </c>
      <c r="I149" s="111"/>
      <c r="J149" s="111"/>
      <c r="K149" s="111"/>
      <c r="L149" s="40"/>
      <c r="M149" s="7"/>
    </row>
    <row r="150" spans="2:13" x14ac:dyDescent="0.25">
      <c r="B150" s="6"/>
      <c r="C150" s="86" t="s">
        <v>25</v>
      </c>
      <c r="D150" s="76">
        <f>D141+D146</f>
        <v>0.44049514075067026</v>
      </c>
      <c r="E150" s="7"/>
      <c r="F150" s="6"/>
      <c r="G150" s="100" t="s">
        <v>3</v>
      </c>
      <c r="H150" s="111" t="s">
        <v>38</v>
      </c>
      <c r="I150" s="111"/>
      <c r="J150" s="111"/>
      <c r="K150" s="111"/>
      <c r="L150" s="37"/>
      <c r="M150" s="7"/>
    </row>
    <row r="151" spans="2:13" x14ac:dyDescent="0.25">
      <c r="B151" s="6"/>
      <c r="C151" s="87" t="s">
        <v>26</v>
      </c>
      <c r="D151" s="76">
        <v>0.5</v>
      </c>
      <c r="E151" s="60"/>
      <c r="F151" s="6"/>
      <c r="G151" s="100" t="s">
        <v>5</v>
      </c>
      <c r="H151" s="111" t="s">
        <v>39</v>
      </c>
      <c r="I151" s="111"/>
      <c r="J151" s="111"/>
      <c r="K151" s="111"/>
      <c r="L151" s="37"/>
      <c r="M151" s="7"/>
    </row>
    <row r="152" spans="2:13" ht="15.75" thickBot="1" x14ac:dyDescent="0.3">
      <c r="B152" s="6"/>
      <c r="C152" s="99"/>
      <c r="D152" s="95"/>
      <c r="E152" s="61"/>
      <c r="F152" s="6"/>
      <c r="G152" s="98" t="s">
        <v>6</v>
      </c>
      <c r="H152" s="111" t="s">
        <v>40</v>
      </c>
      <c r="I152" s="111"/>
      <c r="J152" s="111"/>
      <c r="K152" s="111"/>
      <c r="L152" s="40"/>
      <c r="M152" s="7"/>
    </row>
    <row r="153" spans="2:13" ht="18" thickBot="1" x14ac:dyDescent="0.3">
      <c r="B153" s="6"/>
      <c r="C153" s="88" t="s">
        <v>27</v>
      </c>
      <c r="D153" s="77">
        <f>D150*0.448+D151*0.552</f>
        <v>0.47334182305630029</v>
      </c>
      <c r="E153" s="61"/>
      <c r="F153" s="6"/>
      <c r="G153" s="97" t="s">
        <v>4</v>
      </c>
      <c r="H153" s="112" t="s">
        <v>41</v>
      </c>
      <c r="I153" s="112"/>
      <c r="J153" s="112"/>
      <c r="K153" s="112"/>
      <c r="L153" s="40"/>
      <c r="M153" s="7"/>
    </row>
    <row r="154" spans="2:13" ht="15.75" thickBot="1" x14ac:dyDescent="0.3">
      <c r="B154" s="18"/>
      <c r="C154" s="62"/>
      <c r="D154" s="62"/>
      <c r="E154" s="19"/>
      <c r="F154" s="18"/>
      <c r="G154" s="65"/>
      <c r="H154" s="65"/>
      <c r="I154" s="65"/>
      <c r="J154" s="65"/>
      <c r="K154" s="57"/>
      <c r="L154" s="57"/>
      <c r="M154" s="19"/>
    </row>
  </sheetData>
  <mergeCells count="120">
    <mergeCell ref="H150:K150"/>
    <mergeCell ref="H151:K151"/>
    <mergeCell ref="H152:K152"/>
    <mergeCell ref="H153:K153"/>
    <mergeCell ref="C138:E138"/>
    <mergeCell ref="G139:L145"/>
    <mergeCell ref="G147:L147"/>
    <mergeCell ref="H148:K148"/>
    <mergeCell ref="H149:K149"/>
    <mergeCell ref="D132:G132"/>
    <mergeCell ref="C133:C134"/>
    <mergeCell ref="D133:G133"/>
    <mergeCell ref="D134:G134"/>
    <mergeCell ref="C135:C136"/>
    <mergeCell ref="D135:G135"/>
    <mergeCell ref="D136:G136"/>
    <mergeCell ref="C128:C129"/>
    <mergeCell ref="D128:G128"/>
    <mergeCell ref="D129:G129"/>
    <mergeCell ref="D130:G130"/>
    <mergeCell ref="D131:G131"/>
    <mergeCell ref="H121:K121"/>
    <mergeCell ref="H122:K122"/>
    <mergeCell ref="B125:M125"/>
    <mergeCell ref="D127:G127"/>
    <mergeCell ref="I127:K127"/>
    <mergeCell ref="G116:L116"/>
    <mergeCell ref="H117:K117"/>
    <mergeCell ref="H118:K118"/>
    <mergeCell ref="H119:K119"/>
    <mergeCell ref="H120:K120"/>
    <mergeCell ref="C104:C105"/>
    <mergeCell ref="D104:G104"/>
    <mergeCell ref="D105:G105"/>
    <mergeCell ref="C107:E107"/>
    <mergeCell ref="G108:L114"/>
    <mergeCell ref="D99:G99"/>
    <mergeCell ref="D100:G100"/>
    <mergeCell ref="D101:G101"/>
    <mergeCell ref="C102:C103"/>
    <mergeCell ref="D102:G102"/>
    <mergeCell ref="D103:G103"/>
    <mergeCell ref="D96:G96"/>
    <mergeCell ref="I96:K96"/>
    <mergeCell ref="C97:C98"/>
    <mergeCell ref="D97:G97"/>
    <mergeCell ref="D98:G98"/>
    <mergeCell ref="H88:K88"/>
    <mergeCell ref="H89:K89"/>
    <mergeCell ref="H90:K90"/>
    <mergeCell ref="H91:K91"/>
    <mergeCell ref="B94:M94"/>
    <mergeCell ref="C76:E76"/>
    <mergeCell ref="G77:L83"/>
    <mergeCell ref="G85:L85"/>
    <mergeCell ref="H86:K86"/>
    <mergeCell ref="H87:K87"/>
    <mergeCell ref="D70:G70"/>
    <mergeCell ref="C71:C72"/>
    <mergeCell ref="D71:G71"/>
    <mergeCell ref="D72:G72"/>
    <mergeCell ref="C73:C74"/>
    <mergeCell ref="D73:G73"/>
    <mergeCell ref="D74:G74"/>
    <mergeCell ref="C66:C67"/>
    <mergeCell ref="D66:G66"/>
    <mergeCell ref="D67:G67"/>
    <mergeCell ref="D68:G68"/>
    <mergeCell ref="D69:G69"/>
    <mergeCell ref="H59:K59"/>
    <mergeCell ref="H60:K60"/>
    <mergeCell ref="B63:M63"/>
    <mergeCell ref="D65:G65"/>
    <mergeCell ref="I65:K65"/>
    <mergeCell ref="G54:L54"/>
    <mergeCell ref="H55:K55"/>
    <mergeCell ref="H56:K56"/>
    <mergeCell ref="H57:K57"/>
    <mergeCell ref="H58:K58"/>
    <mergeCell ref="C42:C43"/>
    <mergeCell ref="D42:G42"/>
    <mergeCell ref="D43:G43"/>
    <mergeCell ref="C45:E45"/>
    <mergeCell ref="G46:L52"/>
    <mergeCell ref="D37:G37"/>
    <mergeCell ref="D38:G38"/>
    <mergeCell ref="D39:G39"/>
    <mergeCell ref="C40:C41"/>
    <mergeCell ref="D40:G40"/>
    <mergeCell ref="D41:G41"/>
    <mergeCell ref="B32:M32"/>
    <mergeCell ref="D34:G34"/>
    <mergeCell ref="I34:K34"/>
    <mergeCell ref="C35:C36"/>
    <mergeCell ref="D35:G35"/>
    <mergeCell ref="D36:G36"/>
    <mergeCell ref="B1:M1"/>
    <mergeCell ref="D3:G3"/>
    <mergeCell ref="I3:K3"/>
    <mergeCell ref="C4:C5"/>
    <mergeCell ref="D4:G4"/>
    <mergeCell ref="D5:G5"/>
    <mergeCell ref="D6:G6"/>
    <mergeCell ref="D7:G7"/>
    <mergeCell ref="D8:G8"/>
    <mergeCell ref="C9:C10"/>
    <mergeCell ref="D9:G9"/>
    <mergeCell ref="D10:G10"/>
    <mergeCell ref="H29:K29"/>
    <mergeCell ref="C11:C12"/>
    <mergeCell ref="D11:G11"/>
    <mergeCell ref="D12:G12"/>
    <mergeCell ref="C14:E14"/>
    <mergeCell ref="G15:L21"/>
    <mergeCell ref="G23:L23"/>
    <mergeCell ref="H24:K24"/>
    <mergeCell ref="H25:K25"/>
    <mergeCell ref="H26:K26"/>
    <mergeCell ref="H27:K27"/>
    <mergeCell ref="H28:K28"/>
  </mergeCells>
  <printOptions horizontalCentered="1"/>
  <pageMargins left="0.39370078740157483" right="0.39370078740157483" top="0.39370078740157483" bottom="0.39370078740157483" header="0.31496062992125984" footer="0.31496062992125984"/>
  <pageSetup paperSize="9" scale="97" orientation="landscape" r:id="rId1"/>
  <rowBreaks count="4" manualBreakCount="4">
    <brk id="31" min="1" max="12" man="1"/>
    <brk id="62" min="1" max="12" man="1"/>
    <brk id="93" min="1" max="12" man="1"/>
    <brk id="124" min="1"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theme="7" tint="0.39997558519241921"/>
  </sheetPr>
  <dimension ref="A1:T154"/>
  <sheetViews>
    <sheetView showGridLines="0" zoomScale="80" zoomScaleNormal="80" workbookViewId="0">
      <selection activeCell="O1" sqref="O1"/>
    </sheetView>
  </sheetViews>
  <sheetFormatPr baseColWidth="10" defaultRowHeight="15" x14ac:dyDescent="0.25"/>
  <cols>
    <col min="1" max="2" width="2.85546875" style="21" customWidth="1"/>
    <col min="3" max="3" width="43.7109375" style="24" bestFit="1" customWidth="1"/>
    <col min="4" max="4" width="11.42578125" style="24" customWidth="1"/>
    <col min="5" max="6" width="2.85546875" style="24" customWidth="1"/>
    <col min="7" max="7" width="35.7109375" style="24" customWidth="1"/>
    <col min="8" max="8" width="11.42578125" style="25" customWidth="1"/>
    <col min="9" max="9" width="3" style="25" customWidth="1"/>
    <col min="10" max="10" width="11.42578125" style="23" customWidth="1"/>
    <col min="11" max="11" width="3" style="25" customWidth="1"/>
    <col min="12" max="12" width="11.42578125" style="70" customWidth="1"/>
    <col min="13" max="13" width="2.85546875" style="70" customWidth="1"/>
    <col min="14" max="16384" width="11.42578125" style="21"/>
  </cols>
  <sheetData>
    <row r="1" spans="1:13" ht="20.25" thickBot="1" x14ac:dyDescent="0.3">
      <c r="B1" s="127" t="s">
        <v>52</v>
      </c>
      <c r="C1" s="127"/>
      <c r="D1" s="127"/>
      <c r="E1" s="127"/>
      <c r="F1" s="127"/>
      <c r="G1" s="127"/>
      <c r="H1" s="127"/>
      <c r="I1" s="127"/>
      <c r="J1" s="127"/>
      <c r="K1" s="127"/>
      <c r="L1" s="127"/>
      <c r="M1" s="127"/>
    </row>
    <row r="2" spans="1:13" x14ac:dyDescent="0.25">
      <c r="B2" s="11"/>
      <c r="C2" s="3" t="s">
        <v>8</v>
      </c>
      <c r="D2" s="3"/>
      <c r="E2" s="3"/>
      <c r="F2" s="3"/>
      <c r="G2" s="12"/>
      <c r="H2" s="13"/>
      <c r="I2" s="13"/>
      <c r="J2" s="14"/>
      <c r="K2" s="13"/>
      <c r="L2" s="4"/>
      <c r="M2" s="5"/>
    </row>
    <row r="3" spans="1:13" s="26" customFormat="1" ht="30.75" customHeight="1" x14ac:dyDescent="0.25">
      <c r="B3" s="15"/>
      <c r="C3" s="102" t="s">
        <v>0</v>
      </c>
      <c r="D3" s="114" t="s">
        <v>28</v>
      </c>
      <c r="E3" s="114"/>
      <c r="F3" s="114"/>
      <c r="G3" s="114"/>
      <c r="H3" s="102" t="s">
        <v>29</v>
      </c>
      <c r="I3" s="115" t="s">
        <v>30</v>
      </c>
      <c r="J3" s="115"/>
      <c r="K3" s="115"/>
      <c r="L3" s="1" t="s">
        <v>31</v>
      </c>
      <c r="M3" s="9"/>
    </row>
    <row r="4" spans="1:13" ht="15" customHeight="1" x14ac:dyDescent="0.25">
      <c r="A4" s="27"/>
      <c r="B4" s="16"/>
      <c r="C4" s="118" t="s">
        <v>14</v>
      </c>
      <c r="D4" s="116" t="s">
        <v>16</v>
      </c>
      <c r="E4" s="116"/>
      <c r="F4" s="116"/>
      <c r="G4" s="116"/>
      <c r="H4" s="66" t="s">
        <v>38</v>
      </c>
      <c r="I4" s="33"/>
      <c r="J4" s="34">
        <f>IF(H4="Low",0,IF(H4="Moderate",0.67,IF(H4="High",1,"-")))</f>
        <v>0</v>
      </c>
      <c r="K4" s="33"/>
      <c r="L4" s="74">
        <v>6.25</v>
      </c>
      <c r="M4" s="7"/>
    </row>
    <row r="5" spans="1:13" ht="15" customHeight="1" x14ac:dyDescent="0.25">
      <c r="A5" s="27"/>
      <c r="B5" s="16"/>
      <c r="C5" s="118"/>
      <c r="D5" s="116" t="s">
        <v>17</v>
      </c>
      <c r="E5" s="116"/>
      <c r="F5" s="116"/>
      <c r="G5" s="116"/>
      <c r="H5" s="66">
        <v>42</v>
      </c>
      <c r="I5" s="33"/>
      <c r="J5" s="34">
        <f>1-H5/100</f>
        <v>0.58000000000000007</v>
      </c>
      <c r="K5" s="33"/>
      <c r="L5" s="74">
        <v>6.25</v>
      </c>
      <c r="M5" s="7"/>
    </row>
    <row r="6" spans="1:13" ht="15" customHeight="1" x14ac:dyDescent="0.25">
      <c r="A6" s="27"/>
      <c r="B6" s="16"/>
      <c r="C6" s="101" t="s">
        <v>9</v>
      </c>
      <c r="D6" s="116" t="s">
        <v>18</v>
      </c>
      <c r="E6" s="116"/>
      <c r="F6" s="116"/>
      <c r="G6" s="116"/>
      <c r="H6" s="66">
        <v>12</v>
      </c>
      <c r="I6" s="33"/>
      <c r="J6" s="34">
        <f>1-H6/100</f>
        <v>0.88</v>
      </c>
      <c r="K6" s="33"/>
      <c r="L6" s="74">
        <v>12.5</v>
      </c>
      <c r="M6" s="7"/>
    </row>
    <row r="7" spans="1:13" ht="15" customHeight="1" x14ac:dyDescent="0.25">
      <c r="A7" s="27"/>
      <c r="B7" s="16"/>
      <c r="C7" s="82" t="s">
        <v>10</v>
      </c>
      <c r="D7" s="116" t="s">
        <v>19</v>
      </c>
      <c r="E7" s="116"/>
      <c r="F7" s="116"/>
      <c r="G7" s="116"/>
      <c r="H7" s="66">
        <v>35</v>
      </c>
      <c r="I7" s="33"/>
      <c r="J7" s="34">
        <f>1-H7/100</f>
        <v>0.65</v>
      </c>
      <c r="K7" s="33"/>
      <c r="L7" s="74">
        <v>12.5</v>
      </c>
      <c r="M7" s="7"/>
    </row>
    <row r="8" spans="1:13" ht="15" customHeight="1" x14ac:dyDescent="0.25">
      <c r="A8" s="27"/>
      <c r="B8" s="16"/>
      <c r="C8" s="82" t="s">
        <v>11</v>
      </c>
      <c r="D8" s="116" t="s">
        <v>20</v>
      </c>
      <c r="E8" s="116"/>
      <c r="F8" s="116"/>
      <c r="G8" s="116"/>
      <c r="H8" s="66">
        <v>21</v>
      </c>
      <c r="I8" s="33"/>
      <c r="J8" s="34">
        <f>1-H8/100</f>
        <v>0.79</v>
      </c>
      <c r="K8" s="33"/>
      <c r="L8" s="74">
        <v>12.5</v>
      </c>
      <c r="M8" s="7"/>
    </row>
    <row r="9" spans="1:13" ht="15" customHeight="1" x14ac:dyDescent="0.25">
      <c r="A9" s="27"/>
      <c r="B9" s="16"/>
      <c r="C9" s="117" t="s">
        <v>12</v>
      </c>
      <c r="D9" s="124" t="s">
        <v>21</v>
      </c>
      <c r="E9" s="124"/>
      <c r="F9" s="124"/>
      <c r="G9" s="124"/>
      <c r="H9" s="67">
        <v>5</v>
      </c>
      <c r="I9" s="31"/>
      <c r="J9" s="32">
        <f>H9/100</f>
        <v>0.05</v>
      </c>
      <c r="K9" s="31"/>
      <c r="L9" s="75">
        <v>12.5</v>
      </c>
      <c r="M9" s="7"/>
    </row>
    <row r="10" spans="1:13" ht="15" customHeight="1" x14ac:dyDescent="0.25">
      <c r="A10" s="27"/>
      <c r="B10" s="16"/>
      <c r="C10" s="117"/>
      <c r="D10" s="124" t="s">
        <v>22</v>
      </c>
      <c r="E10" s="124"/>
      <c r="F10" s="124"/>
      <c r="G10" s="124"/>
      <c r="H10" s="68">
        <v>20</v>
      </c>
      <c r="I10" s="31"/>
      <c r="J10" s="32">
        <f>1-H10/100</f>
        <v>0.8</v>
      </c>
      <c r="K10" s="31"/>
      <c r="L10" s="75">
        <v>12.5</v>
      </c>
      <c r="M10" s="7"/>
    </row>
    <row r="11" spans="1:13" ht="15" customHeight="1" x14ac:dyDescent="0.25">
      <c r="A11" s="27"/>
      <c r="B11" s="16"/>
      <c r="C11" s="117" t="s">
        <v>13</v>
      </c>
      <c r="D11" s="124" t="s">
        <v>23</v>
      </c>
      <c r="E11" s="124"/>
      <c r="F11" s="124"/>
      <c r="G11" s="124"/>
      <c r="H11" s="68">
        <v>7</v>
      </c>
      <c r="I11" s="31"/>
      <c r="J11" s="32">
        <f>H11/100</f>
        <v>7.0000000000000007E-2</v>
      </c>
      <c r="K11" s="31"/>
      <c r="L11" s="75">
        <v>12.5</v>
      </c>
      <c r="M11" s="7"/>
    </row>
    <row r="12" spans="1:13" ht="15" customHeight="1" x14ac:dyDescent="0.25">
      <c r="A12" s="27"/>
      <c r="B12" s="16"/>
      <c r="C12" s="117"/>
      <c r="D12" s="124" t="s">
        <v>24</v>
      </c>
      <c r="E12" s="124"/>
      <c r="F12" s="124"/>
      <c r="G12" s="124"/>
      <c r="H12" s="68">
        <v>3</v>
      </c>
      <c r="I12" s="31"/>
      <c r="J12" s="32">
        <f>H12/100</f>
        <v>0.03</v>
      </c>
      <c r="K12" s="31"/>
      <c r="L12" s="75">
        <v>12.5</v>
      </c>
      <c r="M12" s="7"/>
    </row>
    <row r="13" spans="1:13" ht="15" customHeight="1" thickBot="1" x14ac:dyDescent="0.3">
      <c r="A13" s="27"/>
      <c r="B13" s="17"/>
      <c r="C13" s="10"/>
      <c r="D13" s="10"/>
      <c r="E13" s="10"/>
      <c r="F13" s="44"/>
      <c r="G13" s="44"/>
      <c r="H13" s="45"/>
      <c r="I13" s="45"/>
      <c r="J13" s="46"/>
      <c r="K13" s="45"/>
      <c r="L13" s="71"/>
      <c r="M13" s="55"/>
    </row>
    <row r="14" spans="1:13" ht="15" customHeight="1" x14ac:dyDescent="0.25">
      <c r="B14" s="56"/>
      <c r="C14" s="122" t="s">
        <v>32</v>
      </c>
      <c r="D14" s="122"/>
      <c r="E14" s="123"/>
      <c r="F14" s="56"/>
      <c r="G14" s="3" t="s">
        <v>33</v>
      </c>
      <c r="H14" s="4"/>
      <c r="I14" s="4"/>
      <c r="J14" s="4"/>
      <c r="K14" s="4"/>
      <c r="L14" s="4"/>
      <c r="M14" s="5"/>
    </row>
    <row r="15" spans="1:13" ht="15" customHeight="1" x14ac:dyDescent="0.25">
      <c r="B15" s="8"/>
      <c r="C15" s="52"/>
      <c r="D15" s="52"/>
      <c r="E15" s="53"/>
      <c r="F15" s="8"/>
      <c r="G15" s="121" t="s">
        <v>34</v>
      </c>
      <c r="H15" s="121"/>
      <c r="I15" s="121"/>
      <c r="J15" s="121"/>
      <c r="K15" s="121"/>
      <c r="L15" s="121"/>
      <c r="M15" s="7"/>
    </row>
    <row r="16" spans="1:13" ht="15" customHeight="1" x14ac:dyDescent="0.25">
      <c r="B16" s="8"/>
      <c r="C16" s="52"/>
      <c r="D16" s="1" t="s">
        <v>29</v>
      </c>
      <c r="E16" s="9"/>
      <c r="F16" s="8"/>
      <c r="G16" s="121"/>
      <c r="H16" s="121"/>
      <c r="I16" s="121"/>
      <c r="J16" s="121"/>
      <c r="K16" s="121"/>
      <c r="L16" s="121"/>
      <c r="M16" s="7"/>
    </row>
    <row r="17" spans="1:20" ht="15" customHeight="1" x14ac:dyDescent="0.25">
      <c r="B17" s="8"/>
      <c r="C17" s="83" t="s">
        <v>1</v>
      </c>
      <c r="D17" s="38">
        <f>D18+D19+D20+D21</f>
        <v>0.32624999999999998</v>
      </c>
      <c r="E17" s="9"/>
      <c r="F17" s="6"/>
      <c r="G17" s="121"/>
      <c r="H17" s="121"/>
      <c r="I17" s="121"/>
      <c r="J17" s="121"/>
      <c r="K17" s="121"/>
      <c r="L17" s="121"/>
      <c r="M17" s="7"/>
    </row>
    <row r="18" spans="1:20" s="70" customFormat="1" ht="15" customHeight="1" x14ac:dyDescent="0.25">
      <c r="A18" s="21"/>
      <c r="B18" s="6"/>
      <c r="C18" s="101" t="s">
        <v>14</v>
      </c>
      <c r="D18" s="35">
        <f>J4*L4/100+J5*L5/100</f>
        <v>3.6250000000000004E-2</v>
      </c>
      <c r="E18" s="7"/>
      <c r="F18" s="6"/>
      <c r="G18" s="121"/>
      <c r="H18" s="121"/>
      <c r="I18" s="121"/>
      <c r="J18" s="121"/>
      <c r="K18" s="121"/>
      <c r="L18" s="121"/>
      <c r="M18" s="7"/>
      <c r="N18" s="21"/>
      <c r="O18" s="21"/>
      <c r="P18" s="21"/>
      <c r="Q18" s="21"/>
      <c r="R18" s="21"/>
      <c r="S18" s="21"/>
      <c r="T18" s="21"/>
    </row>
    <row r="19" spans="1:20" s="70" customFormat="1" ht="15" customHeight="1" x14ac:dyDescent="0.25">
      <c r="A19" s="21"/>
      <c r="B19" s="6"/>
      <c r="C19" s="101" t="s">
        <v>9</v>
      </c>
      <c r="D19" s="35">
        <f>J6*L6/100</f>
        <v>0.11</v>
      </c>
      <c r="E19" s="7"/>
      <c r="F19" s="6"/>
      <c r="G19" s="121"/>
      <c r="H19" s="121"/>
      <c r="I19" s="121"/>
      <c r="J19" s="121"/>
      <c r="K19" s="121"/>
      <c r="L19" s="121"/>
      <c r="M19" s="7"/>
      <c r="N19" s="21"/>
      <c r="O19" s="21"/>
      <c r="P19" s="21"/>
      <c r="Q19" s="21"/>
      <c r="R19" s="21"/>
      <c r="S19" s="21"/>
      <c r="T19" s="21"/>
    </row>
    <row r="20" spans="1:20" s="70" customFormat="1" ht="15" customHeight="1" x14ac:dyDescent="0.25">
      <c r="A20" s="21"/>
      <c r="B20" s="6"/>
      <c r="C20" s="101" t="s">
        <v>10</v>
      </c>
      <c r="D20" s="35">
        <f>J7*L7/100</f>
        <v>8.1250000000000003E-2</v>
      </c>
      <c r="E20" s="7"/>
      <c r="F20" s="6"/>
      <c r="G20" s="121"/>
      <c r="H20" s="121"/>
      <c r="I20" s="121"/>
      <c r="J20" s="121"/>
      <c r="K20" s="121"/>
      <c r="L20" s="121"/>
      <c r="M20" s="7"/>
      <c r="N20" s="21"/>
      <c r="O20" s="21"/>
      <c r="P20" s="21"/>
      <c r="Q20" s="21"/>
      <c r="R20" s="21"/>
      <c r="S20" s="21"/>
      <c r="T20" s="21"/>
    </row>
    <row r="21" spans="1:20" s="70" customFormat="1" ht="15" customHeight="1" x14ac:dyDescent="0.25">
      <c r="A21" s="21"/>
      <c r="B21" s="6"/>
      <c r="C21" s="101" t="s">
        <v>11</v>
      </c>
      <c r="D21" s="35">
        <f>J8*L8/100</f>
        <v>9.8750000000000004E-2</v>
      </c>
      <c r="E21" s="7"/>
      <c r="F21" s="6"/>
      <c r="G21" s="121"/>
      <c r="H21" s="121"/>
      <c r="I21" s="121"/>
      <c r="J21" s="121"/>
      <c r="K21" s="121"/>
      <c r="L21" s="121"/>
      <c r="M21" s="7"/>
      <c r="N21" s="21"/>
      <c r="O21" s="21"/>
      <c r="P21" s="21"/>
      <c r="Q21" s="21"/>
      <c r="R21" s="21"/>
      <c r="S21" s="21"/>
      <c r="T21" s="21"/>
    </row>
    <row r="22" spans="1:20" x14ac:dyDescent="0.25">
      <c r="B22" s="6"/>
      <c r="C22" s="84" t="s">
        <v>15</v>
      </c>
      <c r="D22" s="39">
        <f>D23+D24</f>
        <v>0.11875000000000001</v>
      </c>
      <c r="E22" s="7"/>
      <c r="F22" s="6"/>
      <c r="G22" s="37"/>
      <c r="H22" s="37"/>
      <c r="I22" s="37"/>
      <c r="J22" s="37"/>
      <c r="K22" s="37"/>
      <c r="L22" s="37"/>
      <c r="M22" s="7"/>
    </row>
    <row r="23" spans="1:20" ht="15" customHeight="1" x14ac:dyDescent="0.25">
      <c r="B23" s="6"/>
      <c r="C23" s="96" t="s">
        <v>12</v>
      </c>
      <c r="D23" s="36">
        <f>J9*L9/100+J10*L10/100</f>
        <v>0.10625000000000001</v>
      </c>
      <c r="E23" s="7"/>
      <c r="F23" s="6"/>
      <c r="G23" s="119" t="s">
        <v>42</v>
      </c>
      <c r="H23" s="119"/>
      <c r="I23" s="119"/>
      <c r="J23" s="119"/>
      <c r="K23" s="119"/>
      <c r="L23" s="119"/>
      <c r="M23" s="7"/>
    </row>
    <row r="24" spans="1:20" ht="15" customHeight="1" x14ac:dyDescent="0.25">
      <c r="B24" s="6"/>
      <c r="C24" s="96" t="s">
        <v>13</v>
      </c>
      <c r="D24" s="36">
        <f>J11*L11/100+J12*L12/100</f>
        <v>1.2500000000000001E-2</v>
      </c>
      <c r="E24" s="7"/>
      <c r="F24" s="6"/>
      <c r="G24" s="99" t="s">
        <v>35</v>
      </c>
      <c r="H24" s="120" t="s">
        <v>36</v>
      </c>
      <c r="I24" s="120"/>
      <c r="J24" s="120"/>
      <c r="K24" s="120"/>
      <c r="L24" s="40"/>
      <c r="M24" s="7"/>
    </row>
    <row r="25" spans="1:20" ht="15" customHeight="1" x14ac:dyDescent="0.25">
      <c r="B25" s="6"/>
      <c r="C25" s="73"/>
      <c r="D25" s="2"/>
      <c r="E25" s="7"/>
      <c r="F25" s="6"/>
      <c r="G25" s="100" t="s">
        <v>2</v>
      </c>
      <c r="H25" s="111" t="s">
        <v>37</v>
      </c>
      <c r="I25" s="111"/>
      <c r="J25" s="111"/>
      <c r="K25" s="111"/>
      <c r="L25" s="40"/>
      <c r="M25" s="7"/>
    </row>
    <row r="26" spans="1:20" ht="15" customHeight="1" x14ac:dyDescent="0.25">
      <c r="B26" s="6"/>
      <c r="C26" s="86" t="s">
        <v>25</v>
      </c>
      <c r="D26" s="76">
        <f>D17+D22</f>
        <v>0.44500000000000001</v>
      </c>
      <c r="E26" s="7"/>
      <c r="F26" s="6"/>
      <c r="G26" s="100" t="s">
        <v>3</v>
      </c>
      <c r="H26" s="111" t="s">
        <v>38</v>
      </c>
      <c r="I26" s="111"/>
      <c r="J26" s="111"/>
      <c r="K26" s="111"/>
      <c r="L26" s="37"/>
      <c r="M26" s="7"/>
    </row>
    <row r="27" spans="1:20" s="70" customFormat="1" ht="15" customHeight="1" x14ac:dyDescent="0.25">
      <c r="A27" s="21"/>
      <c r="B27" s="6"/>
      <c r="C27" s="87" t="s">
        <v>26</v>
      </c>
      <c r="D27" s="76">
        <v>0.73</v>
      </c>
      <c r="E27" s="60"/>
      <c r="F27" s="6"/>
      <c r="G27" s="100" t="s">
        <v>5</v>
      </c>
      <c r="H27" s="111" t="s">
        <v>39</v>
      </c>
      <c r="I27" s="111"/>
      <c r="J27" s="111"/>
      <c r="K27" s="111"/>
      <c r="L27" s="37"/>
      <c r="M27" s="7"/>
      <c r="N27" s="21"/>
      <c r="O27" s="21"/>
      <c r="P27" s="21"/>
      <c r="Q27" s="21"/>
      <c r="R27" s="21"/>
      <c r="S27" s="21"/>
      <c r="T27" s="21"/>
    </row>
    <row r="28" spans="1:20" s="70" customFormat="1" ht="15.75" customHeight="1" thickBot="1" x14ac:dyDescent="0.3">
      <c r="A28" s="21"/>
      <c r="B28" s="6"/>
      <c r="C28" s="99"/>
      <c r="D28" s="72"/>
      <c r="E28" s="61"/>
      <c r="F28" s="6"/>
      <c r="G28" s="98" t="s">
        <v>6</v>
      </c>
      <c r="H28" s="111" t="s">
        <v>40</v>
      </c>
      <c r="I28" s="111"/>
      <c r="J28" s="111"/>
      <c r="K28" s="111"/>
      <c r="L28" s="40"/>
      <c r="M28" s="7"/>
      <c r="N28" s="21"/>
      <c r="O28" s="21"/>
      <c r="P28" s="21"/>
      <c r="Q28" s="21"/>
      <c r="R28" s="21"/>
      <c r="S28" s="21"/>
      <c r="T28" s="21"/>
    </row>
    <row r="29" spans="1:20" s="70" customFormat="1" ht="15" customHeight="1" thickBot="1" x14ac:dyDescent="0.3">
      <c r="A29" s="21"/>
      <c r="B29" s="6"/>
      <c r="C29" s="88" t="s">
        <v>27</v>
      </c>
      <c r="D29" s="77">
        <f>D26*0.448+D27*0.552</f>
        <v>0.60232000000000008</v>
      </c>
      <c r="E29" s="61"/>
      <c r="F29" s="6"/>
      <c r="G29" s="97" t="s">
        <v>4</v>
      </c>
      <c r="H29" s="112" t="s">
        <v>41</v>
      </c>
      <c r="I29" s="112"/>
      <c r="J29" s="112"/>
      <c r="K29" s="112"/>
      <c r="L29" s="40"/>
      <c r="M29" s="7"/>
      <c r="N29" s="21"/>
      <c r="O29" s="21"/>
      <c r="P29" s="21"/>
      <c r="Q29" s="21"/>
      <c r="R29" s="21"/>
      <c r="S29" s="21"/>
      <c r="T29" s="21"/>
    </row>
    <row r="30" spans="1:20" ht="15" customHeight="1" thickBot="1" x14ac:dyDescent="0.3">
      <c r="B30" s="18"/>
      <c r="C30" s="62"/>
      <c r="D30" s="62"/>
      <c r="E30" s="19"/>
      <c r="F30" s="18"/>
      <c r="G30" s="65"/>
      <c r="H30" s="65"/>
      <c r="I30" s="65"/>
      <c r="J30" s="65"/>
      <c r="K30" s="57"/>
      <c r="L30" s="57"/>
      <c r="M30" s="19"/>
    </row>
    <row r="32" spans="1:20" ht="20.25" thickBot="1" x14ac:dyDescent="0.3">
      <c r="B32" s="127" t="s">
        <v>53</v>
      </c>
      <c r="C32" s="127"/>
      <c r="D32" s="127"/>
      <c r="E32" s="127"/>
      <c r="F32" s="127"/>
      <c r="G32" s="127"/>
      <c r="H32" s="127"/>
      <c r="I32" s="127"/>
      <c r="J32" s="127"/>
      <c r="K32" s="127"/>
      <c r="L32" s="127"/>
      <c r="M32" s="127"/>
    </row>
    <row r="33" spans="2:13" x14ac:dyDescent="0.25">
      <c r="B33" s="11"/>
      <c r="C33" s="3" t="s">
        <v>8</v>
      </c>
      <c r="D33" s="3"/>
      <c r="E33" s="3"/>
      <c r="F33" s="3"/>
      <c r="G33" s="12"/>
      <c r="H33" s="13"/>
      <c r="I33" s="13"/>
      <c r="J33" s="14"/>
      <c r="K33" s="13"/>
      <c r="L33" s="4"/>
      <c r="M33" s="5"/>
    </row>
    <row r="34" spans="2:13" ht="28.5" x14ac:dyDescent="0.25">
      <c r="B34" s="15"/>
      <c r="C34" s="102" t="s">
        <v>0</v>
      </c>
      <c r="D34" s="114" t="s">
        <v>28</v>
      </c>
      <c r="E34" s="114"/>
      <c r="F34" s="114"/>
      <c r="G34" s="114"/>
      <c r="H34" s="102" t="s">
        <v>29</v>
      </c>
      <c r="I34" s="115" t="s">
        <v>30</v>
      </c>
      <c r="J34" s="115"/>
      <c r="K34" s="115"/>
      <c r="L34" s="1" t="s">
        <v>31</v>
      </c>
      <c r="M34" s="9"/>
    </row>
    <row r="35" spans="2:13" ht="15" customHeight="1" x14ac:dyDescent="0.25">
      <c r="B35" s="16"/>
      <c r="C35" s="118" t="s">
        <v>14</v>
      </c>
      <c r="D35" s="116" t="s">
        <v>16</v>
      </c>
      <c r="E35" s="116"/>
      <c r="F35" s="116"/>
      <c r="G35" s="116"/>
      <c r="H35" s="66" t="s">
        <v>38</v>
      </c>
      <c r="I35" s="33"/>
      <c r="J35" s="34">
        <f>IF(H35="Low",0,IF(H35="Moderate",0.67,IF(H35="High",1,"-")))</f>
        <v>0</v>
      </c>
      <c r="K35" s="33"/>
      <c r="L35" s="74">
        <v>6.25</v>
      </c>
      <c r="M35" s="7"/>
    </row>
    <row r="36" spans="2:13" ht="15" customHeight="1" x14ac:dyDescent="0.25">
      <c r="B36" s="16"/>
      <c r="C36" s="118"/>
      <c r="D36" s="116" t="s">
        <v>17</v>
      </c>
      <c r="E36" s="116"/>
      <c r="F36" s="116"/>
      <c r="G36" s="116"/>
      <c r="H36" s="66">
        <v>1</v>
      </c>
      <c r="I36" s="33"/>
      <c r="J36" s="34">
        <f>1-H36/100</f>
        <v>0.99</v>
      </c>
      <c r="K36" s="33"/>
      <c r="L36" s="74">
        <v>6.25</v>
      </c>
      <c r="M36" s="7"/>
    </row>
    <row r="37" spans="2:13" ht="15" customHeight="1" x14ac:dyDescent="0.25">
      <c r="B37" s="16"/>
      <c r="C37" s="101" t="s">
        <v>9</v>
      </c>
      <c r="D37" s="116" t="s">
        <v>18</v>
      </c>
      <c r="E37" s="116"/>
      <c r="F37" s="116"/>
      <c r="G37" s="116"/>
      <c r="H37" s="66">
        <v>1</v>
      </c>
      <c r="I37" s="33"/>
      <c r="J37" s="34">
        <f>1-H37/100</f>
        <v>0.99</v>
      </c>
      <c r="K37" s="33"/>
      <c r="L37" s="74">
        <v>12.5</v>
      </c>
      <c r="M37" s="7"/>
    </row>
    <row r="38" spans="2:13" ht="15" customHeight="1" x14ac:dyDescent="0.25">
      <c r="B38" s="16"/>
      <c r="C38" s="82" t="s">
        <v>10</v>
      </c>
      <c r="D38" s="116" t="s">
        <v>19</v>
      </c>
      <c r="E38" s="116"/>
      <c r="F38" s="116"/>
      <c r="G38" s="116"/>
      <c r="H38" s="66">
        <v>17</v>
      </c>
      <c r="I38" s="33"/>
      <c r="J38" s="34">
        <f>1-H38/100</f>
        <v>0.83</v>
      </c>
      <c r="K38" s="33"/>
      <c r="L38" s="74">
        <v>12.5</v>
      </c>
      <c r="M38" s="7"/>
    </row>
    <row r="39" spans="2:13" ht="15" customHeight="1" x14ac:dyDescent="0.25">
      <c r="B39" s="16"/>
      <c r="C39" s="82" t="s">
        <v>11</v>
      </c>
      <c r="D39" s="116" t="s">
        <v>20</v>
      </c>
      <c r="E39" s="116"/>
      <c r="F39" s="116"/>
      <c r="G39" s="116"/>
      <c r="H39" s="66">
        <v>1</v>
      </c>
      <c r="I39" s="33"/>
      <c r="J39" s="34">
        <f>1-H39/100</f>
        <v>0.99</v>
      </c>
      <c r="K39" s="33"/>
      <c r="L39" s="74">
        <v>12.5</v>
      </c>
      <c r="M39" s="7"/>
    </row>
    <row r="40" spans="2:13" ht="15" customHeight="1" x14ac:dyDescent="0.25">
      <c r="B40" s="16"/>
      <c r="C40" s="117" t="s">
        <v>12</v>
      </c>
      <c r="D40" s="124" t="s">
        <v>21</v>
      </c>
      <c r="E40" s="124"/>
      <c r="F40" s="124"/>
      <c r="G40" s="124"/>
      <c r="H40" s="67">
        <v>3</v>
      </c>
      <c r="I40" s="31"/>
      <c r="J40" s="32">
        <f>H40/100</f>
        <v>0.03</v>
      </c>
      <c r="K40" s="31"/>
      <c r="L40" s="75">
        <v>12.5</v>
      </c>
      <c r="M40" s="7"/>
    </row>
    <row r="41" spans="2:13" ht="15" customHeight="1" x14ac:dyDescent="0.25">
      <c r="B41" s="16"/>
      <c r="C41" s="117"/>
      <c r="D41" s="124" t="s">
        <v>22</v>
      </c>
      <c r="E41" s="124"/>
      <c r="F41" s="124"/>
      <c r="G41" s="124"/>
      <c r="H41" s="68">
        <v>17</v>
      </c>
      <c r="I41" s="31"/>
      <c r="J41" s="32">
        <f>1-H41/100</f>
        <v>0.83</v>
      </c>
      <c r="K41" s="31"/>
      <c r="L41" s="75">
        <v>12.5</v>
      </c>
      <c r="M41" s="7"/>
    </row>
    <row r="42" spans="2:13" ht="15" customHeight="1" x14ac:dyDescent="0.25">
      <c r="B42" s="16"/>
      <c r="C42" s="117" t="s">
        <v>13</v>
      </c>
      <c r="D42" s="124" t="s">
        <v>23</v>
      </c>
      <c r="E42" s="124"/>
      <c r="F42" s="124"/>
      <c r="G42" s="124"/>
      <c r="H42" s="68">
        <v>9</v>
      </c>
      <c r="I42" s="31"/>
      <c r="J42" s="32">
        <f>H42/100</f>
        <v>0.09</v>
      </c>
      <c r="K42" s="31"/>
      <c r="L42" s="75">
        <v>12.5</v>
      </c>
      <c r="M42" s="7"/>
    </row>
    <row r="43" spans="2:13" ht="15" customHeight="1" x14ac:dyDescent="0.25">
      <c r="B43" s="16"/>
      <c r="C43" s="117"/>
      <c r="D43" s="124" t="s">
        <v>24</v>
      </c>
      <c r="E43" s="124"/>
      <c r="F43" s="124"/>
      <c r="G43" s="124"/>
      <c r="H43" s="68">
        <v>3</v>
      </c>
      <c r="I43" s="31"/>
      <c r="J43" s="32">
        <f>H43/100</f>
        <v>0.03</v>
      </c>
      <c r="K43" s="31"/>
      <c r="L43" s="75">
        <v>12.5</v>
      </c>
      <c r="M43" s="7"/>
    </row>
    <row r="44" spans="2:13" ht="15.75" thickBot="1" x14ac:dyDescent="0.3">
      <c r="B44" s="17"/>
      <c r="C44" s="10"/>
      <c r="D44" s="10"/>
      <c r="E44" s="10"/>
      <c r="F44" s="44"/>
      <c r="G44" s="44"/>
      <c r="H44" s="45"/>
      <c r="I44" s="45"/>
      <c r="J44" s="46"/>
      <c r="K44" s="45"/>
      <c r="L44" s="95"/>
      <c r="M44" s="55"/>
    </row>
    <row r="45" spans="2:13" x14ac:dyDescent="0.25">
      <c r="B45" s="56"/>
      <c r="C45" s="122" t="s">
        <v>32</v>
      </c>
      <c r="D45" s="122"/>
      <c r="E45" s="123"/>
      <c r="F45" s="56"/>
      <c r="G45" s="3" t="s">
        <v>33</v>
      </c>
      <c r="H45" s="4"/>
      <c r="I45" s="4"/>
      <c r="J45" s="4"/>
      <c r="K45" s="4"/>
      <c r="L45" s="4"/>
      <c r="M45" s="5"/>
    </row>
    <row r="46" spans="2:13" ht="15" customHeight="1" x14ac:dyDescent="0.25">
      <c r="B46" s="8"/>
      <c r="C46" s="52"/>
      <c r="D46" s="52"/>
      <c r="E46" s="53"/>
      <c r="F46" s="8"/>
      <c r="G46" s="121" t="s">
        <v>34</v>
      </c>
      <c r="H46" s="121"/>
      <c r="I46" s="121"/>
      <c r="J46" s="121"/>
      <c r="K46" s="121"/>
      <c r="L46" s="121"/>
      <c r="M46" s="7"/>
    </row>
    <row r="47" spans="2:13" x14ac:dyDescent="0.25">
      <c r="B47" s="8"/>
      <c r="C47" s="52"/>
      <c r="D47" s="1" t="s">
        <v>29</v>
      </c>
      <c r="E47" s="9"/>
      <c r="F47" s="8"/>
      <c r="G47" s="121"/>
      <c r="H47" s="121"/>
      <c r="I47" s="121"/>
      <c r="J47" s="121"/>
      <c r="K47" s="121"/>
      <c r="L47" s="121"/>
      <c r="M47" s="7"/>
    </row>
    <row r="48" spans="2:13" x14ac:dyDescent="0.25">
      <c r="B48" s="8"/>
      <c r="C48" s="83" t="s">
        <v>1</v>
      </c>
      <c r="D48" s="38">
        <f>D49+D50+D51+D52</f>
        <v>0.41312499999999996</v>
      </c>
      <c r="E48" s="9"/>
      <c r="F48" s="6"/>
      <c r="G48" s="121"/>
      <c r="H48" s="121"/>
      <c r="I48" s="121"/>
      <c r="J48" s="121"/>
      <c r="K48" s="121"/>
      <c r="L48" s="121"/>
      <c r="M48" s="7"/>
    </row>
    <row r="49" spans="2:13" x14ac:dyDescent="0.25">
      <c r="B49" s="6"/>
      <c r="C49" s="101" t="s">
        <v>14</v>
      </c>
      <c r="D49" s="35">
        <f>J35*L35/100+J36*L36/100</f>
        <v>6.1874999999999999E-2</v>
      </c>
      <c r="E49" s="7"/>
      <c r="F49" s="6"/>
      <c r="G49" s="121"/>
      <c r="H49" s="121"/>
      <c r="I49" s="121"/>
      <c r="J49" s="121"/>
      <c r="K49" s="121"/>
      <c r="L49" s="121"/>
      <c r="M49" s="7"/>
    </row>
    <row r="50" spans="2:13" x14ac:dyDescent="0.25">
      <c r="B50" s="6"/>
      <c r="C50" s="101" t="s">
        <v>9</v>
      </c>
      <c r="D50" s="35">
        <f>J37*L37/100</f>
        <v>0.12375</v>
      </c>
      <c r="E50" s="7"/>
      <c r="F50" s="6"/>
      <c r="G50" s="121"/>
      <c r="H50" s="121"/>
      <c r="I50" s="121"/>
      <c r="J50" s="121"/>
      <c r="K50" s="121"/>
      <c r="L50" s="121"/>
      <c r="M50" s="7"/>
    </row>
    <row r="51" spans="2:13" x14ac:dyDescent="0.25">
      <c r="B51" s="6"/>
      <c r="C51" s="101" t="s">
        <v>10</v>
      </c>
      <c r="D51" s="35">
        <f>J38*L38/100</f>
        <v>0.10375</v>
      </c>
      <c r="E51" s="7"/>
      <c r="F51" s="6"/>
      <c r="G51" s="121"/>
      <c r="H51" s="121"/>
      <c r="I51" s="121"/>
      <c r="J51" s="121"/>
      <c r="K51" s="121"/>
      <c r="L51" s="121"/>
      <c r="M51" s="7"/>
    </row>
    <row r="52" spans="2:13" x14ac:dyDescent="0.25">
      <c r="B52" s="6"/>
      <c r="C52" s="101" t="s">
        <v>11</v>
      </c>
      <c r="D52" s="35">
        <f>J39*L39/100</f>
        <v>0.12375</v>
      </c>
      <c r="E52" s="7"/>
      <c r="F52" s="6"/>
      <c r="G52" s="121"/>
      <c r="H52" s="121"/>
      <c r="I52" s="121"/>
      <c r="J52" s="121"/>
      <c r="K52" s="121"/>
      <c r="L52" s="121"/>
      <c r="M52" s="7"/>
    </row>
    <row r="53" spans="2:13" x14ac:dyDescent="0.25">
      <c r="B53" s="6"/>
      <c r="C53" s="84" t="s">
        <v>15</v>
      </c>
      <c r="D53" s="39">
        <f>D54+D55</f>
        <v>0.1225</v>
      </c>
      <c r="E53" s="7"/>
      <c r="F53" s="6"/>
      <c r="G53" s="37"/>
      <c r="H53" s="37"/>
      <c r="I53" s="37"/>
      <c r="J53" s="37"/>
      <c r="K53" s="37"/>
      <c r="L53" s="37"/>
      <c r="M53" s="7"/>
    </row>
    <row r="54" spans="2:13" ht="15" customHeight="1" x14ac:dyDescent="0.25">
      <c r="B54" s="6"/>
      <c r="C54" s="96" t="s">
        <v>12</v>
      </c>
      <c r="D54" s="36">
        <f>J40*L40/100+J41*L41/100</f>
        <v>0.1075</v>
      </c>
      <c r="E54" s="7"/>
      <c r="F54" s="6"/>
      <c r="G54" s="119" t="s">
        <v>42</v>
      </c>
      <c r="H54" s="119"/>
      <c r="I54" s="119"/>
      <c r="J54" s="119"/>
      <c r="K54" s="119"/>
      <c r="L54" s="119"/>
      <c r="M54" s="7"/>
    </row>
    <row r="55" spans="2:13" x14ac:dyDescent="0.25">
      <c r="B55" s="6"/>
      <c r="C55" s="96" t="s">
        <v>13</v>
      </c>
      <c r="D55" s="36">
        <f>J42*L42/100+J43*L43/100</f>
        <v>1.4999999999999999E-2</v>
      </c>
      <c r="E55" s="7"/>
      <c r="F55" s="6"/>
      <c r="G55" s="99" t="s">
        <v>35</v>
      </c>
      <c r="H55" s="120" t="s">
        <v>36</v>
      </c>
      <c r="I55" s="120"/>
      <c r="J55" s="120"/>
      <c r="K55" s="120"/>
      <c r="L55" s="40"/>
      <c r="M55" s="7"/>
    </row>
    <row r="56" spans="2:13" x14ac:dyDescent="0.25">
      <c r="B56" s="6"/>
      <c r="C56" s="73"/>
      <c r="D56" s="2"/>
      <c r="E56" s="7"/>
      <c r="F56" s="6"/>
      <c r="G56" s="100" t="s">
        <v>2</v>
      </c>
      <c r="H56" s="111" t="s">
        <v>37</v>
      </c>
      <c r="I56" s="111"/>
      <c r="J56" s="111"/>
      <c r="K56" s="111"/>
      <c r="L56" s="40"/>
      <c r="M56" s="7"/>
    </row>
    <row r="57" spans="2:13" x14ac:dyDescent="0.25">
      <c r="B57" s="6"/>
      <c r="C57" s="86" t="s">
        <v>25</v>
      </c>
      <c r="D57" s="76">
        <f>D48+D53</f>
        <v>0.53562500000000002</v>
      </c>
      <c r="E57" s="7"/>
      <c r="F57" s="6"/>
      <c r="G57" s="100" t="s">
        <v>3</v>
      </c>
      <c r="H57" s="111" t="s">
        <v>38</v>
      </c>
      <c r="I57" s="111"/>
      <c r="J57" s="111"/>
      <c r="K57" s="111"/>
      <c r="L57" s="37"/>
      <c r="M57" s="7"/>
    </row>
    <row r="58" spans="2:13" x14ac:dyDescent="0.25">
      <c r="B58" s="6"/>
      <c r="C58" s="87" t="s">
        <v>26</v>
      </c>
      <c r="D58" s="76">
        <v>0.98</v>
      </c>
      <c r="E58" s="60"/>
      <c r="F58" s="6"/>
      <c r="G58" s="100" t="s">
        <v>5</v>
      </c>
      <c r="H58" s="111" t="s">
        <v>39</v>
      </c>
      <c r="I58" s="111"/>
      <c r="J58" s="111"/>
      <c r="K58" s="111"/>
      <c r="L58" s="37"/>
      <c r="M58" s="7"/>
    </row>
    <row r="59" spans="2:13" ht="15.75" thickBot="1" x14ac:dyDescent="0.3">
      <c r="B59" s="6"/>
      <c r="C59" s="99"/>
      <c r="D59" s="95"/>
      <c r="E59" s="61"/>
      <c r="F59" s="6"/>
      <c r="G59" s="98" t="s">
        <v>6</v>
      </c>
      <c r="H59" s="111" t="s">
        <v>40</v>
      </c>
      <c r="I59" s="111"/>
      <c r="J59" s="111"/>
      <c r="K59" s="111"/>
      <c r="L59" s="40"/>
      <c r="M59" s="7"/>
    </row>
    <row r="60" spans="2:13" ht="18" thickBot="1" x14ac:dyDescent="0.3">
      <c r="B60" s="6"/>
      <c r="C60" s="88" t="s">
        <v>27</v>
      </c>
      <c r="D60" s="77">
        <f>D57*0.448+D58*0.552</f>
        <v>0.78092000000000006</v>
      </c>
      <c r="E60" s="61"/>
      <c r="F60" s="6"/>
      <c r="G60" s="97" t="s">
        <v>4</v>
      </c>
      <c r="H60" s="112" t="s">
        <v>41</v>
      </c>
      <c r="I60" s="112"/>
      <c r="J60" s="112"/>
      <c r="K60" s="112"/>
      <c r="L60" s="40"/>
      <c r="M60" s="7"/>
    </row>
    <row r="61" spans="2:13" ht="15.75" thickBot="1" x14ac:dyDescent="0.3">
      <c r="B61" s="18"/>
      <c r="C61" s="62"/>
      <c r="D61" s="62"/>
      <c r="E61" s="19"/>
      <c r="F61" s="18"/>
      <c r="G61" s="65"/>
      <c r="H61" s="65"/>
      <c r="I61" s="65"/>
      <c r="J61" s="65"/>
      <c r="K61" s="57"/>
      <c r="L61" s="57"/>
      <c r="M61" s="19"/>
    </row>
    <row r="63" spans="2:13" ht="20.25" thickBot="1" x14ac:dyDescent="0.3">
      <c r="B63" s="127" t="s">
        <v>54</v>
      </c>
      <c r="C63" s="127"/>
      <c r="D63" s="127"/>
      <c r="E63" s="127"/>
      <c r="F63" s="127"/>
      <c r="G63" s="127"/>
      <c r="H63" s="127"/>
      <c r="I63" s="127"/>
      <c r="J63" s="127"/>
      <c r="K63" s="127"/>
      <c r="L63" s="127"/>
      <c r="M63" s="127"/>
    </row>
    <row r="64" spans="2:13" x14ac:dyDescent="0.25">
      <c r="B64" s="11"/>
      <c r="C64" s="3" t="s">
        <v>8</v>
      </c>
      <c r="D64" s="3"/>
      <c r="E64" s="3"/>
      <c r="F64" s="3"/>
      <c r="G64" s="12"/>
      <c r="H64" s="13"/>
      <c r="I64" s="13"/>
      <c r="J64" s="14"/>
      <c r="K64" s="13"/>
      <c r="L64" s="4"/>
      <c r="M64" s="5"/>
    </row>
    <row r="65" spans="2:13" ht="28.5" x14ac:dyDescent="0.25">
      <c r="B65" s="15"/>
      <c r="C65" s="102" t="s">
        <v>0</v>
      </c>
      <c r="D65" s="114" t="s">
        <v>28</v>
      </c>
      <c r="E65" s="114"/>
      <c r="F65" s="114"/>
      <c r="G65" s="114"/>
      <c r="H65" s="102" t="s">
        <v>29</v>
      </c>
      <c r="I65" s="115" t="s">
        <v>30</v>
      </c>
      <c r="J65" s="115"/>
      <c r="K65" s="115"/>
      <c r="L65" s="1" t="s">
        <v>31</v>
      </c>
      <c r="M65" s="9"/>
    </row>
    <row r="66" spans="2:13" ht="15" customHeight="1" x14ac:dyDescent="0.25">
      <c r="B66" s="16"/>
      <c r="C66" s="118" t="s">
        <v>14</v>
      </c>
      <c r="D66" s="116" t="s">
        <v>16</v>
      </c>
      <c r="E66" s="116"/>
      <c r="F66" s="116"/>
      <c r="G66" s="116"/>
      <c r="H66" s="66" t="s">
        <v>38</v>
      </c>
      <c r="I66" s="33"/>
      <c r="J66" s="34">
        <f>IF(H66="Low",0,IF(H66="Moderate",0.67,IF(H66="High",1,"-")))</f>
        <v>0</v>
      </c>
      <c r="K66" s="33"/>
      <c r="L66" s="74">
        <v>6.25</v>
      </c>
      <c r="M66" s="7"/>
    </row>
    <row r="67" spans="2:13" ht="15" customHeight="1" x14ac:dyDescent="0.25">
      <c r="B67" s="16"/>
      <c r="C67" s="118"/>
      <c r="D67" s="116" t="s">
        <v>17</v>
      </c>
      <c r="E67" s="116"/>
      <c r="F67" s="116"/>
      <c r="G67" s="116"/>
      <c r="H67" s="66">
        <v>18</v>
      </c>
      <c r="I67" s="33"/>
      <c r="J67" s="34">
        <f>1-H67/100</f>
        <v>0.82000000000000006</v>
      </c>
      <c r="K67" s="33"/>
      <c r="L67" s="74">
        <v>6.25</v>
      </c>
      <c r="M67" s="7"/>
    </row>
    <row r="68" spans="2:13" ht="15" customHeight="1" x14ac:dyDescent="0.25">
      <c r="B68" s="16"/>
      <c r="C68" s="101" t="s">
        <v>9</v>
      </c>
      <c r="D68" s="116" t="s">
        <v>18</v>
      </c>
      <c r="E68" s="116"/>
      <c r="F68" s="116"/>
      <c r="G68" s="116"/>
      <c r="H68" s="66">
        <v>3</v>
      </c>
      <c r="I68" s="33"/>
      <c r="J68" s="34">
        <f>1-H68/100</f>
        <v>0.97</v>
      </c>
      <c r="K68" s="33"/>
      <c r="L68" s="74">
        <v>12.5</v>
      </c>
      <c r="M68" s="7"/>
    </row>
    <row r="69" spans="2:13" ht="15" customHeight="1" x14ac:dyDescent="0.25">
      <c r="B69" s="16"/>
      <c r="C69" s="82" t="s">
        <v>10</v>
      </c>
      <c r="D69" s="116" t="s">
        <v>19</v>
      </c>
      <c r="E69" s="116"/>
      <c r="F69" s="116"/>
      <c r="G69" s="116"/>
      <c r="H69" s="66">
        <v>34</v>
      </c>
      <c r="I69" s="33"/>
      <c r="J69" s="34">
        <f>1-H69/100</f>
        <v>0.65999999999999992</v>
      </c>
      <c r="K69" s="33"/>
      <c r="L69" s="74">
        <v>12.5</v>
      </c>
      <c r="M69" s="7"/>
    </row>
    <row r="70" spans="2:13" ht="15" customHeight="1" x14ac:dyDescent="0.25">
      <c r="B70" s="16"/>
      <c r="C70" s="82" t="s">
        <v>11</v>
      </c>
      <c r="D70" s="116" t="s">
        <v>20</v>
      </c>
      <c r="E70" s="116"/>
      <c r="F70" s="116"/>
      <c r="G70" s="116"/>
      <c r="H70" s="66">
        <v>21</v>
      </c>
      <c r="I70" s="33"/>
      <c r="J70" s="34">
        <f>1-H70/100</f>
        <v>0.79</v>
      </c>
      <c r="K70" s="33"/>
      <c r="L70" s="74">
        <v>12.5</v>
      </c>
      <c r="M70" s="7"/>
    </row>
    <row r="71" spans="2:13" ht="15" customHeight="1" x14ac:dyDescent="0.25">
      <c r="B71" s="16"/>
      <c r="C71" s="117" t="s">
        <v>12</v>
      </c>
      <c r="D71" s="124" t="s">
        <v>21</v>
      </c>
      <c r="E71" s="124"/>
      <c r="F71" s="124"/>
      <c r="G71" s="124"/>
      <c r="H71" s="67">
        <v>4</v>
      </c>
      <c r="I71" s="31"/>
      <c r="J71" s="32">
        <f>H71/100</f>
        <v>0.04</v>
      </c>
      <c r="K71" s="31"/>
      <c r="L71" s="75">
        <v>12.5</v>
      </c>
      <c r="M71" s="7"/>
    </row>
    <row r="72" spans="2:13" ht="15" customHeight="1" x14ac:dyDescent="0.25">
      <c r="B72" s="16"/>
      <c r="C72" s="117"/>
      <c r="D72" s="124" t="s">
        <v>22</v>
      </c>
      <c r="E72" s="124"/>
      <c r="F72" s="124"/>
      <c r="G72" s="124"/>
      <c r="H72" s="68">
        <v>10</v>
      </c>
      <c r="I72" s="31"/>
      <c r="J72" s="32">
        <f>1-H72/100</f>
        <v>0.9</v>
      </c>
      <c r="K72" s="31"/>
      <c r="L72" s="75">
        <v>12.5</v>
      </c>
      <c r="M72" s="7"/>
    </row>
    <row r="73" spans="2:13" ht="15" customHeight="1" x14ac:dyDescent="0.25">
      <c r="B73" s="16"/>
      <c r="C73" s="117" t="s">
        <v>13</v>
      </c>
      <c r="D73" s="124" t="s">
        <v>23</v>
      </c>
      <c r="E73" s="124"/>
      <c r="F73" s="124"/>
      <c r="G73" s="124"/>
      <c r="H73" s="68">
        <v>15</v>
      </c>
      <c r="I73" s="31"/>
      <c r="J73" s="32">
        <f>H73/100</f>
        <v>0.15</v>
      </c>
      <c r="K73" s="31"/>
      <c r="L73" s="75">
        <v>12.5</v>
      </c>
      <c r="M73" s="7"/>
    </row>
    <row r="74" spans="2:13" ht="15" customHeight="1" x14ac:dyDescent="0.25">
      <c r="B74" s="16"/>
      <c r="C74" s="117"/>
      <c r="D74" s="124" t="s">
        <v>24</v>
      </c>
      <c r="E74" s="124"/>
      <c r="F74" s="124"/>
      <c r="G74" s="124"/>
      <c r="H74" s="68">
        <v>7</v>
      </c>
      <c r="I74" s="31"/>
      <c r="J74" s="32">
        <f>H74/100</f>
        <v>7.0000000000000007E-2</v>
      </c>
      <c r="K74" s="31"/>
      <c r="L74" s="75">
        <v>12.5</v>
      </c>
      <c r="M74" s="7"/>
    </row>
    <row r="75" spans="2:13" ht="15.75" thickBot="1" x14ac:dyDescent="0.3">
      <c r="B75" s="17"/>
      <c r="C75" s="10"/>
      <c r="D75" s="10"/>
      <c r="E75" s="10"/>
      <c r="F75" s="44"/>
      <c r="G75" s="44"/>
      <c r="H75" s="45"/>
      <c r="I75" s="45"/>
      <c r="J75" s="46"/>
      <c r="K75" s="45"/>
      <c r="L75" s="95"/>
      <c r="M75" s="55"/>
    </row>
    <row r="76" spans="2:13" x14ac:dyDescent="0.25">
      <c r="B76" s="56"/>
      <c r="C76" s="122" t="s">
        <v>32</v>
      </c>
      <c r="D76" s="122"/>
      <c r="E76" s="123"/>
      <c r="F76" s="56"/>
      <c r="G76" s="3" t="s">
        <v>33</v>
      </c>
      <c r="H76" s="4"/>
      <c r="I76" s="4"/>
      <c r="J76" s="4"/>
      <c r="K76" s="4"/>
      <c r="L76" s="4"/>
      <c r="M76" s="5"/>
    </row>
    <row r="77" spans="2:13" ht="15" customHeight="1" x14ac:dyDescent="0.25">
      <c r="B77" s="8"/>
      <c r="C77" s="52"/>
      <c r="D77" s="52"/>
      <c r="E77" s="53"/>
      <c r="F77" s="8"/>
      <c r="G77" s="121" t="s">
        <v>34</v>
      </c>
      <c r="H77" s="121"/>
      <c r="I77" s="121"/>
      <c r="J77" s="121"/>
      <c r="K77" s="121"/>
      <c r="L77" s="121"/>
      <c r="M77" s="7"/>
    </row>
    <row r="78" spans="2:13" x14ac:dyDescent="0.25">
      <c r="B78" s="8"/>
      <c r="C78" s="52"/>
      <c r="D78" s="1" t="s">
        <v>29</v>
      </c>
      <c r="E78" s="9"/>
      <c r="F78" s="8"/>
      <c r="G78" s="121"/>
      <c r="H78" s="121"/>
      <c r="I78" s="121"/>
      <c r="J78" s="121"/>
      <c r="K78" s="121"/>
      <c r="L78" s="121"/>
      <c r="M78" s="7"/>
    </row>
    <row r="79" spans="2:13" x14ac:dyDescent="0.25">
      <c r="B79" s="8"/>
      <c r="C79" s="83" t="s">
        <v>1</v>
      </c>
      <c r="D79" s="38">
        <f>D80+D81+D82+D83</f>
        <v>0.35374999999999995</v>
      </c>
      <c r="E79" s="9"/>
      <c r="F79" s="6"/>
      <c r="G79" s="121"/>
      <c r="H79" s="121"/>
      <c r="I79" s="121"/>
      <c r="J79" s="121"/>
      <c r="K79" s="121"/>
      <c r="L79" s="121"/>
      <c r="M79" s="7"/>
    </row>
    <row r="80" spans="2:13" x14ac:dyDescent="0.25">
      <c r="B80" s="6"/>
      <c r="C80" s="101" t="s">
        <v>14</v>
      </c>
      <c r="D80" s="35">
        <f>J66*L66/100+J67*L67/100</f>
        <v>5.1249999999999997E-2</v>
      </c>
      <c r="E80" s="7"/>
      <c r="F80" s="6"/>
      <c r="G80" s="121"/>
      <c r="H80" s="121"/>
      <c r="I80" s="121"/>
      <c r="J80" s="121"/>
      <c r="K80" s="121"/>
      <c r="L80" s="121"/>
      <c r="M80" s="7"/>
    </row>
    <row r="81" spans="2:13" x14ac:dyDescent="0.25">
      <c r="B81" s="6"/>
      <c r="C81" s="101" t="s">
        <v>9</v>
      </c>
      <c r="D81" s="35">
        <f>J68*L68/100</f>
        <v>0.12125</v>
      </c>
      <c r="E81" s="7"/>
      <c r="F81" s="6"/>
      <c r="G81" s="121"/>
      <c r="H81" s="121"/>
      <c r="I81" s="121"/>
      <c r="J81" s="121"/>
      <c r="K81" s="121"/>
      <c r="L81" s="121"/>
      <c r="M81" s="7"/>
    </row>
    <row r="82" spans="2:13" x14ac:dyDescent="0.25">
      <c r="B82" s="6"/>
      <c r="C82" s="101" t="s">
        <v>10</v>
      </c>
      <c r="D82" s="35">
        <f>J69*L69/100</f>
        <v>8.2499999999999976E-2</v>
      </c>
      <c r="E82" s="7"/>
      <c r="F82" s="6"/>
      <c r="G82" s="121"/>
      <c r="H82" s="121"/>
      <c r="I82" s="121"/>
      <c r="J82" s="121"/>
      <c r="K82" s="121"/>
      <c r="L82" s="121"/>
      <c r="M82" s="7"/>
    </row>
    <row r="83" spans="2:13" x14ac:dyDescent="0.25">
      <c r="B83" s="6"/>
      <c r="C83" s="101" t="s">
        <v>11</v>
      </c>
      <c r="D83" s="35">
        <f>J70*L70/100</f>
        <v>9.8750000000000004E-2</v>
      </c>
      <c r="E83" s="7"/>
      <c r="F83" s="6"/>
      <c r="G83" s="121"/>
      <c r="H83" s="121"/>
      <c r="I83" s="121"/>
      <c r="J83" s="121"/>
      <c r="K83" s="121"/>
      <c r="L83" s="121"/>
      <c r="M83" s="7"/>
    </row>
    <row r="84" spans="2:13" x14ac:dyDescent="0.25">
      <c r="B84" s="6"/>
      <c r="C84" s="84" t="s">
        <v>15</v>
      </c>
      <c r="D84" s="39">
        <f>D85+D86</f>
        <v>0.14500000000000002</v>
      </c>
      <c r="E84" s="7"/>
      <c r="F84" s="6"/>
      <c r="G84" s="37"/>
      <c r="H84" s="37"/>
      <c r="I84" s="37"/>
      <c r="J84" s="37"/>
      <c r="K84" s="37"/>
      <c r="L84" s="37"/>
      <c r="M84" s="7"/>
    </row>
    <row r="85" spans="2:13" ht="15" customHeight="1" x14ac:dyDescent="0.25">
      <c r="B85" s="6"/>
      <c r="C85" s="96" t="s">
        <v>12</v>
      </c>
      <c r="D85" s="36">
        <f>J71*L71/100+J72*L72/100</f>
        <v>0.11750000000000001</v>
      </c>
      <c r="E85" s="7"/>
      <c r="F85" s="6"/>
      <c r="G85" s="119" t="s">
        <v>42</v>
      </c>
      <c r="H85" s="119"/>
      <c r="I85" s="119"/>
      <c r="J85" s="119"/>
      <c r="K85" s="119"/>
      <c r="L85" s="119"/>
      <c r="M85" s="7"/>
    </row>
    <row r="86" spans="2:13" x14ac:dyDescent="0.25">
      <c r="B86" s="6"/>
      <c r="C86" s="96" t="s">
        <v>13</v>
      </c>
      <c r="D86" s="36">
        <f>J73*L73/100+J74*L74/100</f>
        <v>2.75E-2</v>
      </c>
      <c r="E86" s="7"/>
      <c r="F86" s="6"/>
      <c r="G86" s="99" t="s">
        <v>35</v>
      </c>
      <c r="H86" s="120" t="s">
        <v>36</v>
      </c>
      <c r="I86" s="120"/>
      <c r="J86" s="120"/>
      <c r="K86" s="120"/>
      <c r="L86" s="40"/>
      <c r="M86" s="7"/>
    </row>
    <row r="87" spans="2:13" x14ac:dyDescent="0.25">
      <c r="B87" s="6"/>
      <c r="C87" s="73"/>
      <c r="D87" s="2"/>
      <c r="E87" s="7"/>
      <c r="F87" s="6"/>
      <c r="G87" s="100" t="s">
        <v>2</v>
      </c>
      <c r="H87" s="111" t="s">
        <v>37</v>
      </c>
      <c r="I87" s="111"/>
      <c r="J87" s="111"/>
      <c r="K87" s="111"/>
      <c r="L87" s="40"/>
      <c r="M87" s="7"/>
    </row>
    <row r="88" spans="2:13" x14ac:dyDescent="0.25">
      <c r="B88" s="6"/>
      <c r="C88" s="86" t="s">
        <v>25</v>
      </c>
      <c r="D88" s="76">
        <f>D79+D84</f>
        <v>0.49874999999999997</v>
      </c>
      <c r="E88" s="7"/>
      <c r="F88" s="6"/>
      <c r="G88" s="100" t="s">
        <v>3</v>
      </c>
      <c r="H88" s="111" t="s">
        <v>38</v>
      </c>
      <c r="I88" s="111"/>
      <c r="J88" s="111"/>
      <c r="K88" s="111"/>
      <c r="L88" s="37"/>
      <c r="M88" s="7"/>
    </row>
    <row r="89" spans="2:13" x14ac:dyDescent="0.25">
      <c r="B89" s="6"/>
      <c r="C89" s="87" t="s">
        <v>26</v>
      </c>
      <c r="D89" s="76">
        <v>0.6</v>
      </c>
      <c r="E89" s="60"/>
      <c r="F89" s="6"/>
      <c r="G89" s="100" t="s">
        <v>5</v>
      </c>
      <c r="H89" s="111" t="s">
        <v>39</v>
      </c>
      <c r="I89" s="111"/>
      <c r="J89" s="111"/>
      <c r="K89" s="111"/>
      <c r="L89" s="37"/>
      <c r="M89" s="7"/>
    </row>
    <row r="90" spans="2:13" ht="15.75" thickBot="1" x14ac:dyDescent="0.3">
      <c r="B90" s="6"/>
      <c r="C90" s="99"/>
      <c r="D90" s="95"/>
      <c r="E90" s="61"/>
      <c r="F90" s="6"/>
      <c r="G90" s="98" t="s">
        <v>6</v>
      </c>
      <c r="H90" s="111" t="s">
        <v>40</v>
      </c>
      <c r="I90" s="111"/>
      <c r="J90" s="111"/>
      <c r="K90" s="111"/>
      <c r="L90" s="40"/>
      <c r="M90" s="7"/>
    </row>
    <row r="91" spans="2:13" ht="18" thickBot="1" x14ac:dyDescent="0.3">
      <c r="B91" s="6"/>
      <c r="C91" s="88" t="s">
        <v>27</v>
      </c>
      <c r="D91" s="77">
        <f>D88*0.448+D89*0.552</f>
        <v>0.55464000000000002</v>
      </c>
      <c r="E91" s="61"/>
      <c r="F91" s="6"/>
      <c r="G91" s="97" t="s">
        <v>4</v>
      </c>
      <c r="H91" s="112" t="s">
        <v>41</v>
      </c>
      <c r="I91" s="112"/>
      <c r="J91" s="112"/>
      <c r="K91" s="112"/>
      <c r="L91" s="40"/>
      <c r="M91" s="7"/>
    </row>
    <row r="92" spans="2:13" ht="15.75" thickBot="1" x14ac:dyDescent="0.3">
      <c r="B92" s="18"/>
      <c r="C92" s="62"/>
      <c r="D92" s="62"/>
      <c r="E92" s="19"/>
      <c r="F92" s="18"/>
      <c r="G92" s="65"/>
      <c r="H92" s="65"/>
      <c r="I92" s="65"/>
      <c r="J92" s="65"/>
      <c r="K92" s="57"/>
      <c r="L92" s="57"/>
      <c r="M92" s="19"/>
    </row>
    <row r="94" spans="2:13" ht="20.25" thickBot="1" x14ac:dyDescent="0.3">
      <c r="B94" s="127" t="s">
        <v>55</v>
      </c>
      <c r="C94" s="127"/>
      <c r="D94" s="127"/>
      <c r="E94" s="127"/>
      <c r="F94" s="127"/>
      <c r="G94" s="127"/>
      <c r="H94" s="127"/>
      <c r="I94" s="127"/>
      <c r="J94" s="127"/>
      <c r="K94" s="127"/>
      <c r="L94" s="127"/>
      <c r="M94" s="127"/>
    </row>
    <row r="95" spans="2:13" x14ac:dyDescent="0.25">
      <c r="B95" s="11"/>
      <c r="C95" s="3" t="s">
        <v>8</v>
      </c>
      <c r="D95" s="3"/>
      <c r="E95" s="3"/>
      <c r="F95" s="3"/>
      <c r="G95" s="12"/>
      <c r="H95" s="13"/>
      <c r="I95" s="13"/>
      <c r="J95" s="14"/>
      <c r="K95" s="13"/>
      <c r="L95" s="4"/>
      <c r="M95" s="5"/>
    </row>
    <row r="96" spans="2:13" ht="28.5" x14ac:dyDescent="0.25">
      <c r="B96" s="15"/>
      <c r="C96" s="102" t="s">
        <v>0</v>
      </c>
      <c r="D96" s="114" t="s">
        <v>28</v>
      </c>
      <c r="E96" s="114"/>
      <c r="F96" s="114"/>
      <c r="G96" s="114"/>
      <c r="H96" s="102" t="s">
        <v>29</v>
      </c>
      <c r="I96" s="115" t="s">
        <v>30</v>
      </c>
      <c r="J96" s="115"/>
      <c r="K96" s="115"/>
      <c r="L96" s="1" t="s">
        <v>31</v>
      </c>
      <c r="M96" s="9"/>
    </row>
    <row r="97" spans="2:13" ht="15" customHeight="1" x14ac:dyDescent="0.25">
      <c r="B97" s="16"/>
      <c r="C97" s="118" t="s">
        <v>14</v>
      </c>
      <c r="D97" s="116" t="s">
        <v>16</v>
      </c>
      <c r="E97" s="116"/>
      <c r="F97" s="116"/>
      <c r="G97" s="116"/>
      <c r="H97" s="66" t="s">
        <v>38</v>
      </c>
      <c r="I97" s="33"/>
      <c r="J97" s="34">
        <f>IF(H97="Low",0,IF(H97="Moderate",0.67,IF(H97="High",1,"-")))</f>
        <v>0</v>
      </c>
      <c r="K97" s="33"/>
      <c r="L97" s="74">
        <v>6.25</v>
      </c>
      <c r="M97" s="7"/>
    </row>
    <row r="98" spans="2:13" ht="15" customHeight="1" x14ac:dyDescent="0.25">
      <c r="B98" s="16"/>
      <c r="C98" s="118"/>
      <c r="D98" s="116" t="s">
        <v>17</v>
      </c>
      <c r="E98" s="116"/>
      <c r="F98" s="116"/>
      <c r="G98" s="116"/>
      <c r="H98" s="66">
        <v>17</v>
      </c>
      <c r="I98" s="33"/>
      <c r="J98" s="34">
        <f>1-H98/100</f>
        <v>0.83</v>
      </c>
      <c r="K98" s="33"/>
      <c r="L98" s="74">
        <v>6.25</v>
      </c>
      <c r="M98" s="7"/>
    </row>
    <row r="99" spans="2:13" ht="15" customHeight="1" x14ac:dyDescent="0.25">
      <c r="B99" s="16"/>
      <c r="C99" s="101" t="s">
        <v>9</v>
      </c>
      <c r="D99" s="116" t="s">
        <v>18</v>
      </c>
      <c r="E99" s="116"/>
      <c r="F99" s="116"/>
      <c r="G99" s="116"/>
      <c r="H99" s="66">
        <v>3</v>
      </c>
      <c r="I99" s="33"/>
      <c r="J99" s="34">
        <f>1-H99/100</f>
        <v>0.97</v>
      </c>
      <c r="K99" s="33"/>
      <c r="L99" s="74">
        <v>12.5</v>
      </c>
      <c r="M99" s="7"/>
    </row>
    <row r="100" spans="2:13" ht="15" customHeight="1" x14ac:dyDescent="0.25">
      <c r="B100" s="16"/>
      <c r="C100" s="82" t="s">
        <v>10</v>
      </c>
      <c r="D100" s="116" t="s">
        <v>19</v>
      </c>
      <c r="E100" s="116"/>
      <c r="F100" s="116"/>
      <c r="G100" s="116"/>
      <c r="H100" s="66">
        <v>32</v>
      </c>
      <c r="I100" s="33"/>
      <c r="J100" s="34">
        <f>1-H100/100</f>
        <v>0.67999999999999994</v>
      </c>
      <c r="K100" s="33"/>
      <c r="L100" s="74">
        <v>12.5</v>
      </c>
      <c r="M100" s="7"/>
    </row>
    <row r="101" spans="2:13" ht="15" customHeight="1" x14ac:dyDescent="0.25">
      <c r="B101" s="16"/>
      <c r="C101" s="82" t="s">
        <v>11</v>
      </c>
      <c r="D101" s="116" t="s">
        <v>20</v>
      </c>
      <c r="E101" s="116"/>
      <c r="F101" s="116"/>
      <c r="G101" s="116"/>
      <c r="H101" s="66">
        <v>20</v>
      </c>
      <c r="I101" s="33"/>
      <c r="J101" s="34">
        <f>1-H101/100</f>
        <v>0.8</v>
      </c>
      <c r="K101" s="33"/>
      <c r="L101" s="74">
        <v>12.5</v>
      </c>
      <c r="M101" s="7"/>
    </row>
    <row r="102" spans="2:13" ht="15" customHeight="1" x14ac:dyDescent="0.25">
      <c r="B102" s="16"/>
      <c r="C102" s="117" t="s">
        <v>12</v>
      </c>
      <c r="D102" s="124" t="s">
        <v>21</v>
      </c>
      <c r="E102" s="124"/>
      <c r="F102" s="124"/>
      <c r="G102" s="124"/>
      <c r="H102" s="67">
        <v>6</v>
      </c>
      <c r="I102" s="31"/>
      <c r="J102" s="32">
        <f>H102/100</f>
        <v>0.06</v>
      </c>
      <c r="K102" s="31"/>
      <c r="L102" s="75">
        <v>12.5</v>
      </c>
      <c r="M102" s="7"/>
    </row>
    <row r="103" spans="2:13" ht="15" customHeight="1" x14ac:dyDescent="0.25">
      <c r="B103" s="16"/>
      <c r="C103" s="117"/>
      <c r="D103" s="124" t="s">
        <v>22</v>
      </c>
      <c r="E103" s="124"/>
      <c r="F103" s="124"/>
      <c r="G103" s="124"/>
      <c r="H103" s="68">
        <v>30</v>
      </c>
      <c r="I103" s="31"/>
      <c r="J103" s="32">
        <f>1-H103/100</f>
        <v>0.7</v>
      </c>
      <c r="K103" s="31"/>
      <c r="L103" s="75">
        <v>12.5</v>
      </c>
      <c r="M103" s="7"/>
    </row>
    <row r="104" spans="2:13" ht="15" customHeight="1" x14ac:dyDescent="0.25">
      <c r="B104" s="16"/>
      <c r="C104" s="117" t="s">
        <v>13</v>
      </c>
      <c r="D104" s="124" t="s">
        <v>23</v>
      </c>
      <c r="E104" s="124"/>
      <c r="F104" s="124"/>
      <c r="G104" s="124"/>
      <c r="H104" s="68">
        <v>6</v>
      </c>
      <c r="I104" s="31"/>
      <c r="J104" s="32">
        <f>H104/100</f>
        <v>0.06</v>
      </c>
      <c r="K104" s="31"/>
      <c r="L104" s="75">
        <v>12.5</v>
      </c>
      <c r="M104" s="7"/>
    </row>
    <row r="105" spans="2:13" ht="15" customHeight="1" x14ac:dyDescent="0.25">
      <c r="B105" s="16"/>
      <c r="C105" s="117"/>
      <c r="D105" s="124" t="s">
        <v>24</v>
      </c>
      <c r="E105" s="124"/>
      <c r="F105" s="124"/>
      <c r="G105" s="124"/>
      <c r="H105" s="68">
        <v>3</v>
      </c>
      <c r="I105" s="31"/>
      <c r="J105" s="32">
        <f>H105/100</f>
        <v>0.03</v>
      </c>
      <c r="K105" s="31"/>
      <c r="L105" s="75">
        <v>12.5</v>
      </c>
      <c r="M105" s="7"/>
    </row>
    <row r="106" spans="2:13" ht="15.75" thickBot="1" x14ac:dyDescent="0.3">
      <c r="B106" s="17"/>
      <c r="C106" s="10"/>
      <c r="D106" s="10"/>
      <c r="E106" s="10"/>
      <c r="F106" s="44"/>
      <c r="G106" s="44"/>
      <c r="H106" s="45"/>
      <c r="I106" s="45"/>
      <c r="J106" s="46"/>
      <c r="K106" s="45"/>
      <c r="L106" s="95"/>
      <c r="M106" s="55"/>
    </row>
    <row r="107" spans="2:13" x14ac:dyDescent="0.25">
      <c r="B107" s="56"/>
      <c r="C107" s="122" t="s">
        <v>32</v>
      </c>
      <c r="D107" s="122"/>
      <c r="E107" s="123"/>
      <c r="F107" s="56"/>
      <c r="G107" s="3" t="s">
        <v>33</v>
      </c>
      <c r="H107" s="4"/>
      <c r="I107" s="4"/>
      <c r="J107" s="4"/>
      <c r="K107" s="4"/>
      <c r="L107" s="4"/>
      <c r="M107" s="5"/>
    </row>
    <row r="108" spans="2:13" ht="15" customHeight="1" x14ac:dyDescent="0.25">
      <c r="B108" s="8"/>
      <c r="C108" s="52"/>
      <c r="D108" s="52"/>
      <c r="E108" s="53"/>
      <c r="F108" s="8"/>
      <c r="G108" s="121" t="s">
        <v>34</v>
      </c>
      <c r="H108" s="121"/>
      <c r="I108" s="121"/>
      <c r="J108" s="121"/>
      <c r="K108" s="121"/>
      <c r="L108" s="121"/>
      <c r="M108" s="7"/>
    </row>
    <row r="109" spans="2:13" x14ac:dyDescent="0.25">
      <c r="B109" s="8"/>
      <c r="C109" s="52"/>
      <c r="D109" s="1" t="s">
        <v>29</v>
      </c>
      <c r="E109" s="9"/>
      <c r="F109" s="8"/>
      <c r="G109" s="121"/>
      <c r="H109" s="121"/>
      <c r="I109" s="121"/>
      <c r="J109" s="121"/>
      <c r="K109" s="121"/>
      <c r="L109" s="121"/>
      <c r="M109" s="7"/>
    </row>
    <row r="110" spans="2:13" x14ac:dyDescent="0.25">
      <c r="B110" s="8"/>
      <c r="C110" s="83" t="s">
        <v>1</v>
      </c>
      <c r="D110" s="38">
        <f>D111+D112+D113+D114</f>
        <v>0.35812500000000003</v>
      </c>
      <c r="E110" s="9"/>
      <c r="F110" s="6"/>
      <c r="G110" s="121"/>
      <c r="H110" s="121"/>
      <c r="I110" s="121"/>
      <c r="J110" s="121"/>
      <c r="K110" s="121"/>
      <c r="L110" s="121"/>
      <c r="M110" s="7"/>
    </row>
    <row r="111" spans="2:13" x14ac:dyDescent="0.25">
      <c r="B111" s="6"/>
      <c r="C111" s="101" t="s">
        <v>14</v>
      </c>
      <c r="D111" s="35">
        <f>J97*L97/100+J98*L98/100</f>
        <v>5.1874999999999998E-2</v>
      </c>
      <c r="E111" s="7"/>
      <c r="F111" s="6"/>
      <c r="G111" s="121"/>
      <c r="H111" s="121"/>
      <c r="I111" s="121"/>
      <c r="J111" s="121"/>
      <c r="K111" s="121"/>
      <c r="L111" s="121"/>
      <c r="M111" s="7"/>
    </row>
    <row r="112" spans="2:13" x14ac:dyDescent="0.25">
      <c r="B112" s="6"/>
      <c r="C112" s="101" t="s">
        <v>9</v>
      </c>
      <c r="D112" s="35">
        <f>J99*L99/100</f>
        <v>0.12125</v>
      </c>
      <c r="E112" s="7"/>
      <c r="F112" s="6"/>
      <c r="G112" s="121"/>
      <c r="H112" s="121"/>
      <c r="I112" s="121"/>
      <c r="J112" s="121"/>
      <c r="K112" s="121"/>
      <c r="L112" s="121"/>
      <c r="M112" s="7"/>
    </row>
    <row r="113" spans="2:13" x14ac:dyDescent="0.25">
      <c r="B113" s="6"/>
      <c r="C113" s="101" t="s">
        <v>10</v>
      </c>
      <c r="D113" s="35">
        <f>J100*L100/100</f>
        <v>8.5000000000000006E-2</v>
      </c>
      <c r="E113" s="7"/>
      <c r="F113" s="6"/>
      <c r="G113" s="121"/>
      <c r="H113" s="121"/>
      <c r="I113" s="121"/>
      <c r="J113" s="121"/>
      <c r="K113" s="121"/>
      <c r="L113" s="121"/>
      <c r="M113" s="7"/>
    </row>
    <row r="114" spans="2:13" x14ac:dyDescent="0.25">
      <c r="B114" s="6"/>
      <c r="C114" s="101" t="s">
        <v>11</v>
      </c>
      <c r="D114" s="35">
        <f>J101*L101/100</f>
        <v>0.1</v>
      </c>
      <c r="E114" s="7"/>
      <c r="F114" s="6"/>
      <c r="G114" s="121"/>
      <c r="H114" s="121"/>
      <c r="I114" s="121"/>
      <c r="J114" s="121"/>
      <c r="K114" s="121"/>
      <c r="L114" s="121"/>
      <c r="M114" s="7"/>
    </row>
    <row r="115" spans="2:13" x14ac:dyDescent="0.25">
      <c r="B115" s="6"/>
      <c r="C115" s="84" t="s">
        <v>15</v>
      </c>
      <c r="D115" s="39">
        <f>D116+D117</f>
        <v>0.10625</v>
      </c>
      <c r="E115" s="7"/>
      <c r="F115" s="6"/>
      <c r="G115" s="37"/>
      <c r="H115" s="37"/>
      <c r="I115" s="37"/>
      <c r="J115" s="37"/>
      <c r="K115" s="37"/>
      <c r="L115" s="37"/>
      <c r="M115" s="7"/>
    </row>
    <row r="116" spans="2:13" ht="15" customHeight="1" x14ac:dyDescent="0.25">
      <c r="B116" s="6"/>
      <c r="C116" s="96" t="s">
        <v>12</v>
      </c>
      <c r="D116" s="36">
        <f>J102*L102/100+J103*L103/100</f>
        <v>9.5000000000000001E-2</v>
      </c>
      <c r="E116" s="7"/>
      <c r="F116" s="6"/>
      <c r="G116" s="119" t="s">
        <v>42</v>
      </c>
      <c r="H116" s="119"/>
      <c r="I116" s="119"/>
      <c r="J116" s="119"/>
      <c r="K116" s="119"/>
      <c r="L116" s="119"/>
      <c r="M116" s="7"/>
    </row>
    <row r="117" spans="2:13" x14ac:dyDescent="0.25">
      <c r="B117" s="6"/>
      <c r="C117" s="96" t="s">
        <v>13</v>
      </c>
      <c r="D117" s="36">
        <f>J104*L104/100+J105*L105/100</f>
        <v>1.125E-2</v>
      </c>
      <c r="E117" s="7"/>
      <c r="F117" s="6"/>
      <c r="G117" s="99" t="s">
        <v>35</v>
      </c>
      <c r="H117" s="120" t="s">
        <v>36</v>
      </c>
      <c r="I117" s="120"/>
      <c r="J117" s="120"/>
      <c r="K117" s="120"/>
      <c r="L117" s="40"/>
      <c r="M117" s="7"/>
    </row>
    <row r="118" spans="2:13" x14ac:dyDescent="0.25">
      <c r="B118" s="6"/>
      <c r="C118" s="73"/>
      <c r="D118" s="2"/>
      <c r="E118" s="7"/>
      <c r="F118" s="6"/>
      <c r="G118" s="100" t="s">
        <v>2</v>
      </c>
      <c r="H118" s="111" t="s">
        <v>37</v>
      </c>
      <c r="I118" s="111"/>
      <c r="J118" s="111"/>
      <c r="K118" s="111"/>
      <c r="L118" s="40"/>
      <c r="M118" s="7"/>
    </row>
    <row r="119" spans="2:13" x14ac:dyDescent="0.25">
      <c r="B119" s="6"/>
      <c r="C119" s="86" t="s">
        <v>25</v>
      </c>
      <c r="D119" s="76">
        <f>D110+D115</f>
        <v>0.46437500000000004</v>
      </c>
      <c r="E119" s="7"/>
      <c r="F119" s="6"/>
      <c r="G119" s="100" t="s">
        <v>3</v>
      </c>
      <c r="H119" s="111" t="s">
        <v>38</v>
      </c>
      <c r="I119" s="111"/>
      <c r="J119" s="111"/>
      <c r="K119" s="111"/>
      <c r="L119" s="37"/>
      <c r="M119" s="7"/>
    </row>
    <row r="120" spans="2:13" x14ac:dyDescent="0.25">
      <c r="B120" s="6"/>
      <c r="C120" s="87" t="s">
        <v>26</v>
      </c>
      <c r="D120" s="76">
        <v>0.72</v>
      </c>
      <c r="E120" s="60"/>
      <c r="F120" s="6"/>
      <c r="G120" s="100" t="s">
        <v>5</v>
      </c>
      <c r="H120" s="111" t="s">
        <v>39</v>
      </c>
      <c r="I120" s="111"/>
      <c r="J120" s="111"/>
      <c r="K120" s="111"/>
      <c r="L120" s="37"/>
      <c r="M120" s="7"/>
    </row>
    <row r="121" spans="2:13" ht="15.75" thickBot="1" x14ac:dyDescent="0.3">
      <c r="B121" s="6"/>
      <c r="C121" s="99"/>
      <c r="D121" s="95"/>
      <c r="E121" s="61"/>
      <c r="F121" s="6"/>
      <c r="G121" s="98" t="s">
        <v>6</v>
      </c>
      <c r="H121" s="111" t="s">
        <v>40</v>
      </c>
      <c r="I121" s="111"/>
      <c r="J121" s="111"/>
      <c r="K121" s="111"/>
      <c r="L121" s="40"/>
      <c r="M121" s="7"/>
    </row>
    <row r="122" spans="2:13" ht="18" thickBot="1" x14ac:dyDescent="0.3">
      <c r="B122" s="6"/>
      <c r="C122" s="88" t="s">
        <v>27</v>
      </c>
      <c r="D122" s="77">
        <f>D119*0.448+D120*0.552</f>
        <v>0.60548000000000002</v>
      </c>
      <c r="E122" s="61"/>
      <c r="F122" s="6"/>
      <c r="G122" s="97" t="s">
        <v>4</v>
      </c>
      <c r="H122" s="112" t="s">
        <v>41</v>
      </c>
      <c r="I122" s="112"/>
      <c r="J122" s="112"/>
      <c r="K122" s="112"/>
      <c r="L122" s="40"/>
      <c r="M122" s="7"/>
    </row>
    <row r="123" spans="2:13" ht="15.75" thickBot="1" x14ac:dyDescent="0.3">
      <c r="B123" s="18"/>
      <c r="C123" s="62"/>
      <c r="D123" s="62"/>
      <c r="E123" s="19"/>
      <c r="F123" s="18"/>
      <c r="G123" s="65"/>
      <c r="H123" s="65"/>
      <c r="I123" s="65"/>
      <c r="J123" s="65"/>
      <c r="K123" s="57"/>
      <c r="L123" s="57"/>
      <c r="M123" s="19"/>
    </row>
    <row r="125" spans="2:13" ht="20.25" thickBot="1" x14ac:dyDescent="0.3">
      <c r="B125" s="127" t="s">
        <v>56</v>
      </c>
      <c r="C125" s="127"/>
      <c r="D125" s="127"/>
      <c r="E125" s="127"/>
      <c r="F125" s="127"/>
      <c r="G125" s="127"/>
      <c r="H125" s="127"/>
      <c r="I125" s="127"/>
      <c r="J125" s="127"/>
      <c r="K125" s="127"/>
      <c r="L125" s="127"/>
      <c r="M125" s="127"/>
    </row>
    <row r="126" spans="2:13" x14ac:dyDescent="0.25">
      <c r="B126" s="11"/>
      <c r="C126" s="3" t="s">
        <v>8</v>
      </c>
      <c r="D126" s="3"/>
      <c r="E126" s="3"/>
      <c r="F126" s="3"/>
      <c r="G126" s="12"/>
      <c r="H126" s="13"/>
      <c r="I126" s="13"/>
      <c r="J126" s="14"/>
      <c r="K126" s="13"/>
      <c r="L126" s="4"/>
      <c r="M126" s="5"/>
    </row>
    <row r="127" spans="2:13" ht="28.5" x14ac:dyDescent="0.25">
      <c r="B127" s="15"/>
      <c r="C127" s="102" t="s">
        <v>0</v>
      </c>
      <c r="D127" s="114" t="s">
        <v>28</v>
      </c>
      <c r="E127" s="114"/>
      <c r="F127" s="114"/>
      <c r="G127" s="114"/>
      <c r="H127" s="102" t="s">
        <v>29</v>
      </c>
      <c r="I127" s="115" t="s">
        <v>30</v>
      </c>
      <c r="J127" s="115"/>
      <c r="K127" s="115"/>
      <c r="L127" s="1" t="s">
        <v>31</v>
      </c>
      <c r="M127" s="9"/>
    </row>
    <row r="128" spans="2:13" ht="15" customHeight="1" x14ac:dyDescent="0.25">
      <c r="B128" s="16"/>
      <c r="C128" s="118" t="s">
        <v>14</v>
      </c>
      <c r="D128" s="116" t="s">
        <v>16</v>
      </c>
      <c r="E128" s="116"/>
      <c r="F128" s="116"/>
      <c r="G128" s="116"/>
      <c r="H128" s="66" t="s">
        <v>38</v>
      </c>
      <c r="I128" s="33"/>
      <c r="J128" s="34">
        <f>IF(H128="Low",0,IF(H128="Moderate",0.67,IF(H128="High",1,"-")))</f>
        <v>0</v>
      </c>
      <c r="K128" s="33"/>
      <c r="L128" s="74">
        <v>6.25</v>
      </c>
      <c r="M128" s="7"/>
    </row>
    <row r="129" spans="2:13" ht="15" customHeight="1" x14ac:dyDescent="0.25">
      <c r="B129" s="16"/>
      <c r="C129" s="118"/>
      <c r="D129" s="116" t="s">
        <v>17</v>
      </c>
      <c r="E129" s="116"/>
      <c r="F129" s="116"/>
      <c r="G129" s="116"/>
      <c r="H129" s="66">
        <f t="shared" ref="H129:H136" si="0">(11.5*H5+16*H36+37.4*H67+9.7*H98)/74.6</f>
        <v>17.923592493297587</v>
      </c>
      <c r="I129" s="33"/>
      <c r="J129" s="34">
        <f>1-H129/100</f>
        <v>0.82076407506702409</v>
      </c>
      <c r="K129" s="33"/>
      <c r="L129" s="74">
        <v>6.25</v>
      </c>
      <c r="M129" s="7"/>
    </row>
    <row r="130" spans="2:13" ht="15" customHeight="1" x14ac:dyDescent="0.25">
      <c r="B130" s="16"/>
      <c r="C130" s="101" t="s">
        <v>9</v>
      </c>
      <c r="D130" s="116" t="s">
        <v>18</v>
      </c>
      <c r="E130" s="116"/>
      <c r="F130" s="116"/>
      <c r="G130" s="116"/>
      <c r="H130" s="66">
        <f t="shared" si="0"/>
        <v>3.9584450402144777</v>
      </c>
      <c r="I130" s="33"/>
      <c r="J130" s="34">
        <f>1-H130/100</f>
        <v>0.96041554959785524</v>
      </c>
      <c r="K130" s="33"/>
      <c r="L130" s="74">
        <v>12.5</v>
      </c>
      <c r="M130" s="7"/>
    </row>
    <row r="131" spans="2:13" ht="15" customHeight="1" x14ac:dyDescent="0.25">
      <c r="B131" s="16"/>
      <c r="C131" s="82" t="s">
        <v>10</v>
      </c>
      <c r="D131" s="116" t="s">
        <v>19</v>
      </c>
      <c r="E131" s="116"/>
      <c r="F131" s="116"/>
      <c r="G131" s="116"/>
      <c r="H131" s="66">
        <f t="shared" si="0"/>
        <v>30.247989276139414</v>
      </c>
      <c r="I131" s="33"/>
      <c r="J131" s="34">
        <f>1-H131/100</f>
        <v>0.69752010723860591</v>
      </c>
      <c r="K131" s="33"/>
      <c r="L131" s="74">
        <v>12.5</v>
      </c>
      <c r="M131" s="7"/>
    </row>
    <row r="132" spans="2:13" ht="15" customHeight="1" x14ac:dyDescent="0.25">
      <c r="B132" s="16"/>
      <c r="C132" s="82" t="s">
        <v>11</v>
      </c>
      <c r="D132" s="116" t="s">
        <v>20</v>
      </c>
      <c r="E132" s="116"/>
      <c r="F132" s="116"/>
      <c r="G132" s="116"/>
      <c r="H132" s="66">
        <f t="shared" si="0"/>
        <v>16.580428954423596</v>
      </c>
      <c r="I132" s="33"/>
      <c r="J132" s="34">
        <f>1-H132/100</f>
        <v>0.83419571045576402</v>
      </c>
      <c r="K132" s="33"/>
      <c r="L132" s="74">
        <v>12.5</v>
      </c>
      <c r="M132" s="7"/>
    </row>
    <row r="133" spans="2:13" ht="15" customHeight="1" x14ac:dyDescent="0.25">
      <c r="B133" s="16"/>
      <c r="C133" s="117" t="s">
        <v>12</v>
      </c>
      <c r="D133" s="124" t="s">
        <v>21</v>
      </c>
      <c r="E133" s="124"/>
      <c r="F133" s="124"/>
      <c r="G133" s="124"/>
      <c r="H133" s="68">
        <f t="shared" si="0"/>
        <v>4.1997319034852554</v>
      </c>
      <c r="I133" s="31"/>
      <c r="J133" s="32">
        <f>H133/100</f>
        <v>4.1997319034852557E-2</v>
      </c>
      <c r="K133" s="31"/>
      <c r="L133" s="75">
        <v>12.5</v>
      </c>
      <c r="M133" s="7"/>
    </row>
    <row r="134" spans="2:13" ht="15" customHeight="1" x14ac:dyDescent="0.25">
      <c r="B134" s="16"/>
      <c r="C134" s="117"/>
      <c r="D134" s="124" t="s">
        <v>22</v>
      </c>
      <c r="E134" s="124"/>
      <c r="F134" s="124"/>
      <c r="G134" s="124"/>
      <c r="H134" s="68">
        <f t="shared" si="0"/>
        <v>15.64343163538874</v>
      </c>
      <c r="I134" s="31"/>
      <c r="J134" s="32">
        <f>1-H134/100</f>
        <v>0.84356568364611262</v>
      </c>
      <c r="K134" s="31"/>
      <c r="L134" s="75">
        <v>12.5</v>
      </c>
      <c r="M134" s="7"/>
    </row>
    <row r="135" spans="2:13" ht="15" customHeight="1" x14ac:dyDescent="0.25">
      <c r="B135" s="16"/>
      <c r="C135" s="117" t="s">
        <v>13</v>
      </c>
      <c r="D135" s="124" t="s">
        <v>23</v>
      </c>
      <c r="E135" s="124"/>
      <c r="F135" s="124"/>
      <c r="G135" s="124"/>
      <c r="H135" s="68">
        <f t="shared" si="0"/>
        <v>11.309651474530833</v>
      </c>
      <c r="I135" s="31"/>
      <c r="J135" s="32">
        <f>H135/100</f>
        <v>0.11309651474530832</v>
      </c>
      <c r="K135" s="31"/>
      <c r="L135" s="75">
        <v>12.5</v>
      </c>
      <c r="M135" s="7"/>
    </row>
    <row r="136" spans="2:13" ht="15" customHeight="1" x14ac:dyDescent="0.25">
      <c r="B136" s="16"/>
      <c r="C136" s="117"/>
      <c r="D136" s="124" t="s">
        <v>24</v>
      </c>
      <c r="E136" s="124"/>
      <c r="F136" s="124"/>
      <c r="G136" s="124"/>
      <c r="H136" s="68">
        <f t="shared" si="0"/>
        <v>5.0053619302949066</v>
      </c>
      <c r="I136" s="31"/>
      <c r="J136" s="32">
        <f>H136/100</f>
        <v>5.0053619302949069E-2</v>
      </c>
      <c r="K136" s="31"/>
      <c r="L136" s="75">
        <v>12.5</v>
      </c>
      <c r="M136" s="7"/>
    </row>
    <row r="137" spans="2:13" ht="15.75" thickBot="1" x14ac:dyDescent="0.3">
      <c r="B137" s="17"/>
      <c r="C137" s="10"/>
      <c r="D137" s="10"/>
      <c r="E137" s="10"/>
      <c r="F137" s="44"/>
      <c r="G137" s="44"/>
      <c r="H137" s="45"/>
      <c r="I137" s="45"/>
      <c r="J137" s="46"/>
      <c r="K137" s="45"/>
      <c r="L137" s="95"/>
      <c r="M137" s="55"/>
    </row>
    <row r="138" spans="2:13" x14ac:dyDescent="0.25">
      <c r="B138" s="56"/>
      <c r="C138" s="122" t="s">
        <v>32</v>
      </c>
      <c r="D138" s="122"/>
      <c r="E138" s="123"/>
      <c r="F138" s="56"/>
      <c r="G138" s="3" t="s">
        <v>33</v>
      </c>
      <c r="H138" s="4"/>
      <c r="I138" s="4"/>
      <c r="J138" s="4"/>
      <c r="K138" s="4"/>
      <c r="L138" s="4"/>
      <c r="M138" s="5"/>
    </row>
    <row r="139" spans="2:13" ht="15" customHeight="1" x14ac:dyDescent="0.25">
      <c r="B139" s="8"/>
      <c r="C139" s="52"/>
      <c r="D139" s="52"/>
      <c r="E139" s="53"/>
      <c r="F139" s="8"/>
      <c r="G139" s="121" t="s">
        <v>34</v>
      </c>
      <c r="H139" s="121"/>
      <c r="I139" s="121"/>
      <c r="J139" s="121"/>
      <c r="K139" s="121"/>
      <c r="L139" s="121"/>
      <c r="M139" s="7"/>
    </row>
    <row r="140" spans="2:13" x14ac:dyDescent="0.25">
      <c r="B140" s="8"/>
      <c r="C140" s="52"/>
      <c r="D140" s="1" t="s">
        <v>29</v>
      </c>
      <c r="E140" s="9"/>
      <c r="F140" s="8"/>
      <c r="G140" s="121"/>
      <c r="H140" s="121"/>
      <c r="I140" s="121"/>
      <c r="J140" s="121"/>
      <c r="K140" s="121"/>
      <c r="L140" s="121"/>
      <c r="M140" s="7"/>
    </row>
    <row r="141" spans="2:13" x14ac:dyDescent="0.25">
      <c r="B141" s="8"/>
      <c r="C141" s="83" t="s">
        <v>1</v>
      </c>
      <c r="D141" s="38">
        <f>D142+D143+D144+D145</f>
        <v>0.36281417560321716</v>
      </c>
      <c r="E141" s="9"/>
      <c r="F141" s="6"/>
      <c r="G141" s="121"/>
      <c r="H141" s="121"/>
      <c r="I141" s="121"/>
      <c r="J141" s="121"/>
      <c r="K141" s="121"/>
      <c r="L141" s="121"/>
      <c r="M141" s="7"/>
    </row>
    <row r="142" spans="2:13" x14ac:dyDescent="0.25">
      <c r="B142" s="6"/>
      <c r="C142" s="101" t="s">
        <v>14</v>
      </c>
      <c r="D142" s="35">
        <f>J128*L128/100+J129*L129/100</f>
        <v>5.1297754691689006E-2</v>
      </c>
      <c r="E142" s="7"/>
      <c r="F142" s="6"/>
      <c r="G142" s="121"/>
      <c r="H142" s="121"/>
      <c r="I142" s="121"/>
      <c r="J142" s="121"/>
      <c r="K142" s="121"/>
      <c r="L142" s="121"/>
      <c r="M142" s="7"/>
    </row>
    <row r="143" spans="2:13" x14ac:dyDescent="0.25">
      <c r="B143" s="6"/>
      <c r="C143" s="101" t="s">
        <v>9</v>
      </c>
      <c r="D143" s="35">
        <f>J130*L130/100</f>
        <v>0.12005194369973191</v>
      </c>
      <c r="E143" s="7"/>
      <c r="F143" s="6"/>
      <c r="G143" s="121"/>
      <c r="H143" s="121"/>
      <c r="I143" s="121"/>
      <c r="J143" s="121"/>
      <c r="K143" s="121"/>
      <c r="L143" s="121"/>
      <c r="M143" s="7"/>
    </row>
    <row r="144" spans="2:13" x14ac:dyDescent="0.25">
      <c r="B144" s="6"/>
      <c r="C144" s="101" t="s">
        <v>10</v>
      </c>
      <c r="D144" s="35">
        <f>J131*L131/100</f>
        <v>8.7190013404825739E-2</v>
      </c>
      <c r="E144" s="7"/>
      <c r="F144" s="6"/>
      <c r="G144" s="121"/>
      <c r="H144" s="121"/>
      <c r="I144" s="121"/>
      <c r="J144" s="121"/>
      <c r="K144" s="121"/>
      <c r="L144" s="121"/>
      <c r="M144" s="7"/>
    </row>
    <row r="145" spans="2:13" x14ac:dyDescent="0.25">
      <c r="B145" s="6"/>
      <c r="C145" s="101" t="s">
        <v>11</v>
      </c>
      <c r="D145" s="35">
        <f>J132*L132/100</f>
        <v>0.1042744638069705</v>
      </c>
      <c r="E145" s="7"/>
      <c r="F145" s="6"/>
      <c r="G145" s="121"/>
      <c r="H145" s="121"/>
      <c r="I145" s="121"/>
      <c r="J145" s="121"/>
      <c r="K145" s="121"/>
      <c r="L145" s="121"/>
      <c r="M145" s="7"/>
    </row>
    <row r="146" spans="2:13" x14ac:dyDescent="0.25">
      <c r="B146" s="6"/>
      <c r="C146" s="84" t="s">
        <v>15</v>
      </c>
      <c r="D146" s="39">
        <f>D147+D148</f>
        <v>0.13108914209115283</v>
      </c>
      <c r="E146" s="7"/>
      <c r="F146" s="6"/>
      <c r="G146" s="37"/>
      <c r="H146" s="37"/>
      <c r="I146" s="37"/>
      <c r="J146" s="37"/>
      <c r="K146" s="37"/>
      <c r="L146" s="37"/>
      <c r="M146" s="7"/>
    </row>
    <row r="147" spans="2:13" ht="15" customHeight="1" x14ac:dyDescent="0.25">
      <c r="B147" s="6"/>
      <c r="C147" s="96" t="s">
        <v>12</v>
      </c>
      <c r="D147" s="36">
        <f>J133*L133/100+J134*L134/100</f>
        <v>0.11069537533512065</v>
      </c>
      <c r="E147" s="7"/>
      <c r="F147" s="6"/>
      <c r="G147" s="119" t="s">
        <v>42</v>
      </c>
      <c r="H147" s="119"/>
      <c r="I147" s="119"/>
      <c r="J147" s="119"/>
      <c r="K147" s="119"/>
      <c r="L147" s="119"/>
      <c r="M147" s="7"/>
    </row>
    <row r="148" spans="2:13" x14ac:dyDescent="0.25">
      <c r="B148" s="6"/>
      <c r="C148" s="96" t="s">
        <v>13</v>
      </c>
      <c r="D148" s="36">
        <f>J135*L135/100+J136*L136/100</f>
        <v>2.0393766756032175E-2</v>
      </c>
      <c r="E148" s="7"/>
      <c r="F148" s="6"/>
      <c r="G148" s="99" t="s">
        <v>35</v>
      </c>
      <c r="H148" s="120" t="s">
        <v>36</v>
      </c>
      <c r="I148" s="120"/>
      <c r="J148" s="120"/>
      <c r="K148" s="120"/>
      <c r="L148" s="40"/>
      <c r="M148" s="7"/>
    </row>
    <row r="149" spans="2:13" x14ac:dyDescent="0.25">
      <c r="B149" s="6"/>
      <c r="C149" s="73"/>
      <c r="D149" s="2"/>
      <c r="E149" s="7"/>
      <c r="F149" s="6"/>
      <c r="G149" s="100" t="s">
        <v>2</v>
      </c>
      <c r="H149" s="111" t="s">
        <v>37</v>
      </c>
      <c r="I149" s="111"/>
      <c r="J149" s="111"/>
      <c r="K149" s="111"/>
      <c r="L149" s="40"/>
      <c r="M149" s="7"/>
    </row>
    <row r="150" spans="2:13" x14ac:dyDescent="0.25">
      <c r="B150" s="6"/>
      <c r="C150" s="86" t="s">
        <v>25</v>
      </c>
      <c r="D150" s="76">
        <f>D141+D146</f>
        <v>0.49390331769437001</v>
      </c>
      <c r="E150" s="7"/>
      <c r="F150" s="6"/>
      <c r="G150" s="100" t="s">
        <v>3</v>
      </c>
      <c r="H150" s="111" t="s">
        <v>38</v>
      </c>
      <c r="I150" s="111"/>
      <c r="J150" s="111"/>
      <c r="K150" s="111"/>
      <c r="L150" s="37"/>
      <c r="M150" s="7"/>
    </row>
    <row r="151" spans="2:13" x14ac:dyDescent="0.25">
      <c r="B151" s="6"/>
      <c r="C151" s="87" t="s">
        <v>26</v>
      </c>
      <c r="D151" s="76">
        <v>0.65</v>
      </c>
      <c r="E151" s="60"/>
      <c r="F151" s="6"/>
      <c r="G151" s="100" t="s">
        <v>5</v>
      </c>
      <c r="H151" s="111" t="s">
        <v>39</v>
      </c>
      <c r="I151" s="111"/>
      <c r="J151" s="111"/>
      <c r="K151" s="111"/>
      <c r="L151" s="37"/>
      <c r="M151" s="7"/>
    </row>
    <row r="152" spans="2:13" ht="15.75" thickBot="1" x14ac:dyDescent="0.3">
      <c r="B152" s="6"/>
      <c r="C152" s="99"/>
      <c r="D152" s="95"/>
      <c r="E152" s="61"/>
      <c r="F152" s="6"/>
      <c r="G152" s="98" t="s">
        <v>6</v>
      </c>
      <c r="H152" s="111" t="s">
        <v>40</v>
      </c>
      <c r="I152" s="111"/>
      <c r="J152" s="111"/>
      <c r="K152" s="111"/>
      <c r="L152" s="40"/>
      <c r="M152" s="7"/>
    </row>
    <row r="153" spans="2:13" ht="18" thickBot="1" x14ac:dyDescent="0.3">
      <c r="B153" s="6"/>
      <c r="C153" s="88" t="s">
        <v>27</v>
      </c>
      <c r="D153" s="77">
        <f>D150*0.448+D151*0.552</f>
        <v>0.58006868632707786</v>
      </c>
      <c r="E153" s="61"/>
      <c r="F153" s="6"/>
      <c r="G153" s="97" t="s">
        <v>4</v>
      </c>
      <c r="H153" s="112" t="s">
        <v>41</v>
      </c>
      <c r="I153" s="112"/>
      <c r="J153" s="112"/>
      <c r="K153" s="112"/>
      <c r="L153" s="40"/>
      <c r="M153" s="7"/>
    </row>
    <row r="154" spans="2:13" ht="15.75" thickBot="1" x14ac:dyDescent="0.3">
      <c r="B154" s="18"/>
      <c r="C154" s="62"/>
      <c r="D154" s="62"/>
      <c r="E154" s="19"/>
      <c r="F154" s="18"/>
      <c r="G154" s="65"/>
      <c r="H154" s="65"/>
      <c r="I154" s="65"/>
      <c r="J154" s="65"/>
      <c r="K154" s="57"/>
      <c r="L154" s="57"/>
      <c r="M154" s="19"/>
    </row>
  </sheetData>
  <mergeCells count="120">
    <mergeCell ref="H150:K150"/>
    <mergeCell ref="H151:K151"/>
    <mergeCell ref="H152:K152"/>
    <mergeCell ref="H153:K153"/>
    <mergeCell ref="C138:E138"/>
    <mergeCell ref="G139:L145"/>
    <mergeCell ref="G147:L147"/>
    <mergeCell ref="H148:K148"/>
    <mergeCell ref="H149:K149"/>
    <mergeCell ref="D132:G132"/>
    <mergeCell ref="C133:C134"/>
    <mergeCell ref="D133:G133"/>
    <mergeCell ref="D134:G134"/>
    <mergeCell ref="C135:C136"/>
    <mergeCell ref="D135:G135"/>
    <mergeCell ref="D136:G136"/>
    <mergeCell ref="C128:C129"/>
    <mergeCell ref="D128:G128"/>
    <mergeCell ref="D129:G129"/>
    <mergeCell ref="D130:G130"/>
    <mergeCell ref="D131:G131"/>
    <mergeCell ref="H121:K121"/>
    <mergeCell ref="H122:K122"/>
    <mergeCell ref="B125:M125"/>
    <mergeCell ref="D127:G127"/>
    <mergeCell ref="I127:K127"/>
    <mergeCell ref="G116:L116"/>
    <mergeCell ref="H117:K117"/>
    <mergeCell ref="H118:K118"/>
    <mergeCell ref="H119:K119"/>
    <mergeCell ref="H120:K120"/>
    <mergeCell ref="C104:C105"/>
    <mergeCell ref="D104:G104"/>
    <mergeCell ref="D105:G105"/>
    <mergeCell ref="C107:E107"/>
    <mergeCell ref="G108:L114"/>
    <mergeCell ref="D99:G99"/>
    <mergeCell ref="D100:G100"/>
    <mergeCell ref="D101:G101"/>
    <mergeCell ref="C102:C103"/>
    <mergeCell ref="D102:G102"/>
    <mergeCell ref="D103:G103"/>
    <mergeCell ref="D96:G96"/>
    <mergeCell ref="I96:K96"/>
    <mergeCell ref="C97:C98"/>
    <mergeCell ref="D97:G97"/>
    <mergeCell ref="D98:G98"/>
    <mergeCell ref="H88:K88"/>
    <mergeCell ref="H89:K89"/>
    <mergeCell ref="H90:K90"/>
    <mergeCell ref="H91:K91"/>
    <mergeCell ref="B94:M94"/>
    <mergeCell ref="C76:E76"/>
    <mergeCell ref="G77:L83"/>
    <mergeCell ref="G85:L85"/>
    <mergeCell ref="H86:K86"/>
    <mergeCell ref="H87:K87"/>
    <mergeCell ref="D70:G70"/>
    <mergeCell ref="C71:C72"/>
    <mergeCell ref="D71:G71"/>
    <mergeCell ref="D72:G72"/>
    <mergeCell ref="C73:C74"/>
    <mergeCell ref="D73:G73"/>
    <mergeCell ref="D74:G74"/>
    <mergeCell ref="C66:C67"/>
    <mergeCell ref="D66:G66"/>
    <mergeCell ref="D67:G67"/>
    <mergeCell ref="D68:G68"/>
    <mergeCell ref="D69:G69"/>
    <mergeCell ref="H59:K59"/>
    <mergeCell ref="H60:K60"/>
    <mergeCell ref="B63:M63"/>
    <mergeCell ref="D65:G65"/>
    <mergeCell ref="I65:K65"/>
    <mergeCell ref="G54:L54"/>
    <mergeCell ref="H55:K55"/>
    <mergeCell ref="H56:K56"/>
    <mergeCell ref="H57:K57"/>
    <mergeCell ref="H58:K58"/>
    <mergeCell ref="C42:C43"/>
    <mergeCell ref="D42:G42"/>
    <mergeCell ref="D43:G43"/>
    <mergeCell ref="C45:E45"/>
    <mergeCell ref="G46:L52"/>
    <mergeCell ref="D37:G37"/>
    <mergeCell ref="D38:G38"/>
    <mergeCell ref="D39:G39"/>
    <mergeCell ref="C40:C41"/>
    <mergeCell ref="D40:G40"/>
    <mergeCell ref="D41:G41"/>
    <mergeCell ref="B32:M32"/>
    <mergeCell ref="D34:G34"/>
    <mergeCell ref="I34:K34"/>
    <mergeCell ref="C35:C36"/>
    <mergeCell ref="D35:G35"/>
    <mergeCell ref="D36:G36"/>
    <mergeCell ref="H29:K29"/>
    <mergeCell ref="C11:C12"/>
    <mergeCell ref="D11:G11"/>
    <mergeCell ref="D12:G12"/>
    <mergeCell ref="C14:E14"/>
    <mergeCell ref="G15:L21"/>
    <mergeCell ref="G23:L23"/>
    <mergeCell ref="H24:K24"/>
    <mergeCell ref="H25:K25"/>
    <mergeCell ref="H26:K26"/>
    <mergeCell ref="H27:K27"/>
    <mergeCell ref="H28:K28"/>
    <mergeCell ref="D6:G6"/>
    <mergeCell ref="D7:G7"/>
    <mergeCell ref="D8:G8"/>
    <mergeCell ref="C9:C10"/>
    <mergeCell ref="D9:G9"/>
    <mergeCell ref="D10:G10"/>
    <mergeCell ref="B1:M1"/>
    <mergeCell ref="D3:G3"/>
    <mergeCell ref="I3:K3"/>
    <mergeCell ref="C4:C5"/>
    <mergeCell ref="D4:G4"/>
    <mergeCell ref="D5:G5"/>
  </mergeCells>
  <printOptions horizontalCentered="1"/>
  <pageMargins left="0.39370078740157483" right="0.39370078740157483" top="0.39370078740157483" bottom="0.39370078740157483" header="0.31496062992125984" footer="0.31496062992125984"/>
  <pageSetup paperSize="9" scale="97" orientation="landscape" r:id="rId1"/>
  <rowBreaks count="4" manualBreakCount="4">
    <brk id="31" min="1" max="12" man="1"/>
    <brk id="62" min="1" max="12" man="1"/>
    <brk id="93" min="1" max="12" man="1"/>
    <brk id="124" min="1" max="1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4"/>
  <dimension ref="A1:F15"/>
  <sheetViews>
    <sheetView showGridLines="0" zoomScale="80" zoomScaleNormal="80" workbookViewId="0">
      <selection activeCell="G1" sqref="G1"/>
    </sheetView>
  </sheetViews>
  <sheetFormatPr baseColWidth="10" defaultRowHeight="15" x14ac:dyDescent="0.25"/>
  <cols>
    <col min="1" max="1" width="2.85546875" style="28" customWidth="1"/>
    <col min="2" max="2" width="14.85546875" style="28" bestFit="1" customWidth="1"/>
    <col min="3" max="3" width="35.7109375" style="28" customWidth="1"/>
    <col min="4" max="4" width="37.85546875" style="28" bestFit="1" customWidth="1"/>
    <col min="5" max="5" width="71.42578125" style="28" customWidth="1"/>
    <col min="6" max="6" width="11.42578125" style="28" customWidth="1"/>
    <col min="7" max="16384" width="11.42578125" style="28"/>
  </cols>
  <sheetData>
    <row r="1" spans="1:6" ht="20.25" thickBot="1" x14ac:dyDescent="0.3">
      <c r="B1" s="132" t="s">
        <v>57</v>
      </c>
      <c r="C1" s="132"/>
      <c r="D1" s="132"/>
      <c r="E1" s="132"/>
      <c r="F1" s="22"/>
    </row>
    <row r="2" spans="1:6" ht="30" customHeight="1" x14ac:dyDescent="0.25">
      <c r="B2" s="104" t="s">
        <v>58</v>
      </c>
      <c r="C2" s="105" t="s">
        <v>59</v>
      </c>
      <c r="D2" s="105" t="s">
        <v>0</v>
      </c>
      <c r="E2" s="106" t="s">
        <v>59</v>
      </c>
    </row>
    <row r="3" spans="1:6" ht="60" x14ac:dyDescent="0.25">
      <c r="B3" s="140" t="s">
        <v>1</v>
      </c>
      <c r="C3" s="137" t="s">
        <v>75</v>
      </c>
      <c r="D3" s="63" t="s">
        <v>60</v>
      </c>
      <c r="E3" s="107" t="s">
        <v>66</v>
      </c>
    </row>
    <row r="4" spans="1:6" ht="45" x14ac:dyDescent="0.25">
      <c r="B4" s="141"/>
      <c r="C4" s="138"/>
      <c r="D4" s="63" t="s">
        <v>61</v>
      </c>
      <c r="E4" s="107" t="s">
        <v>67</v>
      </c>
    </row>
    <row r="5" spans="1:6" ht="30" x14ac:dyDescent="0.25">
      <c r="B5" s="141"/>
      <c r="C5" s="138"/>
      <c r="D5" s="63" t="s">
        <v>62</v>
      </c>
      <c r="E5" s="107" t="s">
        <v>68</v>
      </c>
    </row>
    <row r="6" spans="1:6" ht="45" x14ac:dyDescent="0.25">
      <c r="B6" s="142"/>
      <c r="C6" s="139"/>
      <c r="D6" s="63" t="s">
        <v>63</v>
      </c>
      <c r="E6" s="107" t="s">
        <v>69</v>
      </c>
    </row>
    <row r="7" spans="1:6" ht="45" x14ac:dyDescent="0.25">
      <c r="B7" s="133" t="s">
        <v>15</v>
      </c>
      <c r="C7" s="135" t="s">
        <v>76</v>
      </c>
      <c r="D7" s="64" t="s">
        <v>64</v>
      </c>
      <c r="E7" s="108" t="s">
        <v>69</v>
      </c>
    </row>
    <row r="8" spans="1:6" ht="60.75" thickBot="1" x14ac:dyDescent="0.3">
      <c r="B8" s="134"/>
      <c r="C8" s="136"/>
      <c r="D8" s="109" t="s">
        <v>65</v>
      </c>
      <c r="E8" s="110" t="s">
        <v>70</v>
      </c>
    </row>
    <row r="9" spans="1:6" x14ac:dyDescent="0.25">
      <c r="B9" s="41"/>
      <c r="C9" s="42"/>
      <c r="D9" s="43"/>
      <c r="E9" s="43"/>
    </row>
    <row r="10" spans="1:6" ht="15.75" x14ac:dyDescent="0.25">
      <c r="B10" s="103" t="s">
        <v>71</v>
      </c>
      <c r="C10" s="29"/>
      <c r="D10" s="29"/>
      <c r="E10" s="29"/>
    </row>
    <row r="11" spans="1:6" ht="30" customHeight="1" x14ac:dyDescent="0.25">
      <c r="A11" s="30"/>
      <c r="B11" s="129" t="s">
        <v>73</v>
      </c>
      <c r="C11" s="130"/>
      <c r="D11" s="130"/>
      <c r="E11" s="130"/>
    </row>
    <row r="12" spans="1:6" x14ac:dyDescent="0.25">
      <c r="A12" s="30"/>
      <c r="B12" s="131" t="s">
        <v>77</v>
      </c>
      <c r="C12" s="131"/>
      <c r="D12" s="131"/>
      <c r="E12" s="131"/>
    </row>
    <row r="13" spans="1:6" x14ac:dyDescent="0.25">
      <c r="A13" s="30"/>
      <c r="B13" s="131" t="s">
        <v>72</v>
      </c>
      <c r="C13" s="131"/>
      <c r="D13" s="131"/>
      <c r="E13" s="131"/>
    </row>
    <row r="14" spans="1:6" x14ac:dyDescent="0.25">
      <c r="A14" s="30"/>
      <c r="B14" s="131" t="s">
        <v>74</v>
      </c>
      <c r="C14" s="131"/>
      <c r="D14" s="131"/>
      <c r="E14" s="131"/>
    </row>
    <row r="15" spans="1:6" ht="15" customHeight="1" x14ac:dyDescent="0.25">
      <c r="A15" s="30"/>
      <c r="B15" s="128"/>
      <c r="C15" s="128"/>
      <c r="D15" s="128"/>
      <c r="E15" s="128"/>
    </row>
  </sheetData>
  <sortState ref="B13:E16">
    <sortCondition ref="B13"/>
  </sortState>
  <mergeCells count="10">
    <mergeCell ref="B15:E15"/>
    <mergeCell ref="B11:E11"/>
    <mergeCell ref="B14:E14"/>
    <mergeCell ref="B13:E13"/>
    <mergeCell ref="B1:E1"/>
    <mergeCell ref="B7:B8"/>
    <mergeCell ref="C7:C8"/>
    <mergeCell ref="C3:C6"/>
    <mergeCell ref="B3:B6"/>
    <mergeCell ref="B12:E12"/>
  </mergeCells>
  <printOptions horizontalCentered="1"/>
  <pageMargins left="0.39370078740157483" right="0.39370078740157483" top="0.39370078740157483" bottom="0.39370078740157483" header="0.31496062992125984" footer="0.31496062992125984"/>
  <pageSetup paperSize="9" scale="8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8</vt:i4>
      </vt:variant>
    </vt:vector>
  </HeadingPairs>
  <TitlesOfParts>
    <vt:vector size="12" baseType="lpstr">
      <vt:lpstr>Baseline</vt:lpstr>
      <vt:lpstr>Threat scenario</vt:lpstr>
      <vt:lpstr>Mitigation strategies</vt:lpstr>
      <vt:lpstr>Description</vt:lpstr>
      <vt:lpstr>Description!_ENREF_28</vt:lpstr>
      <vt:lpstr>Description!_ENREF_34</vt:lpstr>
      <vt:lpstr>Description!_ENREF_45</vt:lpstr>
      <vt:lpstr>Description!_ENREF_67</vt:lpstr>
      <vt:lpstr>Baseline!Área_de_impresión</vt:lpstr>
      <vt:lpstr>Description!Área_de_impresión</vt:lpstr>
      <vt:lpstr>'Mitigation strategies'!Área_de_impresión</vt:lpstr>
      <vt:lpstr>'Threat scenario'!Área_de_impresión</vt:lpstr>
    </vt:vector>
  </TitlesOfParts>
  <Company>Univalle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Optiplex760</dc:creator>
  <cp:lastModifiedBy>Sergio Blanco</cp:lastModifiedBy>
  <cp:lastPrinted>2024-02-05T17:27:19Z</cp:lastPrinted>
  <dcterms:created xsi:type="dcterms:W3CDTF">2016-11-30T21:52:40Z</dcterms:created>
  <dcterms:modified xsi:type="dcterms:W3CDTF">2024-02-07T16:26:09Z</dcterms:modified>
</cp:coreProperties>
</file>