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IL-4" sheetId="4" r:id="rId1"/>
  </sheets>
  <calcPr calcId="144525" concurrentCalc="0"/>
</workbook>
</file>

<file path=xl/sharedStrings.xml><?xml version="1.0" encoding="utf-8"?>
<sst xmlns="http://schemas.openxmlformats.org/spreadsheetml/2006/main" count="108" uniqueCount="67">
  <si>
    <t>IL-4</t>
  </si>
  <si>
    <t>A</t>
  </si>
  <si>
    <t>Standard Curve</t>
  </si>
  <si>
    <t>LPS--24h-1</t>
  </si>
  <si>
    <t>ESA-24h-1</t>
  </si>
  <si>
    <t>TPX--24h-1</t>
  </si>
  <si>
    <t>1640-24h-1</t>
  </si>
  <si>
    <t>LPS-48h-1</t>
  </si>
  <si>
    <t>ESA-48h-1</t>
  </si>
  <si>
    <t>TPX--48h-1</t>
  </si>
  <si>
    <t>1640-48h-1</t>
  </si>
  <si>
    <t>B</t>
  </si>
  <si>
    <t>LPS--24h-2</t>
  </si>
  <si>
    <t>ESA-24h-2</t>
  </si>
  <si>
    <t>TPX--24h-2</t>
  </si>
  <si>
    <t>1640-24h-2</t>
  </si>
  <si>
    <t>LPS-48h-2</t>
  </si>
  <si>
    <t>ESA-48h-2</t>
  </si>
  <si>
    <t>TPX--48h-2</t>
  </si>
  <si>
    <t>1640-48h-2</t>
  </si>
  <si>
    <t>C</t>
  </si>
  <si>
    <t>LPS--24h-3</t>
  </si>
  <si>
    <t>ESA-24h-3</t>
  </si>
  <si>
    <t>TPX--24h-3</t>
  </si>
  <si>
    <t>1640-24h-3</t>
  </si>
  <si>
    <t>LPS-48h-3</t>
  </si>
  <si>
    <t>ESA-48h-3</t>
  </si>
  <si>
    <t>TPX--48h-3</t>
  </si>
  <si>
    <t>1640-48h-3</t>
  </si>
  <si>
    <t>D</t>
  </si>
  <si>
    <t>LPS--72h-1</t>
  </si>
  <si>
    <t>ESA-72h-1</t>
  </si>
  <si>
    <t>TPX--72h-1</t>
  </si>
  <si>
    <t>1640-72h-1</t>
  </si>
  <si>
    <t>E</t>
  </si>
  <si>
    <t>LPS--72h-2</t>
  </si>
  <si>
    <t>ESA-72h-2</t>
  </si>
  <si>
    <t>TPX--72h-2</t>
  </si>
  <si>
    <t>1640-72h-2</t>
  </si>
  <si>
    <t>F</t>
  </si>
  <si>
    <t>LPS--72h-3</t>
  </si>
  <si>
    <t>ESA-72h-3</t>
  </si>
  <si>
    <t>TPX--72h-3</t>
  </si>
  <si>
    <t>1640-72h-3</t>
  </si>
  <si>
    <t>G</t>
  </si>
  <si>
    <t>H</t>
  </si>
  <si>
    <t>OD value of sample stock solution (take the average value of 3 replicate wells)</t>
  </si>
  <si>
    <t>Standard OD</t>
  </si>
  <si>
    <t>pg/ml</t>
  </si>
  <si>
    <t>Group</t>
  </si>
  <si>
    <t>LPS-24h</t>
  </si>
  <si>
    <t>ESA-24h</t>
  </si>
  <si>
    <t>TPX-24h</t>
  </si>
  <si>
    <t>1640-24h</t>
  </si>
  <si>
    <t>LPS-48h</t>
  </si>
  <si>
    <t>ESA-48h</t>
  </si>
  <si>
    <t>TPX-48h</t>
  </si>
  <si>
    <t>1640-48h</t>
  </si>
  <si>
    <t>LPS-72h</t>
  </si>
  <si>
    <t>ESA-72h</t>
  </si>
  <si>
    <t>TPX-72h</t>
  </si>
  <si>
    <t>1640-72h</t>
  </si>
  <si>
    <t>Repeat 1</t>
  </si>
  <si>
    <t>Repeat 2</t>
  </si>
  <si>
    <t>Repeat 3</t>
  </si>
  <si>
    <t>Average value</t>
  </si>
  <si>
    <r>
      <t>Converted sample original concentration</t>
    </r>
    <r>
      <rPr>
        <b/>
        <sz val="10"/>
        <color theme="1"/>
        <rFont val="宋体"/>
        <charset val="134"/>
      </rPr>
      <t>（</t>
    </r>
    <r>
      <rPr>
        <b/>
        <sz val="10"/>
        <color theme="1"/>
        <rFont val="Times New Roman"/>
        <charset val="134"/>
      </rPr>
      <t>pg/ml</t>
    </r>
    <r>
      <rPr>
        <b/>
        <sz val="10"/>
        <color theme="1"/>
        <rFont val="宋体"/>
        <charset val="134"/>
      </rPr>
      <t>）</t>
    </r>
    <r>
      <rPr>
        <b/>
        <sz val="10"/>
        <color theme="1"/>
        <rFont val="Times New Roman"/>
        <charset val="134"/>
      </rPr>
      <t xml:space="preserve">  y=12.591x2+29.824x-2.3151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</si>
</sst>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0"/>
      <color rgb="FFFF0000"/>
      <name val="Times New Roman"/>
      <charset val="134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1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16" borderId="17" applyNumberFormat="0" applyAlignment="0" applyProtection="0">
      <alignment vertical="center"/>
    </xf>
    <xf numFmtId="0" fontId="22" fillId="16" borderId="13" applyNumberFormat="0" applyAlignment="0" applyProtection="0">
      <alignment vertical="center"/>
    </xf>
    <xf numFmtId="0" fontId="23" fillId="17" borderId="18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>
      <alignment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5" fillId="0" borderId="0" xfId="0" applyFont="1" applyFill="1" applyAlignment="1"/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/>
    </xf>
    <xf numFmtId="0" fontId="8" fillId="0" borderId="0" xfId="49" applyFont="1">
      <alignment vertical="center"/>
    </xf>
    <xf numFmtId="0" fontId="5" fillId="0" borderId="0" xfId="49" applyFont="1" applyAlignment="1">
      <alignment horizontal="left" vertical="center"/>
    </xf>
    <xf numFmtId="0" fontId="5" fillId="0" borderId="4" xfId="49" applyFont="1" applyBorder="1" applyAlignment="1">
      <alignment horizontal="center" vertical="center"/>
    </xf>
    <xf numFmtId="0" fontId="5" fillId="0" borderId="0" xfId="49" applyFont="1" applyAlignment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176" fontId="5" fillId="0" borderId="6" xfId="0" applyNumberFormat="1" applyFont="1" applyFill="1" applyBorder="1" applyAlignment="1"/>
    <xf numFmtId="176" fontId="5" fillId="0" borderId="7" xfId="0" applyNumberFormat="1" applyFont="1" applyFill="1" applyBorder="1" applyAlignment="1"/>
    <xf numFmtId="176" fontId="4" fillId="0" borderId="7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/>
    <xf numFmtId="0" fontId="8" fillId="0" borderId="10" xfId="49" applyFont="1" applyBorder="1" applyAlignment="1">
      <alignment horizontal="center" vertical="center"/>
    </xf>
    <xf numFmtId="0" fontId="8" fillId="0" borderId="11" xfId="49" applyFont="1" applyBorder="1" applyAlignment="1">
      <alignment horizontal="center" vertical="center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/>
    <xf numFmtId="176" fontId="5" fillId="0" borderId="7" xfId="0" applyNumberFormat="1" applyFont="1" applyFill="1" applyBorder="1" applyAlignment="1">
      <alignment horizontal="center"/>
    </xf>
    <xf numFmtId="0" fontId="8" fillId="0" borderId="12" xfId="49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标准曲线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741859970206427"/>
          <c:y val="0.00781453503516541"/>
          <c:w val="0.838561396041711"/>
          <c:h val="0.675540505339932"/>
        </c:manualLayout>
      </c:layout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204298786975952"/>
                  <c:y val="0.1370148476165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'IL-4'!$B$24:$B$31</c:f>
              <c:numCache>
                <c:formatCode>General</c:formatCode>
                <c:ptCount val="8"/>
                <c:pt idx="0">
                  <c:v>0.0965</c:v>
                </c:pt>
                <c:pt idx="1">
                  <c:v>0.132</c:v>
                </c:pt>
                <c:pt idx="2">
                  <c:v>0.1595</c:v>
                </c:pt>
                <c:pt idx="3">
                  <c:v>0.2505</c:v>
                </c:pt>
                <c:pt idx="4">
                  <c:v>0.4115</c:v>
                </c:pt>
                <c:pt idx="5">
                  <c:v>0.6945</c:v>
                </c:pt>
                <c:pt idx="6">
                  <c:v>1.187</c:v>
                </c:pt>
                <c:pt idx="7">
                  <c:v>1.899</c:v>
                </c:pt>
              </c:numCache>
            </c:numRef>
          </c:xVal>
          <c:yVal>
            <c:numRef>
              <c:f>'IL-4'!$C$24:$C$31</c:f>
              <c:numCache>
                <c:formatCode>General</c:formatCode>
                <c:ptCount val="8"/>
                <c:pt idx="0">
                  <c:v>0</c:v>
                </c:pt>
                <c:pt idx="1">
                  <c:v>1.56</c:v>
                </c:pt>
                <c:pt idx="2">
                  <c:v>3.12</c:v>
                </c:pt>
                <c:pt idx="3">
                  <c:v>6.25</c:v>
                </c:pt>
                <c:pt idx="4">
                  <c:v>12.5</c:v>
                </c:pt>
                <c:pt idx="5">
                  <c:v>25</c:v>
                </c:pt>
                <c:pt idx="6">
                  <c:v>50</c:v>
                </c:pt>
                <c:pt idx="7">
                  <c:v>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299376"/>
        <c:axId val="150267358"/>
      </c:scatterChart>
      <c:valAx>
        <c:axId val="48029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0267358"/>
        <c:crosses val="autoZero"/>
        <c:crossBetween val="midCat"/>
      </c:valAx>
      <c:valAx>
        <c:axId val="1502673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8029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257810</xdr:colOff>
      <xdr:row>39</xdr:row>
      <xdr:rowOff>57150</xdr:rowOff>
    </xdr:from>
    <xdr:to>
      <xdr:col>8</xdr:col>
      <xdr:colOff>431165</xdr:colOff>
      <xdr:row>62</xdr:row>
      <xdr:rowOff>26670</xdr:rowOff>
    </xdr:to>
    <xdr:graphicFrame>
      <xdr:nvGraphicFramePr>
        <xdr:cNvPr id="2" name="图表 1"/>
        <xdr:cNvGraphicFramePr/>
      </xdr:nvGraphicFramePr>
      <xdr:xfrm>
        <a:off x="1835150" y="11337290"/>
        <a:ext cx="5845175" cy="4000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85090</xdr:colOff>
          <xdr:row>39</xdr:row>
          <xdr:rowOff>76200</xdr:rowOff>
        </xdr:from>
        <xdr:to>
          <xdr:col>16</xdr:col>
          <xdr:colOff>126365</xdr:colOff>
          <xdr:row>60</xdr:row>
          <xdr:rowOff>83820</xdr:rowOff>
        </xdr:to>
        <xdr:sp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8855075" y="11356340"/>
              <a:ext cx="4666615" cy="368808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8"/>
  <sheetViews>
    <sheetView tabSelected="1" zoomScale="70" zoomScaleNormal="70" topLeftCell="A24" workbookViewId="0">
      <selection activeCell="Q8" sqref="Q8"/>
    </sheetView>
  </sheetViews>
  <sheetFormatPr defaultColWidth="9" defaultRowHeight="13.8"/>
  <cols>
    <col min="1" max="1" width="9" style="1"/>
    <col min="2" max="2" width="14" style="1" customWidth="1"/>
    <col min="3" max="3" width="15.7777777777778" style="1" customWidth="1"/>
    <col min="4" max="4" width="12.7777777777778" style="1" customWidth="1"/>
    <col min="5" max="5" width="14.4444444444444" style="1" customWidth="1"/>
    <col min="6" max="6" width="12" style="1" customWidth="1"/>
    <col min="7" max="7" width="16" style="1" customWidth="1"/>
    <col min="8" max="8" width="11.7037037037037" style="1" customWidth="1"/>
    <col min="9" max="9" width="11.0833333333333" style="1" customWidth="1"/>
    <col min="10" max="10" width="11.0925925925926" style="1" customWidth="1"/>
    <col min="11" max="11" width="11.712962962963" style="1" customWidth="1"/>
    <col min="12" max="12" width="14.8425925925926" style="1" customWidth="1"/>
    <col min="13" max="13" width="10" style="1" customWidth="1"/>
    <col min="14" max="14" width="9" style="1"/>
    <col min="15" max="15" width="12.8888888888889" style="1"/>
    <col min="16" max="22" width="9" style="1"/>
    <col min="23" max="16384" width="9" style="2"/>
  </cols>
  <sheetData>
    <row r="1" spans="1:18">
      <c r="A1" s="3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  <c r="K1" s="4">
        <v>10</v>
      </c>
      <c r="L1" s="4">
        <v>11</v>
      </c>
      <c r="M1" s="4">
        <v>12</v>
      </c>
      <c r="N1" s="8"/>
      <c r="O1" s="8"/>
      <c r="P1" s="8"/>
      <c r="Q1" s="8"/>
      <c r="R1" s="8"/>
    </row>
    <row r="2" ht="26" customHeight="1" spans="1:18">
      <c r="A2" s="4" t="s">
        <v>1</v>
      </c>
      <c r="B2" s="5" t="s">
        <v>2</v>
      </c>
      <c r="C2" s="5" t="s">
        <v>2</v>
      </c>
      <c r="D2" s="6" t="s">
        <v>3</v>
      </c>
      <c r="E2" s="6" t="s">
        <v>4</v>
      </c>
      <c r="F2" s="5" t="s">
        <v>5</v>
      </c>
      <c r="G2" s="6" t="s">
        <v>6</v>
      </c>
      <c r="H2" s="7"/>
      <c r="I2" s="6" t="s">
        <v>7</v>
      </c>
      <c r="J2" s="6" t="s">
        <v>8</v>
      </c>
      <c r="K2" s="5" t="s">
        <v>9</v>
      </c>
      <c r="L2" s="6" t="s">
        <v>10</v>
      </c>
      <c r="M2" s="7"/>
      <c r="N2" s="8"/>
      <c r="O2" s="8"/>
      <c r="P2" s="8"/>
      <c r="Q2" s="8"/>
      <c r="R2" s="8"/>
    </row>
    <row r="3" ht="26" customHeight="1" spans="1:18">
      <c r="A3" s="4" t="s">
        <v>11</v>
      </c>
      <c r="B3" s="5" t="s">
        <v>2</v>
      </c>
      <c r="C3" s="5" t="s">
        <v>2</v>
      </c>
      <c r="D3" s="6" t="s">
        <v>12</v>
      </c>
      <c r="E3" s="6" t="s">
        <v>13</v>
      </c>
      <c r="F3" s="5" t="s">
        <v>14</v>
      </c>
      <c r="G3" s="6" t="s">
        <v>15</v>
      </c>
      <c r="H3" s="7"/>
      <c r="I3" s="6" t="s">
        <v>16</v>
      </c>
      <c r="J3" s="6" t="s">
        <v>17</v>
      </c>
      <c r="K3" s="5" t="s">
        <v>18</v>
      </c>
      <c r="L3" s="6" t="s">
        <v>19</v>
      </c>
      <c r="M3" s="7"/>
      <c r="N3" s="8"/>
      <c r="O3" s="8"/>
      <c r="P3" s="8"/>
      <c r="Q3" s="8"/>
      <c r="R3" s="8"/>
    </row>
    <row r="4" ht="26" customHeight="1" spans="1:18">
      <c r="A4" s="4" t="s">
        <v>20</v>
      </c>
      <c r="B4" s="5" t="s">
        <v>2</v>
      </c>
      <c r="C4" s="5" t="s">
        <v>2</v>
      </c>
      <c r="D4" s="6" t="s">
        <v>21</v>
      </c>
      <c r="E4" s="6" t="s">
        <v>22</v>
      </c>
      <c r="F4" s="5" t="s">
        <v>23</v>
      </c>
      <c r="G4" s="6" t="s">
        <v>24</v>
      </c>
      <c r="H4" s="7"/>
      <c r="I4" s="6" t="s">
        <v>25</v>
      </c>
      <c r="J4" s="6" t="s">
        <v>26</v>
      </c>
      <c r="K4" s="5" t="s">
        <v>27</v>
      </c>
      <c r="L4" s="6" t="s">
        <v>28</v>
      </c>
      <c r="M4" s="7"/>
      <c r="N4" s="8"/>
      <c r="O4" s="8"/>
      <c r="P4" s="8"/>
      <c r="Q4" s="8"/>
      <c r="R4" s="8"/>
    </row>
    <row r="5" ht="26" customHeight="1" spans="1:18">
      <c r="A5" s="4" t="s">
        <v>29</v>
      </c>
      <c r="B5" s="5" t="s">
        <v>2</v>
      </c>
      <c r="C5" s="5" t="s">
        <v>2</v>
      </c>
      <c r="D5" s="6" t="s">
        <v>30</v>
      </c>
      <c r="E5" s="6" t="s">
        <v>31</v>
      </c>
      <c r="F5" s="5" t="s">
        <v>32</v>
      </c>
      <c r="G5" s="6" t="s">
        <v>33</v>
      </c>
      <c r="H5" s="7"/>
      <c r="I5" s="6"/>
      <c r="J5" s="6"/>
      <c r="K5" s="5"/>
      <c r="L5" s="6"/>
      <c r="M5" s="7"/>
      <c r="N5" s="8"/>
      <c r="O5" s="8"/>
      <c r="P5" s="8"/>
      <c r="Q5" s="8"/>
      <c r="R5" s="8"/>
    </row>
    <row r="6" ht="26" customHeight="1" spans="1:18">
      <c r="A6" s="4" t="s">
        <v>34</v>
      </c>
      <c r="B6" s="5" t="s">
        <v>2</v>
      </c>
      <c r="C6" s="5" t="s">
        <v>2</v>
      </c>
      <c r="D6" s="6" t="s">
        <v>35</v>
      </c>
      <c r="E6" s="6" t="s">
        <v>36</v>
      </c>
      <c r="F6" s="5" t="s">
        <v>37</v>
      </c>
      <c r="G6" s="6" t="s">
        <v>38</v>
      </c>
      <c r="H6" s="7"/>
      <c r="I6" s="6"/>
      <c r="J6" s="6"/>
      <c r="K6" s="5"/>
      <c r="L6" s="6"/>
      <c r="M6" s="7"/>
      <c r="N6" s="8"/>
      <c r="O6" s="8"/>
      <c r="P6" s="8"/>
      <c r="Q6" s="8"/>
      <c r="R6" s="8"/>
    </row>
    <row r="7" ht="26" customHeight="1" spans="1:18">
      <c r="A7" s="4" t="s">
        <v>39</v>
      </c>
      <c r="B7" s="5" t="s">
        <v>2</v>
      </c>
      <c r="C7" s="5" t="s">
        <v>2</v>
      </c>
      <c r="D7" s="6" t="s">
        <v>40</v>
      </c>
      <c r="E7" s="6" t="s">
        <v>41</v>
      </c>
      <c r="F7" s="5" t="s">
        <v>42</v>
      </c>
      <c r="G7" s="6" t="s">
        <v>43</v>
      </c>
      <c r="H7" s="7"/>
      <c r="I7" s="6"/>
      <c r="J7" s="6"/>
      <c r="K7" s="5"/>
      <c r="L7" s="6"/>
      <c r="M7" s="7"/>
      <c r="N7" s="8"/>
      <c r="O7" s="8"/>
      <c r="P7" s="8"/>
      <c r="Q7" s="8"/>
      <c r="R7" s="8"/>
    </row>
    <row r="8" ht="26" customHeight="1" spans="1:18">
      <c r="A8" s="4" t="s">
        <v>44</v>
      </c>
      <c r="B8" s="5" t="s">
        <v>2</v>
      </c>
      <c r="C8" s="5" t="s">
        <v>2</v>
      </c>
      <c r="D8" s="6"/>
      <c r="E8" s="6"/>
      <c r="F8" s="5"/>
      <c r="G8" s="6"/>
      <c r="H8" s="7"/>
      <c r="I8" s="6"/>
      <c r="J8" s="6"/>
      <c r="K8" s="5"/>
      <c r="L8" s="6"/>
      <c r="M8" s="7"/>
      <c r="N8" s="8"/>
      <c r="O8" s="8"/>
      <c r="P8" s="8"/>
      <c r="Q8" s="8"/>
      <c r="R8" s="8"/>
    </row>
    <row r="9" ht="26" customHeight="1" spans="1:18">
      <c r="A9" s="4" t="s">
        <v>45</v>
      </c>
      <c r="B9" s="5" t="s">
        <v>2</v>
      </c>
      <c r="C9" s="5" t="s">
        <v>2</v>
      </c>
      <c r="D9" s="6"/>
      <c r="E9" s="6"/>
      <c r="F9" s="5"/>
      <c r="G9" s="6"/>
      <c r="H9" s="7"/>
      <c r="I9" s="6"/>
      <c r="J9" s="6"/>
      <c r="K9" s="5"/>
      <c r="L9" s="6"/>
      <c r="M9" s="7"/>
      <c r="N9" s="8"/>
      <c r="O9" s="8"/>
      <c r="P9" s="8"/>
      <c r="Q9" s="8"/>
      <c r="R9" s="8"/>
    </row>
    <row r="10" s="1" customFormat="1" spans="1:18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customHeight="1" spans="1:18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ht="25" customHeight="1" spans="1:18">
      <c r="A12" s="9" t="s">
        <v>0</v>
      </c>
      <c r="B12" s="10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0">
        <v>8</v>
      </c>
      <c r="J12" s="10">
        <v>9</v>
      </c>
      <c r="K12" s="10">
        <v>10</v>
      </c>
      <c r="L12" s="10">
        <v>11</v>
      </c>
      <c r="M12" s="10">
        <v>12</v>
      </c>
      <c r="N12" s="8"/>
      <c r="O12" s="8"/>
      <c r="P12" s="8"/>
      <c r="Q12" s="8"/>
      <c r="R12" s="8"/>
    </row>
    <row r="13" ht="27" customHeight="1" spans="1:18">
      <c r="A13" s="10" t="s">
        <v>1</v>
      </c>
      <c r="B13" s="11">
        <v>0.095</v>
      </c>
      <c r="C13" s="12">
        <v>0.098</v>
      </c>
      <c r="D13" s="13">
        <v>0.556</v>
      </c>
      <c r="E13" s="13">
        <v>0.46</v>
      </c>
      <c r="F13" s="13">
        <v>0.508</v>
      </c>
      <c r="G13" s="13">
        <v>0.502</v>
      </c>
      <c r="H13" s="12"/>
      <c r="I13" s="13">
        <v>0.626</v>
      </c>
      <c r="J13" s="13">
        <v>0.517</v>
      </c>
      <c r="K13" s="13">
        <v>0.546</v>
      </c>
      <c r="L13" s="13">
        <v>0.502</v>
      </c>
      <c r="M13" s="15"/>
      <c r="N13" s="8"/>
      <c r="O13" s="8"/>
      <c r="P13" s="8"/>
      <c r="Q13" s="8"/>
      <c r="R13" s="8"/>
    </row>
    <row r="14" ht="25" customHeight="1" spans="1:18">
      <c r="A14" s="10" t="s">
        <v>11</v>
      </c>
      <c r="B14" s="11">
        <v>0.136</v>
      </c>
      <c r="C14" s="12">
        <v>0.128</v>
      </c>
      <c r="D14" s="13">
        <v>0.542</v>
      </c>
      <c r="E14" s="13">
        <v>0.522</v>
      </c>
      <c r="F14" s="13">
        <v>0.527</v>
      </c>
      <c r="G14" s="13">
        <v>0.445</v>
      </c>
      <c r="H14" s="14"/>
      <c r="I14" s="13">
        <v>0.603</v>
      </c>
      <c r="J14" s="13">
        <v>0.538</v>
      </c>
      <c r="K14" s="13">
        <v>0.601</v>
      </c>
      <c r="L14" s="13">
        <v>0.519</v>
      </c>
      <c r="M14" s="15"/>
      <c r="N14" s="8"/>
      <c r="O14" s="8"/>
      <c r="P14" s="8"/>
      <c r="Q14" s="8"/>
      <c r="R14" s="8"/>
    </row>
    <row r="15" ht="22" customHeight="1" spans="1:18">
      <c r="A15" s="10" t="s">
        <v>20</v>
      </c>
      <c r="B15" s="11">
        <v>0.161</v>
      </c>
      <c r="C15" s="12">
        <v>0.158</v>
      </c>
      <c r="D15" s="13">
        <v>0.608</v>
      </c>
      <c r="E15" s="13">
        <v>0.485</v>
      </c>
      <c r="F15" s="13">
        <v>0.475</v>
      </c>
      <c r="G15" s="13">
        <v>0.425</v>
      </c>
      <c r="H15" s="14"/>
      <c r="I15" s="13">
        <v>0.576</v>
      </c>
      <c r="J15" s="13">
        <v>0.544</v>
      </c>
      <c r="K15" s="13">
        <v>0.554</v>
      </c>
      <c r="L15" s="13">
        <v>0.453</v>
      </c>
      <c r="M15" s="15"/>
      <c r="N15" s="8"/>
      <c r="O15" s="8"/>
      <c r="P15" s="8"/>
      <c r="Q15" s="8"/>
      <c r="R15" s="8"/>
    </row>
    <row r="16" ht="27" customHeight="1" spans="1:18">
      <c r="A16" s="10" t="s">
        <v>29</v>
      </c>
      <c r="B16" s="11">
        <v>0.255</v>
      </c>
      <c r="C16" s="12">
        <v>0.246</v>
      </c>
      <c r="D16" s="15">
        <v>0.613</v>
      </c>
      <c r="E16" s="16">
        <v>0.488</v>
      </c>
      <c r="F16" s="12">
        <v>0.553</v>
      </c>
      <c r="G16" s="15">
        <v>0.476</v>
      </c>
      <c r="H16" s="15"/>
      <c r="I16" s="15"/>
      <c r="J16" s="15"/>
      <c r="K16" s="15"/>
      <c r="L16" s="15"/>
      <c r="M16" s="15"/>
      <c r="N16" s="8"/>
      <c r="O16" s="8"/>
      <c r="P16" s="8"/>
      <c r="Q16" s="8"/>
      <c r="R16" s="8"/>
    </row>
    <row r="17" ht="25" customHeight="1" spans="1:18">
      <c r="A17" s="10" t="s">
        <v>34</v>
      </c>
      <c r="B17" s="11">
        <v>0.409</v>
      </c>
      <c r="C17" s="12">
        <v>0.414</v>
      </c>
      <c r="D17" s="15">
        <v>0.624</v>
      </c>
      <c r="E17" s="16">
        <v>0.523</v>
      </c>
      <c r="F17" s="12">
        <v>0.586</v>
      </c>
      <c r="G17" s="15">
        <v>0.437</v>
      </c>
      <c r="H17" s="15"/>
      <c r="I17" s="15"/>
      <c r="J17" s="15"/>
      <c r="K17" s="15"/>
      <c r="L17" s="15"/>
      <c r="M17" s="15"/>
      <c r="N17" s="8"/>
      <c r="O17" s="8"/>
      <c r="P17" s="8"/>
      <c r="Q17" s="8"/>
      <c r="R17" s="8"/>
    </row>
    <row r="18" ht="30" customHeight="1" spans="1:18">
      <c r="A18" s="10" t="s">
        <v>39</v>
      </c>
      <c r="B18" s="11">
        <v>0.707</v>
      </c>
      <c r="C18" s="12">
        <v>0.682</v>
      </c>
      <c r="D18" s="15">
        <v>0.589</v>
      </c>
      <c r="E18" s="16">
        <v>0.492</v>
      </c>
      <c r="F18" s="12">
        <v>0.547</v>
      </c>
      <c r="G18" s="15">
        <v>0.458</v>
      </c>
      <c r="H18" s="15"/>
      <c r="I18" s="15"/>
      <c r="J18" s="15"/>
      <c r="K18" s="15"/>
      <c r="L18" s="15"/>
      <c r="M18" s="15"/>
      <c r="N18" s="8"/>
      <c r="O18" s="8"/>
      <c r="P18" s="8"/>
      <c r="Q18" s="8"/>
      <c r="R18" s="8"/>
    </row>
    <row r="19" ht="24" customHeight="1" spans="1:18">
      <c r="A19" s="10" t="s">
        <v>44</v>
      </c>
      <c r="B19" s="11">
        <v>1.226</v>
      </c>
      <c r="C19" s="12">
        <v>1.148</v>
      </c>
      <c r="D19" s="15"/>
      <c r="E19" s="16"/>
      <c r="F19" s="12"/>
      <c r="G19" s="15"/>
      <c r="H19" s="15"/>
      <c r="I19" s="15"/>
      <c r="J19" s="15"/>
      <c r="K19" s="15"/>
      <c r="L19" s="38"/>
      <c r="M19" s="38"/>
      <c r="N19" s="8"/>
      <c r="O19" s="8"/>
      <c r="P19" s="8"/>
      <c r="Q19" s="8"/>
      <c r="R19" s="8"/>
    </row>
    <row r="20" ht="30" customHeight="1" spans="1:18">
      <c r="A20" s="10" t="s">
        <v>45</v>
      </c>
      <c r="B20" s="11">
        <v>1.968</v>
      </c>
      <c r="C20" s="12">
        <v>1.83</v>
      </c>
      <c r="D20" s="15"/>
      <c r="E20" s="16"/>
      <c r="F20" s="12"/>
      <c r="G20" s="15"/>
      <c r="H20" s="15"/>
      <c r="I20" s="15"/>
      <c r="J20" s="15"/>
      <c r="K20" s="15"/>
      <c r="L20" s="6"/>
      <c r="M20" s="6"/>
      <c r="N20" s="8"/>
      <c r="O20" s="8"/>
      <c r="P20" s="8"/>
      <c r="Q20" s="8"/>
      <c r="R20" s="8"/>
    </row>
    <row r="21" spans="1:18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ht="22" customHeight="1" spans="1:18">
      <c r="A22" s="8"/>
      <c r="B22" s="17"/>
      <c r="C22" s="8"/>
      <c r="D22" s="18"/>
      <c r="E22" s="19" t="s">
        <v>46</v>
      </c>
      <c r="F22" s="20"/>
      <c r="G22" s="20"/>
      <c r="H22" s="20"/>
      <c r="I22" s="20"/>
      <c r="J22" s="20"/>
      <c r="K22" s="20"/>
      <c r="L22" s="20"/>
      <c r="M22" s="20"/>
      <c r="N22" s="8"/>
      <c r="O22" s="8"/>
      <c r="P22" s="8"/>
      <c r="Q22" s="8"/>
      <c r="R22" s="8"/>
    </row>
    <row r="23" ht="31" customHeight="1" spans="1:18">
      <c r="A23" s="8"/>
      <c r="B23" s="10" t="s">
        <v>47</v>
      </c>
      <c r="C23" s="10" t="s">
        <v>48</v>
      </c>
      <c r="D23" s="21" t="s">
        <v>49</v>
      </c>
      <c r="E23" s="22" t="s">
        <v>50</v>
      </c>
      <c r="F23" s="22" t="s">
        <v>51</v>
      </c>
      <c r="G23" s="22" t="s">
        <v>52</v>
      </c>
      <c r="H23" s="22" t="s">
        <v>53</v>
      </c>
      <c r="I23" s="22"/>
      <c r="J23" s="22" t="s">
        <v>54</v>
      </c>
      <c r="K23" s="22" t="s">
        <v>55</v>
      </c>
      <c r="L23" s="22" t="s">
        <v>56</v>
      </c>
      <c r="M23" s="22" t="s">
        <v>57</v>
      </c>
      <c r="N23" s="22"/>
      <c r="O23" s="22" t="s">
        <v>58</v>
      </c>
      <c r="P23" s="22" t="s">
        <v>59</v>
      </c>
      <c r="Q23" s="22" t="s">
        <v>60</v>
      </c>
      <c r="R23" s="22" t="s">
        <v>61</v>
      </c>
    </row>
    <row r="24" ht="25" customHeight="1" spans="1:18">
      <c r="A24" s="8"/>
      <c r="B24" s="11">
        <f t="shared" ref="B24:B31" si="0">(B13+C13)/2</f>
        <v>0.0965</v>
      </c>
      <c r="C24" s="23">
        <v>0</v>
      </c>
      <c r="D24" s="21" t="s">
        <v>62</v>
      </c>
      <c r="E24" s="13">
        <v>0.556</v>
      </c>
      <c r="F24" s="13">
        <v>0.46</v>
      </c>
      <c r="G24" s="13">
        <v>0.508</v>
      </c>
      <c r="H24" s="13">
        <v>0.502</v>
      </c>
      <c r="I24" s="13"/>
      <c r="J24" s="13">
        <v>0.626</v>
      </c>
      <c r="K24" s="13">
        <v>0.517</v>
      </c>
      <c r="L24" s="13">
        <v>0.546</v>
      </c>
      <c r="M24" s="13">
        <v>0.502</v>
      </c>
      <c r="N24" s="13"/>
      <c r="O24" s="15">
        <v>0.613</v>
      </c>
      <c r="P24" s="16">
        <v>0.488</v>
      </c>
      <c r="Q24" s="12">
        <v>0.553</v>
      </c>
      <c r="R24" s="15">
        <v>0.476</v>
      </c>
    </row>
    <row r="25" ht="28" customHeight="1" spans="1:18">
      <c r="A25" s="8"/>
      <c r="B25" s="11">
        <f t="shared" si="0"/>
        <v>0.132</v>
      </c>
      <c r="C25" s="23">
        <v>1.56</v>
      </c>
      <c r="D25" s="21" t="s">
        <v>63</v>
      </c>
      <c r="E25" s="13">
        <v>0.542</v>
      </c>
      <c r="F25" s="13">
        <v>0.522</v>
      </c>
      <c r="G25" s="13">
        <v>0.527</v>
      </c>
      <c r="H25" s="13">
        <v>0.445</v>
      </c>
      <c r="I25" s="13"/>
      <c r="J25" s="13">
        <v>0.603</v>
      </c>
      <c r="K25" s="13">
        <v>0.538</v>
      </c>
      <c r="L25" s="13">
        <v>0.601</v>
      </c>
      <c r="M25" s="13">
        <v>0.519</v>
      </c>
      <c r="N25" s="13"/>
      <c r="O25" s="15">
        <v>0.624</v>
      </c>
      <c r="P25" s="16">
        <v>0.523</v>
      </c>
      <c r="Q25" s="12">
        <v>0.586</v>
      </c>
      <c r="R25" s="15">
        <v>0.437</v>
      </c>
    </row>
    <row r="26" ht="25" customHeight="1" spans="1:18">
      <c r="A26" s="8"/>
      <c r="B26" s="11">
        <f t="shared" si="0"/>
        <v>0.1595</v>
      </c>
      <c r="C26" s="23">
        <v>3.12</v>
      </c>
      <c r="D26" s="21" t="s">
        <v>64</v>
      </c>
      <c r="E26" s="13">
        <v>0.608</v>
      </c>
      <c r="F26" s="13">
        <v>0.485</v>
      </c>
      <c r="G26" s="13">
        <v>0.475</v>
      </c>
      <c r="H26" s="13">
        <v>0.425</v>
      </c>
      <c r="I26" s="13"/>
      <c r="J26" s="13">
        <v>0.576</v>
      </c>
      <c r="K26" s="13">
        <v>0.544</v>
      </c>
      <c r="L26" s="13">
        <v>0.554</v>
      </c>
      <c r="M26" s="13">
        <v>0.453</v>
      </c>
      <c r="N26" s="13"/>
      <c r="O26" s="15">
        <v>0.589</v>
      </c>
      <c r="P26" s="16">
        <v>0.492</v>
      </c>
      <c r="Q26" s="12">
        <v>0.547</v>
      </c>
      <c r="R26" s="15">
        <v>0.458</v>
      </c>
    </row>
    <row r="27" ht="27" customHeight="1" spans="1:18">
      <c r="A27" s="8"/>
      <c r="B27" s="11">
        <f t="shared" si="0"/>
        <v>0.2505</v>
      </c>
      <c r="C27" s="23">
        <v>6.25</v>
      </c>
      <c r="D27" s="24" t="s">
        <v>65</v>
      </c>
      <c r="E27" s="13">
        <f>AVERAGE(E24:E26)</f>
        <v>0.568666666666667</v>
      </c>
      <c r="F27" s="13">
        <f t="shared" ref="F27:M27" si="1">AVERAGE(F24:F26)</f>
        <v>0.489</v>
      </c>
      <c r="G27" s="13">
        <f t="shared" si="1"/>
        <v>0.503333333333333</v>
      </c>
      <c r="H27" s="13">
        <f t="shared" si="1"/>
        <v>0.457333333333333</v>
      </c>
      <c r="I27" s="13"/>
      <c r="J27" s="13">
        <f t="shared" si="1"/>
        <v>0.601666666666667</v>
      </c>
      <c r="K27" s="13">
        <f t="shared" si="1"/>
        <v>0.533</v>
      </c>
      <c r="L27" s="13">
        <f t="shared" si="1"/>
        <v>0.567</v>
      </c>
      <c r="M27" s="13">
        <f t="shared" si="1"/>
        <v>0.491333333333333</v>
      </c>
      <c r="N27" s="13"/>
      <c r="O27" s="13">
        <f>AVERAGE(O24:O26)</f>
        <v>0.608666666666667</v>
      </c>
      <c r="P27" s="13">
        <f>AVERAGE(P24:P26)</f>
        <v>0.501</v>
      </c>
      <c r="Q27" s="13">
        <f>AVERAGE(Q24:Q26)</f>
        <v>0.562</v>
      </c>
      <c r="R27" s="13">
        <f>AVERAGE(R24:R26)</f>
        <v>0.457</v>
      </c>
    </row>
    <row r="28" ht="22" customHeight="1" spans="1:18">
      <c r="A28" s="8"/>
      <c r="B28" s="11">
        <f t="shared" si="0"/>
        <v>0.4115</v>
      </c>
      <c r="C28" s="23">
        <v>12.5</v>
      </c>
      <c r="D28" s="25"/>
      <c r="E28" s="26"/>
      <c r="F28" s="27"/>
      <c r="G28" s="28"/>
      <c r="H28" s="29"/>
      <c r="I28" s="39"/>
      <c r="J28" s="39"/>
      <c r="K28" s="8"/>
      <c r="L28" s="8"/>
      <c r="M28" s="8"/>
      <c r="N28" s="13"/>
      <c r="O28" s="13"/>
      <c r="P28" s="13"/>
      <c r="Q28" s="13"/>
      <c r="R28" s="13"/>
    </row>
    <row r="29" ht="24" customHeight="1" spans="1:18">
      <c r="A29" s="8"/>
      <c r="B29" s="11">
        <f t="shared" si="0"/>
        <v>0.6945</v>
      </c>
      <c r="C29" s="30">
        <v>25</v>
      </c>
      <c r="D29" s="31"/>
      <c r="E29" s="32" t="s">
        <v>66</v>
      </c>
      <c r="F29" s="33"/>
      <c r="G29" s="33"/>
      <c r="H29" s="33"/>
      <c r="I29" s="33"/>
      <c r="J29" s="33"/>
      <c r="K29" s="33"/>
      <c r="L29" s="33"/>
      <c r="M29" s="40"/>
      <c r="N29" s="8"/>
      <c r="O29" s="8"/>
      <c r="P29" s="8"/>
      <c r="Q29" s="8"/>
      <c r="R29" s="8"/>
    </row>
    <row r="30" ht="22" customHeight="1" spans="1:18">
      <c r="A30" s="8"/>
      <c r="B30" s="11">
        <f t="shared" si="0"/>
        <v>1.187</v>
      </c>
      <c r="C30" s="30">
        <v>50</v>
      </c>
      <c r="D30" s="34" t="s">
        <v>49</v>
      </c>
      <c r="E30" s="35" t="s">
        <v>50</v>
      </c>
      <c r="F30" s="35" t="s">
        <v>51</v>
      </c>
      <c r="G30" s="35" t="s">
        <v>52</v>
      </c>
      <c r="H30" s="35" t="s">
        <v>53</v>
      </c>
      <c r="I30" s="35"/>
      <c r="J30" s="35" t="s">
        <v>54</v>
      </c>
      <c r="K30" s="35" t="s">
        <v>55</v>
      </c>
      <c r="L30" s="35" t="s">
        <v>56</v>
      </c>
      <c r="M30" s="35" t="s">
        <v>57</v>
      </c>
      <c r="N30" s="35"/>
      <c r="O30" s="35" t="s">
        <v>58</v>
      </c>
      <c r="P30" s="35" t="s">
        <v>59</v>
      </c>
      <c r="Q30" s="35" t="s">
        <v>60</v>
      </c>
      <c r="R30" s="35" t="s">
        <v>61</v>
      </c>
    </row>
    <row r="31" ht="24" customHeight="1" spans="1:18">
      <c r="A31" s="8"/>
      <c r="B31" s="11">
        <f t="shared" si="0"/>
        <v>1.899</v>
      </c>
      <c r="C31" s="30">
        <v>100</v>
      </c>
      <c r="D31" s="34" t="s">
        <v>62</v>
      </c>
      <c r="E31" s="36">
        <f>(12.591*E24*E24+29.824*E24-2.3151)</f>
        <v>18.159375376</v>
      </c>
      <c r="F31" s="36">
        <f>(12.591*F24*F24+29.824*F24-2.3151)</f>
        <v>14.0681956</v>
      </c>
      <c r="G31" s="36">
        <f>(12.591*G24*G24+29.824*G24-2.3151)</f>
        <v>16.084775824</v>
      </c>
      <c r="H31" s="36">
        <f>(12.591*H24*H24+29.824*H24-2.3151)</f>
        <v>15.829530364</v>
      </c>
      <c r="I31" s="36"/>
      <c r="J31" s="36">
        <f>(12.591*J24*J24+29.824*J24-2.3151)</f>
        <v>21.288834716</v>
      </c>
      <c r="K31" s="36">
        <f>(12.591*K24*K24+29.824*K24-2.3151)</f>
        <v>16.469343799</v>
      </c>
      <c r="L31" s="36">
        <f>(12.591*L24*L24+29.824*L24-2.3151)</f>
        <v>17.722382556</v>
      </c>
      <c r="M31" s="36">
        <f>(12.591*M24*M24+29.824*M24-2.3151)</f>
        <v>15.829530364</v>
      </c>
      <c r="N31" s="13"/>
      <c r="O31" s="36">
        <f>(12.591*O24*O24+29.842*O24-2.3151)</f>
        <v>20.709353479</v>
      </c>
      <c r="P31" s="36">
        <f>(12.591*P24*P24+29.842*P24-2.3151)</f>
        <v>15.246267104</v>
      </c>
      <c r="Q31" s="36">
        <f>(12.591*Q24*Q24+29.842*Q24-2.3151)</f>
        <v>18.037967119</v>
      </c>
      <c r="R31" s="36">
        <f>(12.591*R24*R24+29.842*R24-2.3151)</f>
        <v>14.742510416</v>
      </c>
    </row>
    <row r="32" ht="22" customHeight="1" spans="1:18">
      <c r="A32" s="8"/>
      <c r="B32" s="8"/>
      <c r="C32" s="8"/>
      <c r="D32" s="34" t="s">
        <v>63</v>
      </c>
      <c r="E32" s="36">
        <f>(12.591*E25*E25+29.824*E25-2.3151)</f>
        <v>17.548290524</v>
      </c>
      <c r="F32" s="36">
        <f>(12.591*F25*F25+29.824*F25-2.3151)</f>
        <v>16.683874044</v>
      </c>
      <c r="G32" s="36">
        <f>(12.591*G25*G25+29.824*G25-2.3151)</f>
        <v>16.899033839</v>
      </c>
      <c r="H32" s="36">
        <f>(12.591*H25*H25+29.824*H25-2.3151)</f>
        <v>13.449912775</v>
      </c>
      <c r="I32" s="36"/>
      <c r="J32" s="36">
        <f>(12.591*J25*J25+29.824*J25-2.3151)</f>
        <v>20.246972919</v>
      </c>
      <c r="K32" s="36">
        <f>(12.591*K25*K25+29.824*K25-2.3151)</f>
        <v>17.374601404</v>
      </c>
      <c r="L32" s="36">
        <f>(12.591*L25*L25+29.824*L25-2.3151)</f>
        <v>20.157005791</v>
      </c>
      <c r="M32" s="36">
        <f>(12.591*M25*M25+29.824*M25-2.3151)</f>
        <v>16.555080351</v>
      </c>
      <c r="N32" s="13"/>
      <c r="O32" s="36">
        <f>(12.591*O25*O25+29.842*O25-2.3151)</f>
        <v>21.208941216</v>
      </c>
      <c r="P32" s="36">
        <f>(12.591*P25*P25+29.842*P25-2.3151)</f>
        <v>16.736269639</v>
      </c>
      <c r="Q32" s="36">
        <f>(12.591*Q25*Q25+29.842*Q25-2.3151)</f>
        <v>19.496011036</v>
      </c>
      <c r="R32" s="36">
        <f>(12.591*R25*R25+29.842*R25-2.3151)</f>
        <v>13.130344679</v>
      </c>
    </row>
    <row r="33" ht="21" customHeight="1" spans="1:18">
      <c r="A33" s="8"/>
      <c r="B33" s="8"/>
      <c r="C33" s="8"/>
      <c r="D33" s="34" t="s">
        <v>64</v>
      </c>
      <c r="E33" s="36">
        <f>(12.591*E26*E26+29.824*E26-2.3151)</f>
        <v>20.472331424</v>
      </c>
      <c r="F33" s="36">
        <f>(12.591*F26*F26+29.824*F26-2.3151)</f>
        <v>15.111257975</v>
      </c>
      <c r="G33" s="36">
        <f>(12.591*G26*G26+29.824*G26-2.3151)</f>
        <v>14.692144375</v>
      </c>
      <c r="H33" s="36">
        <f>(12.591*H26*H26+29.824*H26-2.3151)</f>
        <v>12.634349375</v>
      </c>
      <c r="I33" s="36"/>
      <c r="J33" s="36">
        <f>(12.591*J26*J26+29.824*J26-2.3151)</f>
        <v>19.040915616</v>
      </c>
      <c r="K33" s="36">
        <f>(12.591*K26*K26+29.824*K26-2.3151)</f>
        <v>17.635286176</v>
      </c>
      <c r="L33" s="36">
        <f>(12.591*L26*L26+29.824*L26-2.3151)</f>
        <v>18.071775356</v>
      </c>
      <c r="M33" s="36">
        <f>(12.591*M26*M26+29.824*M26-2.3151)</f>
        <v>13.778958519</v>
      </c>
      <c r="N33" s="13"/>
      <c r="O33" s="36">
        <f>(12.591*O26*O26+29.842*O26-2.3151)</f>
        <v>19.629920311</v>
      </c>
      <c r="P33" s="36">
        <f>(12.591*P26*P26+29.842*P26-2.3151)</f>
        <v>15.414991824</v>
      </c>
      <c r="Q33" s="36">
        <f>(12.591*Q26*Q26+29.842*Q26-2.3151)</f>
        <v>17.775814519</v>
      </c>
      <c r="R33" s="36">
        <f>(12.591*R26*R26+29.842*R26-2.3151)</f>
        <v>13.993674524</v>
      </c>
    </row>
    <row r="34" ht="28" customHeight="1" spans="1:18">
      <c r="A34" s="8"/>
      <c r="B34" s="8"/>
      <c r="C34" s="8"/>
      <c r="D34" s="37" t="s">
        <v>65</v>
      </c>
      <c r="E34" s="36">
        <f>(12.591*E27*E27+29.824*E27-2.3151)</f>
        <v>18.7165146306667</v>
      </c>
      <c r="F34" s="36">
        <f>(12.591*F27*F27+29.824*F27-2.3151)</f>
        <v>15.279608511</v>
      </c>
      <c r="G34" s="36">
        <f>(12.591*G27*G27+29.824*G27-2.3151)</f>
        <v>15.8861732333333</v>
      </c>
      <c r="H34" s="36">
        <f>(12.591*H27*H27+29.824*H27-2.3151)</f>
        <v>13.9578645493333</v>
      </c>
      <c r="I34" s="36"/>
      <c r="J34" s="36">
        <f>(12.591*J27*J27+29.824*J27-2.3151)</f>
        <v>20.1869836416667</v>
      </c>
      <c r="K34" s="36">
        <f>(12.591*K27*K27+29.824*K27-2.3151)</f>
        <v>17.158056599</v>
      </c>
      <c r="L34" s="36">
        <f>(12.591*L27*L27+29.824*L27-2.3151)</f>
        <v>18.642975999</v>
      </c>
      <c r="M34" s="36">
        <f>(12.591*M27*M27+29.824*M27-2.3151)</f>
        <v>15.3779990573333</v>
      </c>
      <c r="N34" s="13"/>
      <c r="O34" s="36">
        <f>(12.591*O27*O27+29.842*O27-2.3151)</f>
        <v>20.5133827906667</v>
      </c>
      <c r="P34" s="36">
        <f>(12.591*P27*P27+29.842*P27-2.3151)</f>
        <v>15.796095591</v>
      </c>
      <c r="Q34" s="36">
        <f>(12.591*Q27*Q27+29.842*Q27-2.3151)</f>
        <v>18.432895804</v>
      </c>
      <c r="R34" s="36">
        <f>(12.591*R27*R27+29.842*R27-2.3151)</f>
        <v>13.952311759</v>
      </c>
    </row>
    <row r="35" spans="1:18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2:12">
      <c r="L36" s="8"/>
    </row>
    <row r="37" spans="12:12">
      <c r="L37" s="8"/>
    </row>
    <row r="38" spans="12:12">
      <c r="L38" s="8"/>
    </row>
  </sheetData>
  <sheetProtection formatCells="0" insertHyperlinks="0" autoFilter="0"/>
  <mergeCells count="2">
    <mergeCell ref="E22:M22"/>
    <mergeCell ref="E29:M29"/>
  </mergeCells>
  <pageMargins left="0.75" right="0.75" top="1" bottom="1" header="0.511805555555556" footer="0.511805555555556"/>
  <headerFooter/>
  <drawing r:id="rId1"/>
  <legacyDrawing r:id="rId2"/>
  <oleObjects>
    <mc:AlternateContent xmlns:mc="http://schemas.openxmlformats.org/markup-compatibility/2006">
      <mc:Choice Requires="x14">
        <oleObject shapeId="1026" progId="Prism8.Document" r:id="rId3">
          <objectPr defaultSize="0" r:id="rId4">
            <anchor moveWithCells="1" sizeWithCells="1">
              <from>
                <xdr:col>10</xdr:col>
                <xdr:colOff>85090</xdr:colOff>
                <xdr:row>39</xdr:row>
                <xdr:rowOff>76200</xdr:rowOff>
              </from>
              <to>
                <xdr:col>16</xdr:col>
                <xdr:colOff>126365</xdr:colOff>
                <xdr:row>60</xdr:row>
                <xdr:rowOff>83820</xdr:rowOff>
              </to>
            </anchor>
          </objectPr>
        </oleObject>
      </mc:Choice>
      <mc:Fallback>
        <oleObject shapeId="1026" progId="Prism8.Document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IL-4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诺</cp:lastModifiedBy>
  <dcterms:created xsi:type="dcterms:W3CDTF">2022-05-27T07:01:00Z</dcterms:created>
  <dcterms:modified xsi:type="dcterms:W3CDTF">2022-09-12T10:35:38Z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4B1415A6F24441DC987715E37F17E9B5</vt:lpwstr>
  </property>
</Properties>
</file>