
<file path=[Content_Types].xml><?xml version="1.0" encoding="utf-8"?>
<Types xmlns="http://schemas.openxmlformats.org/package/2006/content-types">
  <Default Extension="vml" ContentType="application/vnd.openxmlformats-officedocument.vmlDrawing"/>
  <Default Extension="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00"/>
  </bookViews>
  <sheets>
    <sheet name="IFN-γ" sheetId="1" r:id="rId1"/>
  </sheets>
  <calcPr calcId="144525"/>
</workbook>
</file>

<file path=xl/sharedStrings.xml><?xml version="1.0" encoding="utf-8"?>
<sst xmlns="http://schemas.openxmlformats.org/spreadsheetml/2006/main" count="108" uniqueCount="69">
  <si>
    <t>IFN-γ</t>
  </si>
  <si>
    <t>A</t>
  </si>
  <si>
    <t>Standard Curve</t>
  </si>
  <si>
    <t>1640-24h-1</t>
  </si>
  <si>
    <t>TPX--24h-1</t>
  </si>
  <si>
    <t>ESA-24h-1</t>
  </si>
  <si>
    <t>LPS--24h-1</t>
  </si>
  <si>
    <t>1640-48h-1</t>
  </si>
  <si>
    <t>TPX--48h-1</t>
  </si>
  <si>
    <t>ESA-48h-1</t>
  </si>
  <si>
    <t>LPS-48h-1</t>
  </si>
  <si>
    <t>B</t>
  </si>
  <si>
    <t>1640-24h-2</t>
  </si>
  <si>
    <t>TPX--24h-2</t>
  </si>
  <si>
    <t>ESA-24h-2</t>
  </si>
  <si>
    <t>LPS--24h-2</t>
  </si>
  <si>
    <t>1640-48h-2</t>
  </si>
  <si>
    <t>TPX--48h-2</t>
  </si>
  <si>
    <t>ESA-48h-2</t>
  </si>
  <si>
    <t>LPS-48h-2</t>
  </si>
  <si>
    <t>C</t>
  </si>
  <si>
    <t>1640-24h-3</t>
  </si>
  <si>
    <t>TPX--24h-3</t>
  </si>
  <si>
    <t>ESA-24h-3</t>
  </si>
  <si>
    <t>LPS--24h-3</t>
  </si>
  <si>
    <t>1640-48h-3</t>
  </si>
  <si>
    <t>TPX--48h-3</t>
  </si>
  <si>
    <t>ESA-48h-3</t>
  </si>
  <si>
    <t>LPS-48h-3</t>
  </si>
  <si>
    <t>D</t>
  </si>
  <si>
    <t>1640-72h-1</t>
  </si>
  <si>
    <t>TPX--72h-1</t>
  </si>
  <si>
    <t>ESA-72h-1</t>
  </si>
  <si>
    <t>LPS--72h-1</t>
  </si>
  <si>
    <t>E</t>
  </si>
  <si>
    <t>1640-72h-2</t>
  </si>
  <si>
    <t>TPX--72h-2</t>
  </si>
  <si>
    <t>ESA-72h-2</t>
  </si>
  <si>
    <t>LPS--72h-2</t>
  </si>
  <si>
    <t>F</t>
  </si>
  <si>
    <t>1640-72h-3</t>
  </si>
  <si>
    <t>TPX--72h-3</t>
  </si>
  <si>
    <t>ESA-72h-3</t>
  </si>
  <si>
    <t>LPS--72h-3</t>
  </si>
  <si>
    <t>G</t>
  </si>
  <si>
    <t>H</t>
  </si>
  <si>
    <t>OD value of sample stock solution (take the average value of 3 replicate wells)</t>
  </si>
  <si>
    <t>Standard OD</t>
  </si>
  <si>
    <t>pg/ml</t>
  </si>
  <si>
    <t>Group</t>
  </si>
  <si>
    <t>1640-24h</t>
  </si>
  <si>
    <t>TPX-24h</t>
  </si>
  <si>
    <t>ESA-24h</t>
  </si>
  <si>
    <t>LPS-24h</t>
  </si>
  <si>
    <t>1640-48h</t>
  </si>
  <si>
    <t>TPX-48h</t>
  </si>
  <si>
    <t>ESA-48h</t>
  </si>
  <si>
    <t>LPS-48h</t>
  </si>
  <si>
    <t>1640-72h</t>
  </si>
  <si>
    <t>TPX-72h</t>
  </si>
  <si>
    <t>ESA-72h</t>
  </si>
  <si>
    <t>LPS-72h</t>
  </si>
  <si>
    <t>Repeat 1</t>
  </si>
  <si>
    <r>
      <rPr>
        <b/>
        <sz val="10"/>
        <color rgb="FF000000"/>
        <rFont val="宋体"/>
        <charset val="134"/>
      </rPr>
      <t xml:space="preserve">Repeat </t>
    </r>
    <r>
      <rPr>
        <b/>
        <sz val="10"/>
        <color rgb="FF000000"/>
        <rFont val="Times New Roman"/>
        <charset val="134"/>
      </rPr>
      <t>2</t>
    </r>
  </si>
  <si>
    <r>
      <rPr>
        <b/>
        <sz val="10"/>
        <color rgb="FF000000"/>
        <rFont val="宋体"/>
        <charset val="134"/>
      </rPr>
      <t xml:space="preserve">Repeat </t>
    </r>
    <r>
      <rPr>
        <b/>
        <sz val="10"/>
        <color rgb="FF000000"/>
        <rFont val="Times New Roman"/>
        <charset val="134"/>
      </rPr>
      <t>3</t>
    </r>
  </si>
  <si>
    <t>Average value</t>
  </si>
  <si>
    <r>
      <t>Converted sample original concentration</t>
    </r>
    <r>
      <rPr>
        <b/>
        <sz val="10"/>
        <color theme="1"/>
        <rFont val="宋体"/>
        <charset val="134"/>
      </rPr>
      <t>（</t>
    </r>
    <r>
      <rPr>
        <b/>
        <sz val="10"/>
        <color theme="1"/>
        <rFont val="Times New Roman"/>
        <charset val="134"/>
      </rPr>
      <t>pg/ml</t>
    </r>
    <r>
      <rPr>
        <b/>
        <sz val="10"/>
        <color theme="1"/>
        <rFont val="宋体"/>
        <charset val="134"/>
      </rPr>
      <t>）</t>
    </r>
    <r>
      <rPr>
        <b/>
        <sz val="10"/>
        <color theme="1"/>
        <rFont val="Times New Roman"/>
        <charset val="134"/>
      </rPr>
      <t xml:space="preserve">  y=0.6931x2+45.854x-3.691</t>
    </r>
  </si>
  <si>
    <t>Repeat 2</t>
  </si>
  <si>
    <t>Repeat 3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</si>
</sst>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</numFmts>
  <fonts count="31">
    <font>
      <sz val="11"/>
      <color theme="1"/>
      <name val="Tahoma"/>
      <charset val="134"/>
    </font>
    <font>
      <sz val="11"/>
      <color theme="1"/>
      <name val="Times New Roman"/>
      <charset val="134"/>
    </font>
    <font>
      <b/>
      <sz val="10"/>
      <color rgb="FFFF0000"/>
      <name val="Times New Roman"/>
      <charset val="134"/>
    </font>
    <font>
      <b/>
      <sz val="10"/>
      <color rgb="FF000000"/>
      <name val="Times New Roman"/>
      <charset val="134"/>
    </font>
    <font>
      <sz val="10"/>
      <color rgb="FF000000"/>
      <name val="Times New Roman"/>
      <charset val="134"/>
    </font>
    <font>
      <sz val="10"/>
      <color theme="1"/>
      <name val="Times New Roman"/>
      <charset val="134"/>
    </font>
    <font>
      <sz val="10"/>
      <name val="Times New Roman"/>
      <charset val="134"/>
    </font>
    <font>
      <b/>
      <sz val="10"/>
      <color theme="1"/>
      <name val="Times New Roman"/>
      <charset val="134"/>
    </font>
    <font>
      <b/>
      <sz val="10"/>
      <color rgb="FF000000"/>
      <name val="宋体"/>
      <charset val="134"/>
    </font>
    <font>
      <b/>
      <sz val="10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color theme="1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8" borderId="11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2" borderId="12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3" fillId="16" borderId="15" applyNumberFormat="0" applyAlignment="0" applyProtection="0">
      <alignment vertical="center"/>
    </xf>
    <xf numFmtId="0" fontId="24" fillId="16" borderId="11" applyNumberFormat="0" applyAlignment="0" applyProtection="0">
      <alignment vertical="center"/>
    </xf>
    <xf numFmtId="0" fontId="25" fillId="17" borderId="16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4" fillId="37" borderId="0" applyNumberFormat="0" applyBorder="0" applyAlignment="0" applyProtection="0">
      <alignment vertical="center"/>
    </xf>
    <xf numFmtId="0" fontId="10" fillId="0" borderId="0">
      <alignment vertical="center"/>
    </xf>
  </cellStyleXfs>
  <cellXfs count="41">
    <xf numFmtId="0" fontId="0" fillId="0" borderId="0" xfId="0"/>
    <xf numFmtId="0" fontId="1" fillId="0" borderId="0" xfId="0" applyFont="1"/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/>
    <xf numFmtId="0" fontId="5" fillId="0" borderId="0" xfId="0" applyFont="1"/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7" fillId="0" borderId="0" xfId="49" applyFont="1">
      <alignment vertical="center"/>
    </xf>
    <xf numFmtId="0" fontId="5" fillId="0" borderId="0" xfId="49" applyFont="1" applyAlignment="1">
      <alignment horizontal="left" vertical="center"/>
    </xf>
    <xf numFmtId="0" fontId="5" fillId="0" borderId="5" xfId="49" applyFont="1" applyBorder="1" applyAlignment="1">
      <alignment horizontal="center" vertical="center"/>
    </xf>
    <xf numFmtId="0" fontId="5" fillId="0" borderId="0" xfId="49" applyFont="1" applyAlignment="1">
      <alignment horizontal="center" vertical="center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4" fillId="4" borderId="2" xfId="0" applyNumberFormat="1" applyFont="1" applyFill="1" applyBorder="1" applyAlignment="1" applyProtection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176" fontId="5" fillId="0" borderId="6" xfId="0" applyNumberFormat="1" applyFont="1" applyBorder="1"/>
    <xf numFmtId="176" fontId="5" fillId="0" borderId="7" xfId="0" applyNumberFormat="1" applyFont="1" applyBorder="1"/>
    <xf numFmtId="176" fontId="4" fillId="0" borderId="7" xfId="0" applyNumberFormat="1" applyFont="1" applyFill="1" applyBorder="1" applyAlignment="1">
      <alignment horizontal="center" vertical="center" wrapText="1"/>
    </xf>
    <xf numFmtId="176" fontId="4" fillId="0" borderId="8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0" fontId="4" fillId="4" borderId="10" xfId="0" applyNumberFormat="1" applyFont="1" applyFill="1" applyBorder="1" applyAlignment="1" applyProtection="1">
      <alignment horizontal="center" vertical="center" wrapText="1"/>
    </xf>
    <xf numFmtId="176" fontId="5" fillId="0" borderId="2" xfId="0" applyNumberFormat="1" applyFont="1" applyBorder="1"/>
    <xf numFmtId="0" fontId="7" fillId="0" borderId="2" xfId="49" applyFont="1" applyBorder="1" applyAlignment="1">
      <alignment horizontal="center" vertical="center"/>
    </xf>
    <xf numFmtId="0" fontId="8" fillId="5" borderId="2" xfId="0" applyNumberFormat="1" applyFont="1" applyFill="1" applyBorder="1" applyAlignment="1" applyProtection="1">
      <alignment horizontal="center" vertical="center" wrapText="1"/>
    </xf>
    <xf numFmtId="0" fontId="5" fillId="6" borderId="2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 wrapText="1"/>
    </xf>
    <xf numFmtId="0" fontId="9" fillId="5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Border="1"/>
    <xf numFmtId="176" fontId="5" fillId="0" borderId="7" xfId="0" applyNumberFormat="1" applyFont="1" applyBorder="1" applyAlignment="1">
      <alignment horizontal="center"/>
    </xf>
    <xf numFmtId="0" fontId="1" fillId="0" borderId="2" xfId="0" applyFont="1" applyBorder="1"/>
    <xf numFmtId="0" fontId="6" fillId="0" borderId="0" xfId="0" applyFont="1" applyFill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>Standard Curve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'IFN-γ'!$B$24:$B$31</c:f>
              <c:numCache>
                <c:formatCode>General</c:formatCode>
                <c:ptCount val="8"/>
                <c:pt idx="0">
                  <c:v>0.084</c:v>
                </c:pt>
                <c:pt idx="1">
                  <c:v>0.113</c:v>
                </c:pt>
                <c:pt idx="2">
                  <c:v>0.1375</c:v>
                </c:pt>
                <c:pt idx="3">
                  <c:v>0.231</c:v>
                </c:pt>
                <c:pt idx="4">
                  <c:v>0.334</c:v>
                </c:pt>
                <c:pt idx="5">
                  <c:v>0.6405</c:v>
                </c:pt>
                <c:pt idx="6">
                  <c:v>1.1395</c:v>
                </c:pt>
                <c:pt idx="7">
                  <c:v>2.1905</c:v>
                </c:pt>
              </c:numCache>
            </c:numRef>
          </c:xVal>
          <c:yVal>
            <c:numRef>
              <c:f>'IFN-γ'!$C$24:$C$31</c:f>
              <c:numCache>
                <c:formatCode>General</c:formatCode>
                <c:ptCount val="8"/>
                <c:pt idx="0">
                  <c:v>0</c:v>
                </c:pt>
                <c:pt idx="1">
                  <c:v>1.56</c:v>
                </c:pt>
                <c:pt idx="2">
                  <c:v>3.12</c:v>
                </c:pt>
                <c:pt idx="3">
                  <c:v>6.25</c:v>
                </c:pt>
                <c:pt idx="4">
                  <c:v>12.5</c:v>
                </c:pt>
                <c:pt idx="5">
                  <c:v>25</c:v>
                </c:pt>
                <c:pt idx="6">
                  <c:v>50</c:v>
                </c:pt>
                <c:pt idx="7">
                  <c:v>100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299376"/>
        <c:axId val="150267358"/>
      </c:scatterChart>
      <c:valAx>
        <c:axId val="480299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50267358"/>
        <c:crosses val="autoZero"/>
        <c:crossBetween val="midCat"/>
      </c:valAx>
      <c:valAx>
        <c:axId val="15026735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80299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372110</xdr:colOff>
      <xdr:row>41</xdr:row>
      <xdr:rowOff>29210</xdr:rowOff>
    </xdr:from>
    <xdr:to>
      <xdr:col>6</xdr:col>
      <xdr:colOff>724535</xdr:colOff>
      <xdr:row>52</xdr:row>
      <xdr:rowOff>128270</xdr:rowOff>
    </xdr:to>
    <xdr:graphicFrame>
      <xdr:nvGraphicFramePr>
        <xdr:cNvPr id="2" name="图表 1"/>
        <xdr:cNvGraphicFramePr/>
      </xdr:nvGraphicFramePr>
      <xdr:xfrm>
        <a:off x="810260" y="8121650"/>
        <a:ext cx="4817110" cy="20269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474980</xdr:colOff>
          <xdr:row>36</xdr:row>
          <xdr:rowOff>109220</xdr:rowOff>
        </xdr:from>
        <xdr:to>
          <xdr:col>13</xdr:col>
          <xdr:colOff>16510</xdr:colOff>
          <xdr:row>56</xdr:row>
          <xdr:rowOff>73660</xdr:rowOff>
        </xdr:to>
        <xdr:sp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6368415" y="7325360"/>
              <a:ext cx="4151630" cy="346964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emf"/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44"/>
  <sheetViews>
    <sheetView tabSelected="1" zoomScale="130" zoomScaleNormal="130" topLeftCell="A23" workbookViewId="0">
      <selection activeCell="E29" sqref="E29:S29"/>
    </sheetView>
  </sheetViews>
  <sheetFormatPr defaultColWidth="9" defaultRowHeight="13.8"/>
  <cols>
    <col min="1" max="1" width="5.75" style="1" customWidth="1"/>
    <col min="2" max="2" width="15.6083333333333" style="1" customWidth="1"/>
    <col min="3" max="3" width="14.15" style="1" customWidth="1"/>
    <col min="4" max="4" width="10.4583333333333" style="1" customWidth="1"/>
    <col min="5" max="5" width="9.125" style="1" customWidth="1"/>
    <col min="6" max="6" width="9.25" style="1" customWidth="1"/>
    <col min="7" max="7" width="13" style="1" customWidth="1"/>
    <col min="8" max="8" width="10.5" style="1" customWidth="1"/>
    <col min="9" max="10" width="9.125" style="1" customWidth="1"/>
    <col min="11" max="11" width="9" style="1" customWidth="1"/>
    <col min="12" max="12" width="13.25" style="1" customWidth="1"/>
    <col min="13" max="13" width="9.5" style="1" customWidth="1"/>
    <col min="14" max="14" width="7.875" style="1" customWidth="1"/>
    <col min="15" max="15" width="7.375" style="1" customWidth="1"/>
    <col min="16" max="16" width="7.25" style="1" customWidth="1"/>
    <col min="17" max="17" width="7.5" style="1" customWidth="1"/>
    <col min="18" max="18" width="10.25" style="1" customWidth="1"/>
    <col min="19" max="19" width="7.875" style="1" customWidth="1"/>
    <col min="20" max="21" width="12.625" style="1"/>
    <col min="22" max="16384" width="9" style="1"/>
  </cols>
  <sheetData>
    <row r="1" ht="15" customHeight="1" spans="1:26">
      <c r="A1" s="2" t="s">
        <v>0</v>
      </c>
      <c r="B1" s="3">
        <v>1</v>
      </c>
      <c r="C1" s="3">
        <v>2</v>
      </c>
      <c r="D1" s="3">
        <v>3</v>
      </c>
      <c r="E1" s="3">
        <v>4</v>
      </c>
      <c r="F1" s="3">
        <v>5</v>
      </c>
      <c r="G1" s="3">
        <v>6</v>
      </c>
      <c r="H1" s="3">
        <v>7</v>
      </c>
      <c r="I1" s="3">
        <v>8</v>
      </c>
      <c r="J1" s="3">
        <v>9</v>
      </c>
      <c r="K1" s="3">
        <v>10</v>
      </c>
      <c r="L1" s="3">
        <v>11</v>
      </c>
      <c r="M1" s="3">
        <v>12</v>
      </c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ht="15" customHeight="1" spans="1:26">
      <c r="A2" s="4" t="s">
        <v>1</v>
      </c>
      <c r="B2" s="5" t="s">
        <v>2</v>
      </c>
      <c r="C2" s="5" t="s">
        <v>2</v>
      </c>
      <c r="D2" s="6" t="s">
        <v>3</v>
      </c>
      <c r="E2" s="5" t="s">
        <v>4</v>
      </c>
      <c r="F2" s="6" t="s">
        <v>5</v>
      </c>
      <c r="G2" s="5"/>
      <c r="H2" s="6" t="s">
        <v>6</v>
      </c>
      <c r="I2" s="6" t="s">
        <v>7</v>
      </c>
      <c r="J2" s="5" t="s">
        <v>8</v>
      </c>
      <c r="K2" s="6" t="s">
        <v>9</v>
      </c>
      <c r="L2" s="5"/>
      <c r="M2" s="6" t="s">
        <v>10</v>
      </c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ht="15" customHeight="1" spans="1:26">
      <c r="A3" s="4" t="s">
        <v>11</v>
      </c>
      <c r="B3" s="5" t="s">
        <v>2</v>
      </c>
      <c r="C3" s="5" t="s">
        <v>2</v>
      </c>
      <c r="D3" s="6" t="s">
        <v>12</v>
      </c>
      <c r="E3" s="5" t="s">
        <v>13</v>
      </c>
      <c r="F3" s="6" t="s">
        <v>14</v>
      </c>
      <c r="G3" s="5"/>
      <c r="H3" s="6" t="s">
        <v>15</v>
      </c>
      <c r="I3" s="6" t="s">
        <v>16</v>
      </c>
      <c r="J3" s="5" t="s">
        <v>17</v>
      </c>
      <c r="K3" s="6" t="s">
        <v>18</v>
      </c>
      <c r="L3" s="5"/>
      <c r="M3" s="6" t="s">
        <v>19</v>
      </c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ht="15" customHeight="1" spans="1:26">
      <c r="A4" s="4" t="s">
        <v>20</v>
      </c>
      <c r="B4" s="5" t="s">
        <v>2</v>
      </c>
      <c r="C4" s="5" t="s">
        <v>2</v>
      </c>
      <c r="D4" s="6" t="s">
        <v>21</v>
      </c>
      <c r="E4" s="5" t="s">
        <v>22</v>
      </c>
      <c r="F4" s="6" t="s">
        <v>23</v>
      </c>
      <c r="G4" s="5"/>
      <c r="H4" s="6" t="s">
        <v>24</v>
      </c>
      <c r="I4" s="6" t="s">
        <v>25</v>
      </c>
      <c r="J4" s="5" t="s">
        <v>26</v>
      </c>
      <c r="K4" s="6" t="s">
        <v>27</v>
      </c>
      <c r="L4" s="5"/>
      <c r="M4" s="6" t="s">
        <v>28</v>
      </c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ht="15" customHeight="1" spans="1:26">
      <c r="A5" s="4" t="s">
        <v>29</v>
      </c>
      <c r="B5" s="5" t="s">
        <v>2</v>
      </c>
      <c r="C5" s="5" t="s">
        <v>2</v>
      </c>
      <c r="D5" s="6" t="s">
        <v>30</v>
      </c>
      <c r="E5" s="5" t="s">
        <v>31</v>
      </c>
      <c r="F5" s="6" t="s">
        <v>32</v>
      </c>
      <c r="G5" s="5"/>
      <c r="H5" s="6" t="s">
        <v>33</v>
      </c>
      <c r="I5" s="7"/>
      <c r="J5" s="7"/>
      <c r="K5" s="7"/>
      <c r="L5" s="7"/>
      <c r="M5" s="7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ht="15" customHeight="1" spans="1:26">
      <c r="A6" s="4" t="s">
        <v>34</v>
      </c>
      <c r="B6" s="5" t="s">
        <v>2</v>
      </c>
      <c r="C6" s="5" t="s">
        <v>2</v>
      </c>
      <c r="D6" s="6" t="s">
        <v>35</v>
      </c>
      <c r="E6" s="5" t="s">
        <v>36</v>
      </c>
      <c r="F6" s="6" t="s">
        <v>37</v>
      </c>
      <c r="G6" s="5"/>
      <c r="H6" s="6" t="s">
        <v>38</v>
      </c>
      <c r="I6" s="7"/>
      <c r="J6" s="7"/>
      <c r="K6" s="7"/>
      <c r="L6" s="7"/>
      <c r="M6" s="7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ht="15" customHeight="1" spans="1:26">
      <c r="A7" s="4" t="s">
        <v>39</v>
      </c>
      <c r="B7" s="5" t="s">
        <v>2</v>
      </c>
      <c r="C7" s="5" t="s">
        <v>2</v>
      </c>
      <c r="D7" s="6" t="s">
        <v>40</v>
      </c>
      <c r="E7" s="5" t="s">
        <v>41</v>
      </c>
      <c r="F7" s="6" t="s">
        <v>42</v>
      </c>
      <c r="G7" s="5"/>
      <c r="H7" s="6" t="s">
        <v>43</v>
      </c>
      <c r="I7" s="7"/>
      <c r="J7" s="7"/>
      <c r="K7" s="7"/>
      <c r="L7" s="7"/>
      <c r="M7" s="7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ht="15" customHeight="1" spans="1:26">
      <c r="A8" s="4" t="s">
        <v>44</v>
      </c>
      <c r="B8" s="5" t="s">
        <v>2</v>
      </c>
      <c r="C8" s="5" t="s">
        <v>2</v>
      </c>
      <c r="D8" s="6"/>
      <c r="E8" s="6"/>
      <c r="F8" s="6"/>
      <c r="G8" s="6"/>
      <c r="H8" s="6"/>
      <c r="I8" s="6"/>
      <c r="J8" s="6"/>
      <c r="K8" s="6"/>
      <c r="L8" s="5"/>
      <c r="M8" s="5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ht="15" customHeight="1" spans="1:26">
      <c r="A9" s="4" t="s">
        <v>45</v>
      </c>
      <c r="B9" s="5" t="s">
        <v>2</v>
      </c>
      <c r="C9" s="5" t="s">
        <v>2</v>
      </c>
      <c r="D9" s="6"/>
      <c r="E9" s="7"/>
      <c r="F9" s="6"/>
      <c r="G9" s="5"/>
      <c r="H9" s="6"/>
      <c r="I9" s="5"/>
      <c r="J9" s="6"/>
      <c r="K9" s="5"/>
      <c r="L9" s="5"/>
      <c r="M9" s="5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spans="1:26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spans="1:26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spans="1:26">
      <c r="A12" s="9" t="s">
        <v>0</v>
      </c>
      <c r="B12" s="10">
        <v>1</v>
      </c>
      <c r="C12" s="10">
        <v>2</v>
      </c>
      <c r="D12" s="10">
        <v>3</v>
      </c>
      <c r="E12" s="10">
        <v>4</v>
      </c>
      <c r="F12" s="10">
        <v>5</v>
      </c>
      <c r="G12" s="10">
        <v>6</v>
      </c>
      <c r="H12" s="10">
        <v>7</v>
      </c>
      <c r="I12" s="10">
        <v>8</v>
      </c>
      <c r="J12" s="10">
        <v>9</v>
      </c>
      <c r="K12" s="10">
        <v>10</v>
      </c>
      <c r="L12" s="10">
        <v>11</v>
      </c>
      <c r="M12" s="10">
        <v>12</v>
      </c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>
      <c r="A13" s="10" t="s">
        <v>1</v>
      </c>
      <c r="B13" s="11">
        <v>0.082</v>
      </c>
      <c r="C13" s="12">
        <v>0.086</v>
      </c>
      <c r="D13" s="13">
        <v>0.238</v>
      </c>
      <c r="E13" s="13">
        <v>0.235</v>
      </c>
      <c r="F13" s="13">
        <v>0.255</v>
      </c>
      <c r="G13" s="13"/>
      <c r="H13" s="13">
        <v>0.292</v>
      </c>
      <c r="I13" s="13">
        <v>0.271</v>
      </c>
      <c r="J13" s="13">
        <v>0.25</v>
      </c>
      <c r="K13" s="13">
        <v>0.275</v>
      </c>
      <c r="L13" s="14"/>
      <c r="M13" s="13">
        <v>0.349</v>
      </c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>
      <c r="A14" s="10" t="s">
        <v>11</v>
      </c>
      <c r="B14" s="11">
        <v>0.109</v>
      </c>
      <c r="C14" s="12">
        <v>0.117</v>
      </c>
      <c r="D14" s="14">
        <v>0.245</v>
      </c>
      <c r="E14" s="14">
        <v>0.231</v>
      </c>
      <c r="F14" s="14">
        <v>0.269</v>
      </c>
      <c r="G14" s="15"/>
      <c r="H14" s="15">
        <v>0.323</v>
      </c>
      <c r="I14" s="14">
        <v>0.266</v>
      </c>
      <c r="J14" s="15">
        <v>0.247</v>
      </c>
      <c r="K14" s="14">
        <v>0.285</v>
      </c>
      <c r="L14" s="14"/>
      <c r="M14" s="14">
        <v>0.362</v>
      </c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>
      <c r="A15" s="10" t="s">
        <v>20</v>
      </c>
      <c r="B15" s="11">
        <v>0.139</v>
      </c>
      <c r="C15" s="12">
        <v>0.136</v>
      </c>
      <c r="D15" s="14">
        <v>0.232</v>
      </c>
      <c r="E15" s="14">
        <v>0.227</v>
      </c>
      <c r="F15" s="14">
        <v>0.247</v>
      </c>
      <c r="G15" s="15"/>
      <c r="H15" s="15">
        <v>0.305</v>
      </c>
      <c r="I15" s="14">
        <v>0.252</v>
      </c>
      <c r="J15" s="15">
        <v>0.255</v>
      </c>
      <c r="K15" s="14">
        <v>0.262</v>
      </c>
      <c r="L15" s="14"/>
      <c r="M15" s="14">
        <v>0.322</v>
      </c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>
      <c r="A16" s="10" t="s">
        <v>29</v>
      </c>
      <c r="B16" s="11">
        <v>0.234</v>
      </c>
      <c r="C16" s="12">
        <v>0.228</v>
      </c>
      <c r="D16" s="14">
        <v>0.261</v>
      </c>
      <c r="E16" s="14">
        <v>0.245</v>
      </c>
      <c r="F16" s="14">
        <v>0.2675</v>
      </c>
      <c r="G16" s="14"/>
      <c r="H16" s="14">
        <v>0.337</v>
      </c>
      <c r="I16" s="14"/>
      <c r="J16" s="14"/>
      <c r="K16" s="14"/>
      <c r="L16" s="14"/>
      <c r="M16" s="14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>
      <c r="A17" s="10" t="s">
        <v>34</v>
      </c>
      <c r="B17" s="11">
        <v>0.353</v>
      </c>
      <c r="C17" s="12">
        <v>0.315</v>
      </c>
      <c r="D17" s="14">
        <v>0.272</v>
      </c>
      <c r="E17" s="14">
        <v>0.247</v>
      </c>
      <c r="F17" s="14">
        <v>0.265</v>
      </c>
      <c r="G17" s="14"/>
      <c r="H17" s="14">
        <v>0.325</v>
      </c>
      <c r="I17" s="14"/>
      <c r="J17" s="14"/>
      <c r="K17" s="14"/>
      <c r="L17" s="14"/>
      <c r="M17" s="14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>
      <c r="A18" s="10" t="s">
        <v>39</v>
      </c>
      <c r="B18" s="11">
        <v>0.657</v>
      </c>
      <c r="C18" s="12">
        <v>0.624</v>
      </c>
      <c r="D18" s="14">
        <v>0.265</v>
      </c>
      <c r="E18" s="14">
        <v>0.238</v>
      </c>
      <c r="F18" s="14">
        <v>0.2725</v>
      </c>
      <c r="G18" s="14"/>
      <c r="H18" s="14">
        <v>0.3</v>
      </c>
      <c r="I18" s="14"/>
      <c r="J18" s="14"/>
      <c r="K18" s="14"/>
      <c r="L18" s="14"/>
      <c r="M18" s="14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>
      <c r="A19" s="10" t="s">
        <v>44</v>
      </c>
      <c r="B19" s="11">
        <v>1.153</v>
      </c>
      <c r="C19" s="12">
        <v>1.126</v>
      </c>
      <c r="D19" s="14"/>
      <c r="E19" s="14"/>
      <c r="F19" s="14"/>
      <c r="G19" s="14"/>
      <c r="H19" s="14"/>
      <c r="I19" s="14"/>
      <c r="J19" s="14"/>
      <c r="K19" s="14"/>
      <c r="L19" s="37"/>
      <c r="M19" s="37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>
      <c r="A20" s="10" t="s">
        <v>45</v>
      </c>
      <c r="B20" s="11">
        <v>2.199</v>
      </c>
      <c r="C20" s="12">
        <v>2.182</v>
      </c>
      <c r="D20" s="14"/>
      <c r="E20" s="14"/>
      <c r="F20" s="14"/>
      <c r="G20" s="14"/>
      <c r="H20" s="14"/>
      <c r="I20" s="14"/>
      <c r="J20" s="14"/>
      <c r="K20" s="14"/>
      <c r="L20" s="6"/>
      <c r="M20" s="6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>
      <c r="A22" s="8"/>
      <c r="B22" s="16"/>
      <c r="C22" s="8"/>
      <c r="D22" s="17"/>
      <c r="E22" s="18" t="s">
        <v>46</v>
      </c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8"/>
      <c r="U22" s="8"/>
      <c r="V22" s="8"/>
      <c r="W22" s="8"/>
      <c r="X22" s="8"/>
      <c r="Y22" s="8"/>
      <c r="Z22" s="8"/>
    </row>
    <row r="23" ht="54" customHeight="1" spans="1:26">
      <c r="A23" s="8"/>
      <c r="B23" s="10" t="s">
        <v>47</v>
      </c>
      <c r="C23" s="10" t="s">
        <v>48</v>
      </c>
      <c r="D23" s="20" t="s">
        <v>49</v>
      </c>
      <c r="E23" s="21" t="s">
        <v>50</v>
      </c>
      <c r="F23" s="21" t="s">
        <v>51</v>
      </c>
      <c r="G23" s="21" t="s">
        <v>52</v>
      </c>
      <c r="H23" s="21"/>
      <c r="I23" s="21" t="s">
        <v>53</v>
      </c>
      <c r="J23" s="21" t="s">
        <v>54</v>
      </c>
      <c r="K23" s="21" t="s">
        <v>55</v>
      </c>
      <c r="L23" s="21" t="s">
        <v>56</v>
      </c>
      <c r="M23" s="21"/>
      <c r="N23" s="21" t="s">
        <v>57</v>
      </c>
      <c r="O23" s="21" t="s">
        <v>58</v>
      </c>
      <c r="P23" s="21" t="s">
        <v>59</v>
      </c>
      <c r="Q23" s="21" t="s">
        <v>60</v>
      </c>
      <c r="R23" s="21"/>
      <c r="S23" s="21" t="s">
        <v>61</v>
      </c>
      <c r="T23" s="8"/>
      <c r="U23" s="8"/>
      <c r="V23" s="8"/>
      <c r="W23" s="8"/>
      <c r="X23" s="8"/>
      <c r="Y23" s="8"/>
      <c r="Z23" s="8"/>
    </row>
    <row r="24" spans="1:26">
      <c r="A24" s="8"/>
      <c r="B24" s="12">
        <f t="shared" ref="B24:B31" si="0">(B13+C13)/2</f>
        <v>0.084</v>
      </c>
      <c r="C24" s="22">
        <v>0</v>
      </c>
      <c r="D24" s="20" t="s">
        <v>62</v>
      </c>
      <c r="E24" s="23">
        <f t="shared" ref="E24:G24" si="1">D13</f>
        <v>0.238</v>
      </c>
      <c r="F24" s="23">
        <f t="shared" si="1"/>
        <v>0.235</v>
      </c>
      <c r="G24" s="23">
        <f t="shared" si="1"/>
        <v>0.255</v>
      </c>
      <c r="H24" s="23"/>
      <c r="I24" s="23">
        <f t="shared" ref="I24:L24" si="2">H13</f>
        <v>0.292</v>
      </c>
      <c r="J24" s="23">
        <f t="shared" si="2"/>
        <v>0.271</v>
      </c>
      <c r="K24" s="23">
        <f t="shared" si="2"/>
        <v>0.25</v>
      </c>
      <c r="L24" s="23">
        <f t="shared" si="2"/>
        <v>0.275</v>
      </c>
      <c r="M24" s="23"/>
      <c r="N24" s="23">
        <f t="shared" ref="N24:N26" si="3">M13</f>
        <v>0.349</v>
      </c>
      <c r="O24" s="15">
        <f t="shared" ref="O24:Q24" si="4">D16</f>
        <v>0.261</v>
      </c>
      <c r="P24" s="15">
        <f t="shared" si="4"/>
        <v>0.245</v>
      </c>
      <c r="Q24" s="15">
        <f t="shared" si="4"/>
        <v>0.2675</v>
      </c>
      <c r="R24" s="15"/>
      <c r="S24" s="15">
        <f t="shared" ref="S24:S26" si="5">H16</f>
        <v>0.337</v>
      </c>
      <c r="T24" s="40"/>
      <c r="U24" s="8"/>
      <c r="V24" s="8"/>
      <c r="W24" s="8"/>
      <c r="X24" s="8"/>
      <c r="Y24" s="8"/>
      <c r="Z24" s="8"/>
    </row>
    <row r="25" spans="1:26">
      <c r="A25" s="8"/>
      <c r="B25" s="12">
        <f t="shared" si="0"/>
        <v>0.113</v>
      </c>
      <c r="C25" s="22">
        <v>1.56</v>
      </c>
      <c r="D25" s="20" t="s">
        <v>63</v>
      </c>
      <c r="E25" s="23">
        <f t="shared" ref="E25:G25" si="6">D14</f>
        <v>0.245</v>
      </c>
      <c r="F25" s="23">
        <f t="shared" si="6"/>
        <v>0.231</v>
      </c>
      <c r="G25" s="23">
        <f t="shared" si="6"/>
        <v>0.269</v>
      </c>
      <c r="H25" s="23"/>
      <c r="I25" s="23">
        <f t="shared" ref="I25:L25" si="7">H14</f>
        <v>0.323</v>
      </c>
      <c r="J25" s="23">
        <f t="shared" si="7"/>
        <v>0.266</v>
      </c>
      <c r="K25" s="23">
        <f t="shared" si="7"/>
        <v>0.247</v>
      </c>
      <c r="L25" s="23">
        <f t="shared" si="7"/>
        <v>0.285</v>
      </c>
      <c r="M25" s="23"/>
      <c r="N25" s="23">
        <f t="shared" si="3"/>
        <v>0.362</v>
      </c>
      <c r="O25" s="15">
        <f t="shared" ref="O25:Q25" si="8">D17</f>
        <v>0.272</v>
      </c>
      <c r="P25" s="15">
        <f t="shared" si="8"/>
        <v>0.247</v>
      </c>
      <c r="Q25" s="15">
        <f t="shared" si="8"/>
        <v>0.265</v>
      </c>
      <c r="R25" s="15"/>
      <c r="S25" s="15">
        <f t="shared" si="5"/>
        <v>0.325</v>
      </c>
      <c r="T25" s="40"/>
      <c r="U25" s="8"/>
      <c r="V25" s="8"/>
      <c r="W25" s="8"/>
      <c r="X25" s="8"/>
      <c r="Y25" s="8"/>
      <c r="Z25" s="8"/>
    </row>
    <row r="26" spans="1:26">
      <c r="A26" s="8"/>
      <c r="B26" s="12">
        <f t="shared" si="0"/>
        <v>0.1375</v>
      </c>
      <c r="C26" s="22">
        <v>3.12</v>
      </c>
      <c r="D26" s="20" t="s">
        <v>64</v>
      </c>
      <c r="E26" s="23">
        <f t="shared" ref="E26:G26" si="9">D15</f>
        <v>0.232</v>
      </c>
      <c r="F26" s="23">
        <f t="shared" si="9"/>
        <v>0.227</v>
      </c>
      <c r="G26" s="23">
        <f t="shared" si="9"/>
        <v>0.247</v>
      </c>
      <c r="H26" s="23"/>
      <c r="I26" s="23">
        <f t="shared" ref="I26:L26" si="10">H15</f>
        <v>0.305</v>
      </c>
      <c r="J26" s="23">
        <f t="shared" si="10"/>
        <v>0.252</v>
      </c>
      <c r="K26" s="23">
        <f t="shared" si="10"/>
        <v>0.255</v>
      </c>
      <c r="L26" s="23">
        <f t="shared" si="10"/>
        <v>0.262</v>
      </c>
      <c r="M26" s="23"/>
      <c r="N26" s="23">
        <f t="shared" si="3"/>
        <v>0.322</v>
      </c>
      <c r="O26" s="15">
        <f t="shared" ref="O26:Q26" si="11">D18</f>
        <v>0.265</v>
      </c>
      <c r="P26" s="15">
        <f t="shared" si="11"/>
        <v>0.238</v>
      </c>
      <c r="Q26" s="15">
        <f t="shared" si="11"/>
        <v>0.2725</v>
      </c>
      <c r="R26" s="15"/>
      <c r="S26" s="15">
        <f t="shared" si="5"/>
        <v>0.3</v>
      </c>
      <c r="T26" s="40"/>
      <c r="U26" s="8"/>
      <c r="V26" s="8"/>
      <c r="W26" s="8"/>
      <c r="X26" s="8"/>
      <c r="Y26" s="8"/>
      <c r="Z26" s="8"/>
    </row>
    <row r="27" ht="24" spans="1:26">
      <c r="A27" s="8"/>
      <c r="B27" s="12">
        <f t="shared" si="0"/>
        <v>0.231</v>
      </c>
      <c r="C27" s="22">
        <v>6.25</v>
      </c>
      <c r="D27" s="24" t="s">
        <v>65</v>
      </c>
      <c r="E27" s="23">
        <f t="shared" ref="E27:G27" si="12">AVERAGE(E24:E26)</f>
        <v>0.238333333333333</v>
      </c>
      <c r="F27" s="23">
        <f t="shared" si="12"/>
        <v>0.231</v>
      </c>
      <c r="G27" s="23">
        <f t="shared" si="12"/>
        <v>0.257</v>
      </c>
      <c r="H27" s="23"/>
      <c r="I27" s="23">
        <f t="shared" ref="I27:L27" si="13">AVERAGE(I24:I26)</f>
        <v>0.306666666666667</v>
      </c>
      <c r="J27" s="23">
        <f t="shared" si="13"/>
        <v>0.263</v>
      </c>
      <c r="K27" s="23">
        <f t="shared" si="13"/>
        <v>0.250666666666667</v>
      </c>
      <c r="L27" s="23">
        <f t="shared" si="13"/>
        <v>0.274</v>
      </c>
      <c r="M27" s="23"/>
      <c r="N27" s="23">
        <f t="shared" ref="N27:Q27" si="14">AVERAGE(N24:N26)</f>
        <v>0.344333333333333</v>
      </c>
      <c r="O27" s="23">
        <f t="shared" si="14"/>
        <v>0.266</v>
      </c>
      <c r="P27" s="23">
        <f t="shared" si="14"/>
        <v>0.243333333333333</v>
      </c>
      <c r="Q27" s="23">
        <f t="shared" si="14"/>
        <v>0.268333333333333</v>
      </c>
      <c r="R27" s="23"/>
      <c r="S27" s="23">
        <f>AVERAGE(S24:S26)</f>
        <v>0.320666666666667</v>
      </c>
      <c r="T27" s="40"/>
      <c r="U27" s="8"/>
      <c r="V27" s="8"/>
      <c r="W27" s="8"/>
      <c r="X27" s="8"/>
      <c r="Y27" s="8"/>
      <c r="Z27" s="8"/>
    </row>
    <row r="28" spans="1:26">
      <c r="A28" s="8"/>
      <c r="B28" s="12">
        <f t="shared" si="0"/>
        <v>0.334</v>
      </c>
      <c r="C28" s="22">
        <v>12.5</v>
      </c>
      <c r="D28" s="25"/>
      <c r="E28" s="26"/>
      <c r="F28" s="27"/>
      <c r="G28" s="28"/>
      <c r="H28" s="29"/>
      <c r="I28" s="38"/>
      <c r="J28" s="3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spans="1:26">
      <c r="A29" s="8"/>
      <c r="B29" s="12">
        <f t="shared" si="0"/>
        <v>0.6405</v>
      </c>
      <c r="C29" s="30">
        <v>25</v>
      </c>
      <c r="D29" s="31"/>
      <c r="E29" s="32" t="s">
        <v>66</v>
      </c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8"/>
      <c r="U29" s="8"/>
      <c r="V29" s="8"/>
      <c r="W29" s="8"/>
      <c r="X29" s="8"/>
      <c r="Y29" s="8"/>
      <c r="Z29" s="8"/>
    </row>
    <row r="30" spans="1:26">
      <c r="A30" s="8"/>
      <c r="B30" s="12">
        <f t="shared" si="0"/>
        <v>1.1395</v>
      </c>
      <c r="C30" s="30">
        <v>50</v>
      </c>
      <c r="D30" s="33" t="s">
        <v>49</v>
      </c>
      <c r="E30" s="34" t="s">
        <v>50</v>
      </c>
      <c r="F30" s="34" t="s">
        <v>51</v>
      </c>
      <c r="G30" s="34" t="s">
        <v>52</v>
      </c>
      <c r="H30" s="34" t="s">
        <v>53</v>
      </c>
      <c r="I30" s="39"/>
      <c r="J30" s="34" t="s">
        <v>54</v>
      </c>
      <c r="K30" s="34" t="s">
        <v>55</v>
      </c>
      <c r="L30" s="34" t="s">
        <v>56</v>
      </c>
      <c r="M30" s="34" t="s">
        <v>57</v>
      </c>
      <c r="N30" s="39"/>
      <c r="O30" s="34" t="s">
        <v>58</v>
      </c>
      <c r="P30" s="34" t="s">
        <v>59</v>
      </c>
      <c r="Q30" s="34" t="s">
        <v>60</v>
      </c>
      <c r="R30" s="34" t="s">
        <v>61</v>
      </c>
      <c r="T30" s="8"/>
      <c r="U30" s="8"/>
      <c r="V30" s="8"/>
      <c r="W30" s="8"/>
      <c r="X30" s="8"/>
      <c r="Y30" s="8"/>
      <c r="Z30" s="8"/>
    </row>
    <row r="31" spans="1:26">
      <c r="A31" s="8"/>
      <c r="B31" s="12">
        <f t="shared" si="0"/>
        <v>2.1905</v>
      </c>
      <c r="C31" s="30">
        <v>100</v>
      </c>
      <c r="D31" s="33" t="s">
        <v>62</v>
      </c>
      <c r="E31" s="35">
        <f t="shared" ref="E31:G31" si="15">(0.6931*E24*E24+45.854*E24-3.691)</f>
        <v>7.2615119564</v>
      </c>
      <c r="F31" s="35">
        <f t="shared" si="15"/>
        <v>7.1229664475</v>
      </c>
      <c r="G31" s="35">
        <f t="shared" si="15"/>
        <v>8.0468388275</v>
      </c>
      <c r="H31" s="35">
        <f t="shared" ref="H31:H34" si="16">(0.6931*I24*I24+45.854*I24-3.691)</f>
        <v>9.7574644784</v>
      </c>
      <c r="I31" s="39"/>
      <c r="J31" s="35">
        <f t="shared" ref="J31:L31" si="17">(0.6931*J24*J24+45.854*J24-3.691)</f>
        <v>8.7863359571</v>
      </c>
      <c r="K31" s="35">
        <f t="shared" si="17"/>
        <v>7.81581875</v>
      </c>
      <c r="L31" s="35">
        <f t="shared" si="17"/>
        <v>8.9712656875</v>
      </c>
      <c r="M31" s="35">
        <f t="shared" ref="M31:M34" si="18">(0.6931*N24*N24+45.854*N24-3.691)</f>
        <v>12.3964662731</v>
      </c>
      <c r="N31" s="39"/>
      <c r="O31" s="35">
        <f t="shared" ref="O31:Q31" si="19">(0.6931*O24*O24+45.854*O24-3.691)</f>
        <v>8.3241086651</v>
      </c>
      <c r="P31" s="35">
        <f t="shared" si="19"/>
        <v>7.5848333275</v>
      </c>
      <c r="Q31" s="35">
        <f t="shared" si="19"/>
        <v>8.624540636875</v>
      </c>
      <c r="R31" s="35">
        <f t="shared" ref="R31:R34" si="20">(0.6931*S24*S24+45.854*S24-3.691)</f>
        <v>11.8405126739</v>
      </c>
      <c r="T31" s="8"/>
      <c r="U31" s="8"/>
      <c r="V31" s="8"/>
      <c r="W31" s="8"/>
      <c r="X31" s="8"/>
      <c r="Y31" s="8"/>
      <c r="Z31" s="8"/>
    </row>
    <row r="32" spans="1:26">
      <c r="A32" s="8"/>
      <c r="B32" s="8"/>
      <c r="C32" s="8"/>
      <c r="D32" s="33" t="s">
        <v>67</v>
      </c>
      <c r="E32" s="35">
        <f t="shared" ref="E32:G32" si="21">(0.6931*E25*E25+45.854*E25-3.691)</f>
        <v>7.5848333275</v>
      </c>
      <c r="F32" s="35">
        <f t="shared" si="21"/>
        <v>6.9382585091</v>
      </c>
      <c r="G32" s="35">
        <f t="shared" si="21"/>
        <v>8.6938794091</v>
      </c>
      <c r="H32" s="35">
        <f t="shared" si="16"/>
        <v>11.1921524299</v>
      </c>
      <c r="I32" s="39"/>
      <c r="J32" s="35">
        <f t="shared" ref="J32:L32" si="22">(0.6931*J25*J25+45.854*J25-3.691)</f>
        <v>8.5552049836</v>
      </c>
      <c r="K32" s="35">
        <f t="shared" si="22"/>
        <v>7.6772233379</v>
      </c>
      <c r="L32" s="35">
        <f t="shared" si="22"/>
        <v>9.4336870475</v>
      </c>
      <c r="M32" s="35">
        <f t="shared" si="18"/>
        <v>12.9989745964</v>
      </c>
      <c r="N32" s="39"/>
      <c r="O32" s="35">
        <f t="shared" ref="O32:Q32" si="23">(0.6931*O25*O25+45.854*O25-3.691)</f>
        <v>8.8325663104</v>
      </c>
      <c r="P32" s="35">
        <f t="shared" si="23"/>
        <v>7.6772233379</v>
      </c>
      <c r="Q32" s="35">
        <f t="shared" si="23"/>
        <v>8.5089829475</v>
      </c>
      <c r="R32" s="35">
        <f t="shared" si="20"/>
        <v>11.2847586875</v>
      </c>
      <c r="T32" s="8"/>
      <c r="U32" s="8"/>
      <c r="V32" s="8"/>
      <c r="W32" s="8"/>
      <c r="X32" s="8"/>
      <c r="Y32" s="8"/>
      <c r="Z32" s="8"/>
    </row>
    <row r="33" spans="1:26">
      <c r="A33" s="8"/>
      <c r="B33" s="8"/>
      <c r="C33" s="8"/>
      <c r="D33" s="33" t="s">
        <v>68</v>
      </c>
      <c r="E33" s="35">
        <f t="shared" ref="E33:G33" si="24">(0.6931*E26*E26+45.854*E26-3.691)</f>
        <v>6.9844334144</v>
      </c>
      <c r="F33" s="35">
        <f t="shared" si="24"/>
        <v>6.7535727499</v>
      </c>
      <c r="G33" s="35">
        <f t="shared" si="24"/>
        <v>7.6772233379</v>
      </c>
      <c r="H33" s="35">
        <f t="shared" si="16"/>
        <v>10.3589456275</v>
      </c>
      <c r="I33" s="39"/>
      <c r="J33" s="35">
        <f t="shared" ref="J33:L33" si="25">(0.6931*J26*J26+45.854*J26-3.691)</f>
        <v>7.9082226224</v>
      </c>
      <c r="K33" s="35">
        <f t="shared" si="25"/>
        <v>8.0468388275</v>
      </c>
      <c r="L33" s="35">
        <f t="shared" si="25"/>
        <v>8.3703251564</v>
      </c>
      <c r="M33" s="35">
        <f t="shared" si="18"/>
        <v>11.1458513804</v>
      </c>
      <c r="N33" s="39"/>
      <c r="O33" s="35">
        <f t="shared" ref="O33:Q33" si="26">(0.6931*O26*O26+45.854*O26-3.691)</f>
        <v>8.5089829475</v>
      </c>
      <c r="P33" s="35">
        <f t="shared" si="26"/>
        <v>7.2615119564</v>
      </c>
      <c r="Q33" s="35">
        <f t="shared" si="26"/>
        <v>8.855682006875</v>
      </c>
      <c r="R33" s="35">
        <f t="shared" si="20"/>
        <v>10.127579</v>
      </c>
      <c r="T33" s="8"/>
      <c r="U33" s="8"/>
      <c r="V33" s="8"/>
      <c r="W33" s="8"/>
      <c r="X33" s="8"/>
      <c r="Y33" s="8"/>
      <c r="Z33" s="8"/>
    </row>
    <row r="34" ht="24" spans="1:26">
      <c r="A34" s="8"/>
      <c r="B34" s="8"/>
      <c r="C34" s="8"/>
      <c r="D34" s="36" t="s">
        <v>65</v>
      </c>
      <c r="E34" s="35">
        <f t="shared" ref="E34:G34" si="27">(0.6931*E27*E27+45.854*E27-3.691)</f>
        <v>7.27690667194444</v>
      </c>
      <c r="F34" s="35">
        <f t="shared" si="27"/>
        <v>6.9382585091</v>
      </c>
      <c r="G34" s="35">
        <f t="shared" si="27"/>
        <v>8.1392565619</v>
      </c>
      <c r="H34" s="35">
        <f t="shared" si="16"/>
        <v>10.4360755377778</v>
      </c>
      <c r="I34" s="39"/>
      <c r="J34" s="35">
        <f t="shared" ref="J34:L34" si="28">(0.6931*J27*J27+45.854*J27-3.691)</f>
        <v>8.4165430339</v>
      </c>
      <c r="K34" s="35">
        <f t="shared" si="28"/>
        <v>7.84661942471111</v>
      </c>
      <c r="L34" s="35">
        <f t="shared" si="28"/>
        <v>8.9250311756</v>
      </c>
      <c r="M34" s="35">
        <f t="shared" si="18"/>
        <v>12.1802383762111</v>
      </c>
      <c r="N34" s="39"/>
      <c r="O34" s="35">
        <f t="shared" ref="O34:Q34" si="29">(0.6931*O27*O27+45.854*O27-3.691)</f>
        <v>8.5552049836</v>
      </c>
      <c r="P34" s="35">
        <f t="shared" si="29"/>
        <v>7.50784588777778</v>
      </c>
      <c r="Q34" s="35">
        <f t="shared" si="29"/>
        <v>8.66306179194444</v>
      </c>
      <c r="R34" s="35">
        <f t="shared" si="20"/>
        <v>11.0841188040444</v>
      </c>
      <c r="T34" s="8"/>
      <c r="U34" s="8"/>
      <c r="V34" s="8"/>
      <c r="W34" s="8"/>
      <c r="X34" s="8"/>
      <c r="Y34" s="8"/>
      <c r="Z34" s="8"/>
    </row>
    <row r="35" spans="1:26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6:21"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</row>
    <row r="42" spans="6:21"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</row>
    <row r="43" spans="6:21"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</row>
    <row r="44" spans="6:21"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</row>
  </sheetData>
  <sheetProtection formatCells="0" insertHyperlinks="0" autoFilter="0"/>
  <mergeCells count="2">
    <mergeCell ref="E22:S22"/>
    <mergeCell ref="E29:S29"/>
  </mergeCells>
  <pageMargins left="0.75" right="0.75" top="1" bottom="1" header="0.511805555555556" footer="0.511805555555556"/>
  <headerFooter/>
  <drawing r:id="rId1"/>
  <legacyDrawing r:id="rId2"/>
  <oleObjects>
    <mc:AlternateContent xmlns:mc="http://schemas.openxmlformats.org/markup-compatibility/2006">
      <mc:Choice Requires="x14">
        <oleObject shapeId="1025" progId="Prism8.Document" r:id="rId3">
          <objectPr defaultSize="0" r:id="rId4">
            <anchor moveWithCells="1" sizeWithCells="1">
              <from>
                <xdr:col>7</xdr:col>
                <xdr:colOff>474980</xdr:colOff>
                <xdr:row>36</xdr:row>
                <xdr:rowOff>109220</xdr:rowOff>
              </from>
              <to>
                <xdr:col>13</xdr:col>
                <xdr:colOff>16510</xdr:colOff>
                <xdr:row>56</xdr:row>
                <xdr:rowOff>73660</xdr:rowOff>
              </to>
            </anchor>
          </objectPr>
        </oleObject>
      </mc:Choice>
      <mc:Fallback>
        <oleObject shapeId="1025" progId="Prism8.Document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IFN-γ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Hasee</dc:creator>
  <cp:lastModifiedBy>诺</cp:lastModifiedBy>
  <dcterms:created xsi:type="dcterms:W3CDTF">2022-09-12T08:52:00Z</dcterms:created>
  <dcterms:modified xsi:type="dcterms:W3CDTF">2022-09-12T09:32:13Z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38003552C3D943B1BFF1B1A01343682E</vt:lpwstr>
  </property>
  <property fmtid="{D5CDD505-2E9C-101B-9397-08002B2CF9AE}" pid="3" name="KSOProductBuildVer">
    <vt:lpwstr>2052-11.1.0.12358</vt:lpwstr>
  </property>
</Properties>
</file>