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00"/>
  </bookViews>
  <sheets>
    <sheet name="IL-17" sheetId="1" r:id="rId1"/>
  </sheets>
  <calcPr calcId="144525"/>
</workbook>
</file>

<file path=xl/sharedStrings.xml><?xml version="1.0" encoding="utf-8"?>
<sst xmlns="http://schemas.openxmlformats.org/spreadsheetml/2006/main" count="108" uniqueCount="67">
  <si>
    <t>IL-17</t>
  </si>
  <si>
    <t>A</t>
  </si>
  <si>
    <t>Standard Curve</t>
  </si>
  <si>
    <t>1640-24h-1</t>
  </si>
  <si>
    <t>TPX--24h-1</t>
  </si>
  <si>
    <t>ESA-24h-1</t>
  </si>
  <si>
    <t>LPS--24h-1</t>
  </si>
  <si>
    <t>1640-48h-1</t>
  </si>
  <si>
    <t>TPX--48h-1</t>
  </si>
  <si>
    <t>ESA-48h-1</t>
  </si>
  <si>
    <t>LPS-48h-1</t>
  </si>
  <si>
    <t>B</t>
  </si>
  <si>
    <t>1640-24h-2</t>
  </si>
  <si>
    <t>TPX--24h-2</t>
  </si>
  <si>
    <t>ESA-24h-2</t>
  </si>
  <si>
    <t>LPS--24h-2</t>
  </si>
  <si>
    <t>1640-48h-2</t>
  </si>
  <si>
    <t>TPX--48h-2</t>
  </si>
  <si>
    <t>ESA-48h-2</t>
  </si>
  <si>
    <t>LPS-48h-2</t>
  </si>
  <si>
    <t>C</t>
  </si>
  <si>
    <t>1640-24h-3</t>
  </si>
  <si>
    <t>TPX--24h-3</t>
  </si>
  <si>
    <t>ESA-24h-3</t>
  </si>
  <si>
    <t>LPS--24h-3</t>
  </si>
  <si>
    <t>1640-48h-3</t>
  </si>
  <si>
    <t>TPX--48h-3</t>
  </si>
  <si>
    <t>ESA-48h-3</t>
  </si>
  <si>
    <t>LPS-48h-3</t>
  </si>
  <si>
    <t>D</t>
  </si>
  <si>
    <t>1640-72h-1</t>
  </si>
  <si>
    <t>TPX--72h-1</t>
  </si>
  <si>
    <t>ESA-72h-1</t>
  </si>
  <si>
    <t>LPS--72h-1</t>
  </si>
  <si>
    <t>E</t>
  </si>
  <si>
    <t>1640-72h-2</t>
  </si>
  <si>
    <t>TPX--72h-2</t>
  </si>
  <si>
    <t>ESA-72h-2</t>
  </si>
  <si>
    <t>LPS--72h-2</t>
  </si>
  <si>
    <t>F</t>
  </si>
  <si>
    <t>1640-72h-3</t>
  </si>
  <si>
    <t>TPX--72h-3</t>
  </si>
  <si>
    <t>ESA-72h-3</t>
  </si>
  <si>
    <t>LPS--72h-3</t>
  </si>
  <si>
    <t>G</t>
  </si>
  <si>
    <t>H</t>
  </si>
  <si>
    <t>OD value of sample stock solution (take the average value of 3 replicate wells)</t>
  </si>
  <si>
    <t>Standard OD</t>
  </si>
  <si>
    <t>pg/ml</t>
  </si>
  <si>
    <t>Group</t>
  </si>
  <si>
    <t>1640-24h</t>
  </si>
  <si>
    <t>TPX-24h</t>
  </si>
  <si>
    <t>ESA-24h</t>
  </si>
  <si>
    <t>LPS-24h</t>
  </si>
  <si>
    <t>1640-48h</t>
  </si>
  <si>
    <t>TPX-48h</t>
  </si>
  <si>
    <t>ESA-48h</t>
  </si>
  <si>
    <t>LPS-48h</t>
  </si>
  <si>
    <t>1640-72h</t>
  </si>
  <si>
    <t>TPX-72h</t>
  </si>
  <si>
    <t>ESA-72h</t>
  </si>
  <si>
    <t>LPS-72h</t>
  </si>
  <si>
    <t>Repeat 1</t>
  </si>
  <si>
    <t>Repeat 2</t>
  </si>
  <si>
    <t>Repeat 3</t>
  </si>
  <si>
    <t>Average value</t>
  </si>
  <si>
    <r>
      <t>Converted sample original concentration</t>
    </r>
    <r>
      <rPr>
        <b/>
        <sz val="10"/>
        <color theme="1"/>
        <rFont val="宋体"/>
        <charset val="134"/>
      </rPr>
      <t>（</t>
    </r>
    <r>
      <rPr>
        <b/>
        <sz val="10"/>
        <color theme="1"/>
        <rFont val="Times New Roman"/>
        <charset val="134"/>
      </rPr>
      <t>pg/ml</t>
    </r>
    <r>
      <rPr>
        <b/>
        <sz val="10"/>
        <color theme="1"/>
        <rFont val="宋体"/>
        <charset val="134"/>
      </rPr>
      <t>）</t>
    </r>
    <r>
      <rPr>
        <b/>
        <sz val="10"/>
        <color theme="1"/>
        <rFont val="Times New Roman"/>
        <charset val="134"/>
      </rPr>
      <t xml:space="preserve">  y=-1.518x2+72.318x-7.2428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</si>
</sst>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9">
    <font>
      <sz val="11"/>
      <color theme="1"/>
      <name val="Tahoma"/>
      <charset val="134"/>
    </font>
    <font>
      <sz val="11"/>
      <color theme="1"/>
      <name val="Times New Roman"/>
      <charset val="134"/>
    </font>
    <font>
      <b/>
      <sz val="10"/>
      <color rgb="FFFF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11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22" fillId="16" borderId="10" applyNumberFormat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0" xfId="0" applyFont="1"/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0" xfId="49" applyFont="1">
      <alignment vertical="center"/>
    </xf>
    <xf numFmtId="0" fontId="5" fillId="0" borderId="0" xfId="49" applyFont="1" applyAlignment="1">
      <alignment horizontal="left" vertical="center"/>
    </xf>
    <xf numFmtId="0" fontId="5" fillId="0" borderId="6" xfId="49" applyFont="1" applyBorder="1" applyAlignment="1">
      <alignment horizontal="center" vertical="center"/>
    </xf>
    <xf numFmtId="0" fontId="5" fillId="0" borderId="0" xfId="49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4" fillId="4" borderId="2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/>
    <xf numFmtId="176" fontId="5" fillId="0" borderId="9" xfId="0" applyNumberFormat="1" applyFont="1" applyBorder="1"/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/>
    <xf numFmtId="0" fontId="7" fillId="0" borderId="2" xfId="49" applyFont="1" applyBorder="1" applyAlignment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176" fontId="5" fillId="0" borderId="9" xfId="0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标准曲线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'IL-17'!$B$24:$B$31</c:f>
              <c:numCache>
                <c:formatCode>General</c:formatCode>
                <c:ptCount val="8"/>
                <c:pt idx="0">
                  <c:v>0.095</c:v>
                </c:pt>
                <c:pt idx="1">
                  <c:v>0.116</c:v>
                </c:pt>
                <c:pt idx="2">
                  <c:v>0.148</c:v>
                </c:pt>
                <c:pt idx="3">
                  <c:v>0.193</c:v>
                </c:pt>
                <c:pt idx="4">
                  <c:v>0.2715</c:v>
                </c:pt>
                <c:pt idx="5">
                  <c:v>0.464</c:v>
                </c:pt>
                <c:pt idx="6">
                  <c:v>0.794</c:v>
                </c:pt>
                <c:pt idx="7">
                  <c:v>1.534</c:v>
                </c:pt>
              </c:numCache>
            </c:numRef>
          </c:xVal>
          <c:yVal>
            <c:numRef>
              <c:f>'IL-17'!$C$24:$C$31</c:f>
              <c:numCache>
                <c:formatCode>General</c:formatCode>
                <c:ptCount val="8"/>
                <c:pt idx="0">
                  <c:v>0</c:v>
                </c:pt>
                <c:pt idx="1">
                  <c:v>1.56</c:v>
                </c:pt>
                <c:pt idx="2">
                  <c:v>3.12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99376"/>
        <c:axId val="150267358"/>
      </c:scatterChart>
      <c:valAx>
        <c:axId val="4802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0267358"/>
        <c:crosses val="autoZero"/>
        <c:crossBetween val="midCat"/>
      </c:valAx>
      <c:valAx>
        <c:axId val="1502673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029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254000</xdr:colOff>
      <xdr:row>38</xdr:row>
      <xdr:rowOff>165100</xdr:rowOff>
    </xdr:from>
    <xdr:to>
      <xdr:col>6</xdr:col>
      <xdr:colOff>577215</xdr:colOff>
      <xdr:row>52</xdr:row>
      <xdr:rowOff>94615</xdr:rowOff>
    </xdr:to>
    <xdr:graphicFrame>
      <xdr:nvGraphicFramePr>
        <xdr:cNvPr id="2" name="图表 1"/>
        <xdr:cNvGraphicFramePr/>
      </xdr:nvGraphicFramePr>
      <xdr:xfrm>
        <a:off x="254000" y="6954520"/>
        <a:ext cx="5363210" cy="23831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88900</xdr:colOff>
          <xdr:row>39</xdr:row>
          <xdr:rowOff>15875</xdr:rowOff>
        </xdr:from>
        <xdr:to>
          <xdr:col>12</xdr:col>
          <xdr:colOff>512445</xdr:colOff>
          <xdr:row>59</xdr:row>
          <xdr:rowOff>78105</xdr:rowOff>
        </xdr:to>
        <xdr:sp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850255" y="6980555"/>
              <a:ext cx="4160520" cy="356743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8"/>
  <sheetViews>
    <sheetView tabSelected="1" zoomScale="130" zoomScaleNormal="130" topLeftCell="A47" workbookViewId="0">
      <selection activeCell="I62" sqref="I62"/>
    </sheetView>
  </sheetViews>
  <sheetFormatPr defaultColWidth="9" defaultRowHeight="13.8"/>
  <cols>
    <col min="1" max="1" width="6" style="1" customWidth="1"/>
    <col min="2" max="2" width="12.8416666666667" style="1" customWidth="1"/>
    <col min="3" max="3" width="12.3833333333333" style="1" customWidth="1"/>
    <col min="4" max="4" width="12.4583333333333" style="1" customWidth="1"/>
    <col min="5" max="5" width="10.7666666666667" style="1" customWidth="1"/>
    <col min="6" max="6" width="11.6916666666667" style="1" customWidth="1"/>
    <col min="7" max="7" width="9.46666666666667" style="1" customWidth="1"/>
    <col min="8" max="8" width="9.91666666666667" style="1" customWidth="1"/>
    <col min="9" max="9" width="10.3083333333333" style="1" customWidth="1"/>
    <col min="10" max="10" width="10.0666666666667" style="1" customWidth="1"/>
    <col min="11" max="11" width="10.525" style="1" customWidth="1"/>
    <col min="12" max="12" width="8.225" style="1" customWidth="1"/>
    <col min="13" max="17" width="8.625" style="1" customWidth="1"/>
    <col min="18" max="18" width="10.5" style="1" customWidth="1"/>
    <col min="19" max="19" width="8.625" style="1" customWidth="1"/>
    <col min="20" max="16384" width="9" style="1"/>
  </cols>
  <sheetData>
    <row r="1" spans="1:22">
      <c r="A1" s="2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4"/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9"/>
      <c r="O1" s="9"/>
      <c r="P1" s="9"/>
      <c r="Q1" s="9"/>
      <c r="R1" s="9"/>
      <c r="S1" s="9"/>
      <c r="T1" s="9"/>
      <c r="U1" s="9"/>
      <c r="V1" s="9"/>
    </row>
    <row r="2" spans="1:22">
      <c r="A2" s="5" t="s">
        <v>1</v>
      </c>
      <c r="B2" s="6" t="s">
        <v>2</v>
      </c>
      <c r="C2" s="6" t="s">
        <v>2</v>
      </c>
      <c r="D2" s="7" t="s">
        <v>3</v>
      </c>
      <c r="E2" s="6" t="s">
        <v>4</v>
      </c>
      <c r="F2" s="7" t="s">
        <v>5</v>
      </c>
      <c r="G2" s="4"/>
      <c r="H2" s="7" t="s">
        <v>6</v>
      </c>
      <c r="I2" s="7" t="s">
        <v>7</v>
      </c>
      <c r="J2" s="6" t="s">
        <v>8</v>
      </c>
      <c r="K2" s="7" t="s">
        <v>9</v>
      </c>
      <c r="L2" s="4"/>
      <c r="M2" s="7" t="s">
        <v>10</v>
      </c>
      <c r="N2" s="9"/>
      <c r="O2" s="9"/>
      <c r="P2" s="9"/>
      <c r="Q2" s="9"/>
      <c r="R2" s="9"/>
      <c r="S2" s="9"/>
      <c r="T2" s="9"/>
      <c r="U2" s="9"/>
      <c r="V2" s="9"/>
    </row>
    <row r="3" spans="1:22">
      <c r="A3" s="5" t="s">
        <v>11</v>
      </c>
      <c r="B3" s="6" t="s">
        <v>2</v>
      </c>
      <c r="C3" s="6" t="s">
        <v>2</v>
      </c>
      <c r="D3" s="7" t="s">
        <v>12</v>
      </c>
      <c r="E3" s="6" t="s">
        <v>13</v>
      </c>
      <c r="F3" s="7" t="s">
        <v>14</v>
      </c>
      <c r="G3" s="4"/>
      <c r="H3" s="7" t="s">
        <v>15</v>
      </c>
      <c r="I3" s="7" t="s">
        <v>16</v>
      </c>
      <c r="J3" s="6" t="s">
        <v>17</v>
      </c>
      <c r="K3" s="7" t="s">
        <v>18</v>
      </c>
      <c r="L3" s="4"/>
      <c r="M3" s="7" t="s">
        <v>19</v>
      </c>
      <c r="N3" s="9"/>
      <c r="O3" s="9"/>
      <c r="P3" s="9"/>
      <c r="Q3" s="9"/>
      <c r="R3" s="9"/>
      <c r="S3" s="9"/>
      <c r="T3" s="9"/>
      <c r="U3" s="9"/>
      <c r="V3" s="9"/>
    </row>
    <row r="4" spans="1:22">
      <c r="A4" s="5" t="s">
        <v>20</v>
      </c>
      <c r="B4" s="6" t="s">
        <v>2</v>
      </c>
      <c r="C4" s="6" t="s">
        <v>2</v>
      </c>
      <c r="D4" s="7" t="s">
        <v>21</v>
      </c>
      <c r="E4" s="6" t="s">
        <v>22</v>
      </c>
      <c r="F4" s="7" t="s">
        <v>23</v>
      </c>
      <c r="G4" s="4"/>
      <c r="H4" s="7" t="s">
        <v>24</v>
      </c>
      <c r="I4" s="7" t="s">
        <v>25</v>
      </c>
      <c r="J4" s="6" t="s">
        <v>26</v>
      </c>
      <c r="K4" s="7" t="s">
        <v>27</v>
      </c>
      <c r="L4" s="4"/>
      <c r="M4" s="7" t="s">
        <v>28</v>
      </c>
      <c r="N4" s="9"/>
      <c r="O4" s="9"/>
      <c r="P4" s="9"/>
      <c r="Q4" s="9"/>
      <c r="R4" s="9"/>
      <c r="S4" s="9"/>
      <c r="T4" s="9"/>
      <c r="U4" s="9"/>
      <c r="V4" s="9"/>
    </row>
    <row r="5" spans="1:22">
      <c r="A5" s="5" t="s">
        <v>29</v>
      </c>
      <c r="B5" s="6" t="s">
        <v>2</v>
      </c>
      <c r="C5" s="6" t="s">
        <v>2</v>
      </c>
      <c r="D5" s="7" t="s">
        <v>30</v>
      </c>
      <c r="E5" s="6" t="s">
        <v>31</v>
      </c>
      <c r="F5" s="7" t="s">
        <v>32</v>
      </c>
      <c r="G5" s="4"/>
      <c r="H5" s="7" t="s">
        <v>33</v>
      </c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9"/>
      <c r="U5" s="9"/>
      <c r="V5" s="9"/>
    </row>
    <row r="6" spans="1:22">
      <c r="A6" s="5" t="s">
        <v>34</v>
      </c>
      <c r="B6" s="6" t="s">
        <v>2</v>
      </c>
      <c r="C6" s="6" t="s">
        <v>2</v>
      </c>
      <c r="D6" s="7" t="s">
        <v>35</v>
      </c>
      <c r="E6" s="6" t="s">
        <v>36</v>
      </c>
      <c r="F6" s="7" t="s">
        <v>37</v>
      </c>
      <c r="G6" s="4"/>
      <c r="H6" s="7" t="s">
        <v>38</v>
      </c>
      <c r="I6" s="8"/>
      <c r="J6" s="8"/>
      <c r="K6" s="8"/>
      <c r="L6" s="8"/>
      <c r="M6" s="8"/>
      <c r="N6" s="9"/>
      <c r="O6" s="9"/>
      <c r="P6" s="9"/>
      <c r="Q6" s="9"/>
      <c r="R6" s="9"/>
      <c r="S6" s="9"/>
      <c r="T6" s="9"/>
      <c r="U6" s="9"/>
      <c r="V6" s="9"/>
    </row>
    <row r="7" spans="1:22">
      <c r="A7" s="5" t="s">
        <v>39</v>
      </c>
      <c r="B7" s="6" t="s">
        <v>2</v>
      </c>
      <c r="C7" s="6" t="s">
        <v>2</v>
      </c>
      <c r="D7" s="7" t="s">
        <v>40</v>
      </c>
      <c r="E7" s="6" t="s">
        <v>41</v>
      </c>
      <c r="F7" s="7" t="s">
        <v>42</v>
      </c>
      <c r="G7" s="4"/>
      <c r="H7" s="7" t="s">
        <v>43</v>
      </c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9"/>
      <c r="U7" s="9"/>
      <c r="V7" s="9"/>
    </row>
    <row r="8" spans="1:22">
      <c r="A8" s="5" t="s">
        <v>44</v>
      </c>
      <c r="B8" s="6" t="s">
        <v>2</v>
      </c>
      <c r="C8" s="6" t="s">
        <v>2</v>
      </c>
      <c r="D8" s="7"/>
      <c r="E8" s="7"/>
      <c r="F8" s="7"/>
      <c r="G8" s="7"/>
      <c r="H8" s="7"/>
      <c r="I8" s="7"/>
      <c r="J8" s="7"/>
      <c r="K8" s="7"/>
      <c r="L8" s="6"/>
      <c r="M8" s="6"/>
      <c r="N8" s="9"/>
      <c r="O8" s="9"/>
      <c r="P8" s="9"/>
      <c r="Q8" s="9"/>
      <c r="R8" s="9"/>
      <c r="S8" s="9"/>
      <c r="T8" s="9"/>
      <c r="U8" s="9"/>
      <c r="V8" s="9"/>
    </row>
    <row r="9" spans="1:22">
      <c r="A9" s="5" t="s">
        <v>45</v>
      </c>
      <c r="B9" s="6" t="s">
        <v>2</v>
      </c>
      <c r="C9" s="6" t="s">
        <v>2</v>
      </c>
      <c r="D9" s="7"/>
      <c r="E9" s="8"/>
      <c r="F9" s="7"/>
      <c r="G9" s="6"/>
      <c r="H9" s="7"/>
      <c r="I9" s="6"/>
      <c r="J9" s="7"/>
      <c r="K9" s="6"/>
      <c r="L9" s="6"/>
      <c r="M9" s="6"/>
      <c r="N9" s="9"/>
      <c r="O9" s="9"/>
      <c r="P9" s="9"/>
      <c r="Q9" s="9"/>
      <c r="R9" s="9"/>
      <c r="S9" s="9"/>
      <c r="T9" s="9"/>
      <c r="U9" s="9"/>
      <c r="V9" s="9"/>
    </row>
    <row r="10" s="1" customFormat="1" spans="1:2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>
      <c r="A12" s="10" t="s">
        <v>0</v>
      </c>
      <c r="B12" s="11">
        <v>1</v>
      </c>
      <c r="C12" s="11">
        <v>2</v>
      </c>
      <c r="D12" s="11">
        <v>3</v>
      </c>
      <c r="E12" s="11">
        <v>4</v>
      </c>
      <c r="F12" s="11">
        <v>5</v>
      </c>
      <c r="G12" s="12">
        <v>6</v>
      </c>
      <c r="H12" s="11">
        <v>7</v>
      </c>
      <c r="I12" s="11">
        <v>8</v>
      </c>
      <c r="J12" s="11">
        <v>9</v>
      </c>
      <c r="K12" s="11">
        <v>10</v>
      </c>
      <c r="L12" s="12">
        <v>11</v>
      </c>
      <c r="M12" s="11">
        <v>12</v>
      </c>
      <c r="N12" s="9"/>
      <c r="O12" s="9"/>
      <c r="P12" s="9"/>
      <c r="Q12" s="9"/>
      <c r="R12" s="9"/>
      <c r="S12" s="9"/>
      <c r="T12" s="9"/>
      <c r="U12" s="9"/>
      <c r="V12" s="9"/>
    </row>
    <row r="13" spans="1:22">
      <c r="A13" s="11" t="s">
        <v>1</v>
      </c>
      <c r="B13" s="13">
        <v>0.091</v>
      </c>
      <c r="C13" s="13">
        <v>0.099</v>
      </c>
      <c r="D13" s="14">
        <v>0.229</v>
      </c>
      <c r="E13" s="14">
        <v>0.149</v>
      </c>
      <c r="F13" s="14">
        <v>0.226</v>
      </c>
      <c r="G13" s="4"/>
      <c r="H13" s="14">
        <v>0.495</v>
      </c>
      <c r="I13" s="14">
        <v>0.246</v>
      </c>
      <c r="J13" s="14">
        <v>0.169</v>
      </c>
      <c r="K13" s="14">
        <v>0.299</v>
      </c>
      <c r="L13" s="4"/>
      <c r="M13" s="15">
        <v>0.646</v>
      </c>
      <c r="N13" s="9"/>
      <c r="O13" s="9"/>
      <c r="P13" s="9"/>
      <c r="Q13" s="9"/>
      <c r="R13" s="9"/>
      <c r="S13" s="9"/>
      <c r="T13" s="9"/>
      <c r="U13" s="9"/>
      <c r="V13" s="9"/>
    </row>
    <row r="14" spans="1:22">
      <c r="A14" s="11" t="s">
        <v>11</v>
      </c>
      <c r="B14" s="13">
        <v>0.109</v>
      </c>
      <c r="C14" s="13">
        <v>0.123</v>
      </c>
      <c r="D14" s="15">
        <v>0.232</v>
      </c>
      <c r="E14" s="15">
        <v>0.163</v>
      </c>
      <c r="F14" s="15">
        <v>0.22</v>
      </c>
      <c r="G14" s="4"/>
      <c r="H14" s="16">
        <v>0.528</v>
      </c>
      <c r="I14" s="16">
        <v>0.275</v>
      </c>
      <c r="J14" s="15">
        <v>0.187</v>
      </c>
      <c r="K14" s="15">
        <v>0.287</v>
      </c>
      <c r="L14" s="4"/>
      <c r="M14" s="15">
        <v>0.688</v>
      </c>
      <c r="N14" s="9"/>
      <c r="O14" s="9"/>
      <c r="P14" s="9"/>
      <c r="Q14" s="9"/>
      <c r="R14" s="9"/>
      <c r="S14" s="9"/>
      <c r="T14" s="9"/>
      <c r="U14" s="9"/>
      <c r="V14" s="9"/>
    </row>
    <row r="15" spans="1:22">
      <c r="A15" s="11" t="s">
        <v>20</v>
      </c>
      <c r="B15" s="13">
        <v>0.141</v>
      </c>
      <c r="C15" s="13">
        <v>0.155</v>
      </c>
      <c r="D15" s="15">
        <v>0.223</v>
      </c>
      <c r="E15" s="15">
        <v>0.155</v>
      </c>
      <c r="F15" s="15">
        <v>0.219</v>
      </c>
      <c r="G15" s="4"/>
      <c r="H15" s="16">
        <v>0.474</v>
      </c>
      <c r="I15" s="16">
        <v>0.267</v>
      </c>
      <c r="J15" s="15">
        <v>0.173</v>
      </c>
      <c r="K15" s="15">
        <v>0.281</v>
      </c>
      <c r="L15" s="4"/>
      <c r="M15" s="15">
        <v>0.671</v>
      </c>
      <c r="N15" s="9"/>
      <c r="O15" s="9"/>
      <c r="P15" s="9"/>
      <c r="Q15" s="9"/>
      <c r="R15" s="9"/>
      <c r="S15" s="9"/>
      <c r="T15" s="9"/>
      <c r="U15" s="9"/>
      <c r="V15" s="9"/>
    </row>
    <row r="16" spans="1:22">
      <c r="A16" s="11" t="s">
        <v>29</v>
      </c>
      <c r="B16" s="13">
        <v>0.192</v>
      </c>
      <c r="C16" s="13">
        <v>0.194</v>
      </c>
      <c r="D16" s="15">
        <v>0.251</v>
      </c>
      <c r="E16" s="15">
        <v>0.151</v>
      </c>
      <c r="F16" s="15">
        <v>0.282</v>
      </c>
      <c r="G16" s="4"/>
      <c r="H16" s="15">
        <v>0.697</v>
      </c>
      <c r="I16" s="15"/>
      <c r="J16" s="15"/>
      <c r="K16" s="15"/>
      <c r="L16" s="15"/>
      <c r="M16" s="15"/>
      <c r="N16" s="9"/>
      <c r="O16" s="9"/>
      <c r="P16" s="9"/>
      <c r="Q16" s="9"/>
      <c r="R16" s="9"/>
      <c r="S16" s="9"/>
      <c r="T16" s="9"/>
      <c r="U16" s="9"/>
      <c r="V16" s="9"/>
    </row>
    <row r="17" spans="1:22">
      <c r="A17" s="11" t="s">
        <v>34</v>
      </c>
      <c r="B17" s="13">
        <v>0.262</v>
      </c>
      <c r="C17" s="13">
        <v>0.281</v>
      </c>
      <c r="D17" s="15">
        <v>0.233</v>
      </c>
      <c r="E17" s="15">
        <v>0.156</v>
      </c>
      <c r="F17" s="15">
        <v>0.312</v>
      </c>
      <c r="G17" s="4"/>
      <c r="H17" s="15">
        <v>0.691</v>
      </c>
      <c r="I17" s="15"/>
      <c r="J17" s="15"/>
      <c r="K17" s="15"/>
      <c r="L17" s="15"/>
      <c r="M17" s="15"/>
      <c r="N17" s="9"/>
      <c r="O17" s="9"/>
      <c r="P17" s="9"/>
      <c r="Q17" s="9"/>
      <c r="R17" s="9"/>
      <c r="S17" s="9"/>
      <c r="T17" s="9"/>
      <c r="U17" s="9"/>
      <c r="V17" s="9"/>
    </row>
    <row r="18" spans="1:22">
      <c r="A18" s="11" t="s">
        <v>39</v>
      </c>
      <c r="B18" s="13">
        <v>0.459</v>
      </c>
      <c r="C18" s="13">
        <v>0.469</v>
      </c>
      <c r="D18" s="15">
        <v>0.264</v>
      </c>
      <c r="E18" s="15">
        <v>0.162</v>
      </c>
      <c r="F18" s="15">
        <v>0.311</v>
      </c>
      <c r="G18" s="4"/>
      <c r="H18" s="15">
        <v>0.658</v>
      </c>
      <c r="I18" s="15"/>
      <c r="J18" s="15"/>
      <c r="K18" s="15"/>
      <c r="L18" s="15"/>
      <c r="M18" s="15"/>
      <c r="N18" s="9"/>
      <c r="O18" s="9"/>
      <c r="P18" s="9"/>
      <c r="Q18" s="9"/>
      <c r="R18" s="9"/>
      <c r="S18" s="9"/>
      <c r="T18" s="9"/>
      <c r="U18" s="9"/>
      <c r="V18" s="9"/>
    </row>
    <row r="19" spans="1:22">
      <c r="A19" s="11" t="s">
        <v>44</v>
      </c>
      <c r="B19" s="13">
        <v>0.782</v>
      </c>
      <c r="C19" s="13">
        <v>0.806</v>
      </c>
      <c r="D19" s="15"/>
      <c r="E19" s="15"/>
      <c r="F19" s="15"/>
      <c r="G19" s="15"/>
      <c r="H19" s="15"/>
      <c r="I19" s="15"/>
      <c r="J19" s="15"/>
      <c r="K19" s="15"/>
      <c r="L19" s="8"/>
      <c r="M19" s="8"/>
      <c r="N19" s="9"/>
      <c r="O19" s="9"/>
      <c r="P19" s="9"/>
      <c r="Q19" s="9"/>
      <c r="R19" s="9"/>
      <c r="S19" s="9"/>
      <c r="T19" s="9"/>
      <c r="U19" s="9"/>
      <c r="V19" s="9"/>
    </row>
    <row r="20" spans="1:22">
      <c r="A20" s="11" t="s">
        <v>45</v>
      </c>
      <c r="B20" s="13">
        <v>1.521</v>
      </c>
      <c r="C20" s="13">
        <v>1.547</v>
      </c>
      <c r="D20" s="15"/>
      <c r="E20" s="15"/>
      <c r="F20" s="15"/>
      <c r="G20" s="15"/>
      <c r="H20" s="15"/>
      <c r="I20" s="15"/>
      <c r="J20" s="15"/>
      <c r="K20" s="15"/>
      <c r="L20" s="7"/>
      <c r="M20" s="7"/>
      <c r="N20" s="9"/>
      <c r="O20" s="9"/>
      <c r="P20" s="9"/>
      <c r="Q20" s="9"/>
      <c r="R20" s="9"/>
      <c r="S20" s="9"/>
      <c r="T20" s="9"/>
      <c r="U20" s="9"/>
      <c r="V20" s="9"/>
    </row>
    <row r="21" spans="1:2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>
      <c r="A22" s="9"/>
      <c r="B22" s="17"/>
      <c r="C22" s="9"/>
      <c r="D22" s="18"/>
      <c r="E22" s="19" t="s">
        <v>46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9"/>
      <c r="U22" s="9"/>
      <c r="V22" s="9"/>
    </row>
    <row r="23" ht="24" customHeight="1" spans="1:22">
      <c r="A23" s="9"/>
      <c r="B23" s="11" t="s">
        <v>47</v>
      </c>
      <c r="C23" s="11" t="s">
        <v>48</v>
      </c>
      <c r="D23" s="5" t="s">
        <v>49</v>
      </c>
      <c r="E23" s="21" t="s">
        <v>50</v>
      </c>
      <c r="F23" s="21" t="s">
        <v>51</v>
      </c>
      <c r="G23" s="21" t="s">
        <v>52</v>
      </c>
      <c r="H23" s="22"/>
      <c r="I23" s="21" t="s">
        <v>53</v>
      </c>
      <c r="J23" s="21" t="s">
        <v>54</v>
      </c>
      <c r="K23" s="21" t="s">
        <v>55</v>
      </c>
      <c r="L23" s="21" t="s">
        <v>56</v>
      </c>
      <c r="M23" s="4"/>
      <c r="N23" s="21" t="s">
        <v>57</v>
      </c>
      <c r="O23" s="21" t="s">
        <v>58</v>
      </c>
      <c r="P23" s="21" t="s">
        <v>59</v>
      </c>
      <c r="Q23" s="21" t="s">
        <v>60</v>
      </c>
      <c r="R23" s="4"/>
      <c r="S23" s="21" t="s">
        <v>61</v>
      </c>
      <c r="T23" s="9"/>
      <c r="U23" s="9"/>
      <c r="V23" s="9"/>
    </row>
    <row r="24" spans="1:22">
      <c r="A24" s="9"/>
      <c r="B24" s="13">
        <f t="shared" ref="B24:B31" si="0">(B13+C13)/2</f>
        <v>0.095</v>
      </c>
      <c r="C24" s="23">
        <v>0</v>
      </c>
      <c r="D24" s="5" t="s">
        <v>62</v>
      </c>
      <c r="E24" s="24">
        <f t="shared" ref="E24:N24" si="1">D13</f>
        <v>0.229</v>
      </c>
      <c r="F24" s="24">
        <f t="shared" si="1"/>
        <v>0.149</v>
      </c>
      <c r="G24" s="25">
        <f t="shared" si="1"/>
        <v>0.226</v>
      </c>
      <c r="H24" s="4"/>
      <c r="I24" s="24">
        <f t="shared" si="1"/>
        <v>0.495</v>
      </c>
      <c r="J24" s="24">
        <f t="shared" si="1"/>
        <v>0.246</v>
      </c>
      <c r="K24" s="24">
        <f t="shared" si="1"/>
        <v>0.169</v>
      </c>
      <c r="L24" s="24">
        <f t="shared" si="1"/>
        <v>0.299</v>
      </c>
      <c r="M24" s="4"/>
      <c r="N24" s="24">
        <f t="shared" si="1"/>
        <v>0.646</v>
      </c>
      <c r="O24" s="16">
        <f t="shared" ref="O24:S24" si="2">D16</f>
        <v>0.251</v>
      </c>
      <c r="P24" s="16">
        <f t="shared" si="2"/>
        <v>0.151</v>
      </c>
      <c r="Q24" s="16">
        <f t="shared" si="2"/>
        <v>0.282</v>
      </c>
      <c r="R24" s="4"/>
      <c r="S24" s="16">
        <f t="shared" si="2"/>
        <v>0.697</v>
      </c>
      <c r="T24" s="9"/>
      <c r="U24" s="9"/>
      <c r="V24" s="9"/>
    </row>
    <row r="25" spans="1:22">
      <c r="A25" s="9"/>
      <c r="B25" s="13">
        <f t="shared" si="0"/>
        <v>0.116</v>
      </c>
      <c r="C25" s="23">
        <v>1.56</v>
      </c>
      <c r="D25" s="5" t="s">
        <v>63</v>
      </c>
      <c r="E25" s="24">
        <f t="shared" ref="E25:N25" si="3">D14</f>
        <v>0.232</v>
      </c>
      <c r="F25" s="24">
        <f t="shared" si="3"/>
        <v>0.163</v>
      </c>
      <c r="G25" s="25">
        <f t="shared" si="3"/>
        <v>0.22</v>
      </c>
      <c r="H25" s="4"/>
      <c r="I25" s="24">
        <f t="shared" si="3"/>
        <v>0.528</v>
      </c>
      <c r="J25" s="24">
        <f t="shared" si="3"/>
        <v>0.275</v>
      </c>
      <c r="K25" s="24">
        <f t="shared" si="3"/>
        <v>0.187</v>
      </c>
      <c r="L25" s="24">
        <f t="shared" si="3"/>
        <v>0.287</v>
      </c>
      <c r="M25" s="4"/>
      <c r="N25" s="24">
        <f t="shared" si="3"/>
        <v>0.688</v>
      </c>
      <c r="O25" s="16">
        <f t="shared" ref="O25:S25" si="4">D17</f>
        <v>0.233</v>
      </c>
      <c r="P25" s="16">
        <f t="shared" si="4"/>
        <v>0.156</v>
      </c>
      <c r="Q25" s="16">
        <f t="shared" si="4"/>
        <v>0.312</v>
      </c>
      <c r="R25" s="4"/>
      <c r="S25" s="16">
        <f t="shared" si="4"/>
        <v>0.691</v>
      </c>
      <c r="T25" s="9"/>
      <c r="U25" s="9"/>
      <c r="V25" s="9"/>
    </row>
    <row r="26" spans="1:22">
      <c r="A26" s="9"/>
      <c r="B26" s="13">
        <f t="shared" si="0"/>
        <v>0.148</v>
      </c>
      <c r="C26" s="23">
        <v>3.12</v>
      </c>
      <c r="D26" s="5" t="s">
        <v>64</v>
      </c>
      <c r="E26" s="24">
        <f t="shared" ref="E26:N26" si="5">D15</f>
        <v>0.223</v>
      </c>
      <c r="F26" s="24">
        <f t="shared" si="5"/>
        <v>0.155</v>
      </c>
      <c r="G26" s="25">
        <f t="shared" si="5"/>
        <v>0.219</v>
      </c>
      <c r="H26" s="4"/>
      <c r="I26" s="24">
        <f t="shared" si="5"/>
        <v>0.474</v>
      </c>
      <c r="J26" s="24">
        <f t="shared" si="5"/>
        <v>0.267</v>
      </c>
      <c r="K26" s="24">
        <f t="shared" si="5"/>
        <v>0.173</v>
      </c>
      <c r="L26" s="24">
        <f t="shared" si="5"/>
        <v>0.281</v>
      </c>
      <c r="M26" s="4"/>
      <c r="N26" s="24">
        <f t="shared" si="5"/>
        <v>0.671</v>
      </c>
      <c r="O26" s="16">
        <f t="shared" ref="O26:S26" si="6">D18</f>
        <v>0.264</v>
      </c>
      <c r="P26" s="16">
        <f t="shared" si="6"/>
        <v>0.162</v>
      </c>
      <c r="Q26" s="16">
        <f t="shared" si="6"/>
        <v>0.311</v>
      </c>
      <c r="R26" s="4"/>
      <c r="S26" s="16">
        <f t="shared" si="6"/>
        <v>0.658</v>
      </c>
      <c r="T26" s="9"/>
      <c r="U26" s="9"/>
      <c r="V26" s="9"/>
    </row>
    <row r="27" spans="1:22">
      <c r="A27" s="9"/>
      <c r="B27" s="13">
        <f t="shared" si="0"/>
        <v>0.193</v>
      </c>
      <c r="C27" s="23">
        <v>6.25</v>
      </c>
      <c r="D27" s="2" t="s">
        <v>65</v>
      </c>
      <c r="E27" s="24">
        <f t="shared" ref="E27:S27" si="7">AVERAGE(E24:E26)</f>
        <v>0.228</v>
      </c>
      <c r="F27" s="24">
        <f t="shared" si="7"/>
        <v>0.155666666666667</v>
      </c>
      <c r="G27" s="25">
        <f t="shared" si="7"/>
        <v>0.221666666666667</v>
      </c>
      <c r="H27" s="4"/>
      <c r="I27" s="24">
        <f t="shared" si="7"/>
        <v>0.499</v>
      </c>
      <c r="J27" s="24">
        <f t="shared" si="7"/>
        <v>0.262666666666667</v>
      </c>
      <c r="K27" s="24">
        <f t="shared" si="7"/>
        <v>0.176333333333333</v>
      </c>
      <c r="L27" s="24">
        <f t="shared" si="7"/>
        <v>0.289</v>
      </c>
      <c r="M27" s="4"/>
      <c r="N27" s="24">
        <f t="shared" si="7"/>
        <v>0.668333333333333</v>
      </c>
      <c r="O27" s="24">
        <f t="shared" si="7"/>
        <v>0.249333333333333</v>
      </c>
      <c r="P27" s="24">
        <f t="shared" si="7"/>
        <v>0.156333333333333</v>
      </c>
      <c r="Q27" s="24">
        <f t="shared" si="7"/>
        <v>0.301666666666667</v>
      </c>
      <c r="R27" s="4"/>
      <c r="S27" s="24">
        <f t="shared" si="7"/>
        <v>0.682</v>
      </c>
      <c r="T27" s="9"/>
      <c r="U27" s="9"/>
      <c r="V27" s="9"/>
    </row>
    <row r="28" spans="1:22">
      <c r="A28" s="9"/>
      <c r="B28" s="13">
        <f t="shared" si="0"/>
        <v>0.2715</v>
      </c>
      <c r="C28" s="23">
        <v>12.5</v>
      </c>
      <c r="D28" s="26"/>
      <c r="E28" s="27"/>
      <c r="F28" s="28"/>
      <c r="G28" s="29"/>
      <c r="H28" s="4"/>
      <c r="I28" s="37"/>
      <c r="J28" s="3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>
      <c r="A29" s="9"/>
      <c r="B29" s="13">
        <f t="shared" si="0"/>
        <v>0.464</v>
      </c>
      <c r="C29" s="30">
        <v>25</v>
      </c>
      <c r="D29" s="31"/>
      <c r="E29" s="32" t="s">
        <v>66</v>
      </c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9"/>
      <c r="U29" s="9"/>
      <c r="V29" s="9"/>
    </row>
    <row r="30" spans="1:22">
      <c r="A30" s="9"/>
      <c r="B30" s="13">
        <f t="shared" si="0"/>
        <v>0.794</v>
      </c>
      <c r="C30" s="30">
        <v>50</v>
      </c>
      <c r="D30" s="33" t="s">
        <v>49</v>
      </c>
      <c r="E30" s="34" t="s">
        <v>50</v>
      </c>
      <c r="F30" s="34" t="s">
        <v>51</v>
      </c>
      <c r="G30" s="34" t="s">
        <v>52</v>
      </c>
      <c r="H30" s="34" t="s">
        <v>53</v>
      </c>
      <c r="I30" s="4"/>
      <c r="J30" s="34" t="s">
        <v>54</v>
      </c>
      <c r="K30" s="34" t="s">
        <v>55</v>
      </c>
      <c r="L30" s="34" t="s">
        <v>56</v>
      </c>
      <c r="M30" s="34" t="s">
        <v>57</v>
      </c>
      <c r="N30" s="4"/>
      <c r="O30" s="34" t="s">
        <v>58</v>
      </c>
      <c r="P30" s="34" t="s">
        <v>59</v>
      </c>
      <c r="Q30" s="34" t="s">
        <v>60</v>
      </c>
      <c r="R30" s="34" t="s">
        <v>61</v>
      </c>
      <c r="T30" s="9"/>
      <c r="U30" s="9"/>
      <c r="V30" s="9"/>
    </row>
    <row r="31" spans="1:22">
      <c r="A31" s="9"/>
      <c r="B31" s="13">
        <f t="shared" si="0"/>
        <v>1.534</v>
      </c>
      <c r="C31" s="30">
        <v>100</v>
      </c>
      <c r="D31" s="33" t="s">
        <v>62</v>
      </c>
      <c r="E31" s="35">
        <f t="shared" ref="E31:S31" si="8">(-1.518*E24*E24+72.318*E24-7.2428)</f>
        <v>9.238416562</v>
      </c>
      <c r="F31" s="35">
        <f t="shared" si="8"/>
        <v>3.498880882</v>
      </c>
      <c r="G31" s="35">
        <f t="shared" si="8"/>
        <v>9.023534632</v>
      </c>
      <c r="H31" s="35">
        <f>(-1.518*I24*I24+72.318*I24-7.2428)</f>
        <v>28.18266205</v>
      </c>
      <c r="I31" s="4"/>
      <c r="J31" s="35">
        <f t="shared" si="8"/>
        <v>10.455564712</v>
      </c>
      <c r="K31" s="35">
        <f t="shared" si="8"/>
        <v>4.935586402</v>
      </c>
      <c r="L31" s="35">
        <f t="shared" si="8"/>
        <v>14.244571282</v>
      </c>
      <c r="M31" s="35">
        <f>(-1.518*N24*N24+72.318*N24-7.2428)</f>
        <v>38.841142312</v>
      </c>
      <c r="N31" s="4"/>
      <c r="O31" s="35">
        <f t="shared" si="8"/>
        <v>10.813382482</v>
      </c>
      <c r="P31" s="35">
        <f t="shared" si="8"/>
        <v>3.642606082</v>
      </c>
      <c r="Q31" s="35">
        <f t="shared" si="8"/>
        <v>13.030158568</v>
      </c>
      <c r="R31" s="35">
        <f>(-1.518*S24*S24+72.318*S24-7.2428)</f>
        <v>42.425387938</v>
      </c>
      <c r="T31" s="9"/>
      <c r="U31" s="9"/>
      <c r="V31" s="9"/>
    </row>
    <row r="32" spans="1:22">
      <c r="A32" s="9"/>
      <c r="B32" s="9"/>
      <c r="C32" s="9"/>
      <c r="D32" s="33" t="s">
        <v>63</v>
      </c>
      <c r="E32" s="35">
        <f t="shared" ref="E32:S32" si="9">(-1.518*E25*E25+72.318*E25-7.2428)</f>
        <v>9.453271168</v>
      </c>
      <c r="F32" s="35">
        <f t="shared" si="9"/>
        <v>4.504702258</v>
      </c>
      <c r="G32" s="35">
        <f t="shared" si="9"/>
        <v>8.5936888</v>
      </c>
      <c r="H32" s="35">
        <f>(-1.518*I25*I25+72.318*I25-7.2428)</f>
        <v>30.517909888</v>
      </c>
      <c r="I32" s="4"/>
      <c r="J32" s="35">
        <f t="shared" si="9"/>
        <v>12.52985125</v>
      </c>
      <c r="K32" s="35">
        <f t="shared" si="9"/>
        <v>6.227583058</v>
      </c>
      <c r="L32" s="35">
        <f t="shared" si="9"/>
        <v>13.387429858</v>
      </c>
      <c r="M32" s="35">
        <f>(-1.518*N25*N25+72.318*N25-7.2428)</f>
        <v>41.793447808</v>
      </c>
      <c r="N32" s="4"/>
      <c r="O32" s="35">
        <f t="shared" si="9"/>
        <v>9.524883298</v>
      </c>
      <c r="P32" s="35">
        <f t="shared" si="9"/>
        <v>4.001865952</v>
      </c>
      <c r="Q32" s="35">
        <f t="shared" si="9"/>
        <v>15.172647808</v>
      </c>
      <c r="R32" s="35">
        <f>(-1.518*S25*S25+72.318*S25-7.2428)</f>
        <v>42.004121842</v>
      </c>
      <c r="T32" s="9"/>
      <c r="U32" s="9"/>
      <c r="V32" s="9"/>
    </row>
    <row r="33" spans="1:22">
      <c r="A33" s="9"/>
      <c r="B33" s="9"/>
      <c r="C33" s="9"/>
      <c r="D33" s="33" t="s">
        <v>64</v>
      </c>
      <c r="E33" s="35">
        <f t="shared" ref="E33:S33" si="10">(-1.518*E26*E26+72.318*E26-7.2428)</f>
        <v>8.808625378</v>
      </c>
      <c r="F33" s="35">
        <f t="shared" si="10"/>
        <v>3.93002005</v>
      </c>
      <c r="G33" s="35">
        <f t="shared" si="10"/>
        <v>8.522037202</v>
      </c>
      <c r="H33" s="35">
        <f>(-1.518*I26*I26+72.318*I26-7.2428)</f>
        <v>26.694873832</v>
      </c>
      <c r="I33" s="4"/>
      <c r="J33" s="35">
        <f t="shared" si="10"/>
        <v>11.957889298</v>
      </c>
      <c r="K33" s="35">
        <f t="shared" si="10"/>
        <v>5.222781778</v>
      </c>
      <c r="L33" s="35">
        <f t="shared" si="10"/>
        <v>12.958695202</v>
      </c>
      <c r="M33" s="35">
        <f>(-1.518*N26*N26+72.318*N26-7.2428)</f>
        <v>40.599112162</v>
      </c>
      <c r="N33" s="4"/>
      <c r="O33" s="35">
        <f t="shared" si="10"/>
        <v>11.743353472</v>
      </c>
      <c r="P33" s="35">
        <f t="shared" si="10"/>
        <v>4.432877608</v>
      </c>
      <c r="Q33" s="35">
        <f t="shared" si="10"/>
        <v>15.101275522</v>
      </c>
      <c r="R33" s="35">
        <f>(-1.518*S26*S26+72.318*S26-7.2428)</f>
        <v>39.685204648</v>
      </c>
      <c r="T33" s="9"/>
      <c r="U33" s="9"/>
      <c r="V33" s="9"/>
    </row>
    <row r="34" spans="1:22">
      <c r="A34" s="9"/>
      <c r="B34" s="9"/>
      <c r="C34" s="9"/>
      <c r="D34" s="36" t="s">
        <v>65</v>
      </c>
      <c r="E34" s="35">
        <f t="shared" ref="E34:S34" si="11">(-1.518*E27*E27+72.318*E27-7.2428)</f>
        <v>9.166792288</v>
      </c>
      <c r="F34" s="35">
        <f t="shared" si="11"/>
        <v>3.97791765533333</v>
      </c>
      <c r="G34" s="35">
        <f t="shared" si="11"/>
        <v>8.71310138333333</v>
      </c>
      <c r="H34" s="35">
        <f>(-1.518*I27*I27+72.318*I27-7.2428)</f>
        <v>28.465898482</v>
      </c>
      <c r="I34" s="4"/>
      <c r="J34" s="35">
        <f t="shared" si="11"/>
        <v>11.6479954453333</v>
      </c>
      <c r="K34" s="35">
        <f t="shared" si="11"/>
        <v>5.46207415133333</v>
      </c>
      <c r="L34" s="35">
        <f t="shared" si="11"/>
        <v>13.530317122</v>
      </c>
      <c r="M34" s="35">
        <f>(-1.518*N27*N27+72.318*N27-7.2428)</f>
        <v>40.4116857833333</v>
      </c>
      <c r="N34" s="4"/>
      <c r="O34" s="35">
        <f t="shared" si="11"/>
        <v>10.6941183253333</v>
      </c>
      <c r="P34" s="35">
        <f t="shared" si="11"/>
        <v>4.02581391133333</v>
      </c>
      <c r="Q34" s="35">
        <f t="shared" si="11"/>
        <v>14.4349877833333</v>
      </c>
      <c r="R34" s="35">
        <f>(-1.518*S27*S27+72.318*S27-7.2428)</f>
        <v>41.372017768</v>
      </c>
      <c r="T34" s="9"/>
      <c r="U34" s="9"/>
      <c r="V34" s="9"/>
    </row>
    <row r="35" spans="1:19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</row>
    <row r="42" spans="1:19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19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1:19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</row>
  </sheetData>
  <sheetProtection formatCells="0" insertHyperlinks="0" autoFilter="0"/>
  <mergeCells count="2">
    <mergeCell ref="E22:S22"/>
    <mergeCell ref="E29:S29"/>
  </mergeCells>
  <pageMargins left="0.75" right="0.75" top="1" bottom="1" header="0.511805555555556" footer="0.511805555555556"/>
  <headerFooter/>
  <drawing r:id="rId1"/>
  <legacyDrawing r:id="rId2"/>
  <oleObjects>
    <mc:AlternateContent xmlns:mc="http://schemas.openxmlformats.org/markup-compatibility/2006">
      <mc:Choice Requires="x14">
        <oleObject shapeId="1026" progId="Prism8.Document" r:id="rId3">
          <objectPr defaultSize="0" r:id="rId4">
            <anchor moveWithCells="1" sizeWithCells="1">
              <from>
                <xdr:col>7</xdr:col>
                <xdr:colOff>88900</xdr:colOff>
                <xdr:row>39</xdr:row>
                <xdr:rowOff>15875</xdr:rowOff>
              </from>
              <to>
                <xdr:col>12</xdr:col>
                <xdr:colOff>512445</xdr:colOff>
                <xdr:row>59</xdr:row>
                <xdr:rowOff>78105</xdr:rowOff>
              </to>
            </anchor>
          </objectPr>
        </oleObject>
      </mc:Choice>
      <mc:Fallback>
        <oleObject shapeId="1026" progId="Prism8.Document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IL-17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诺</cp:lastModifiedBy>
  <dcterms:created xsi:type="dcterms:W3CDTF">2022-09-12T08:52:00Z</dcterms:created>
  <dcterms:modified xsi:type="dcterms:W3CDTF">2022-09-12T10:21:56Z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34D42F6A7D9D4116B1DCE74F4D96F8BB</vt:lpwstr>
  </property>
  <property fmtid="{D5CDD505-2E9C-101B-9397-08002B2CF9AE}" pid="3" name="KSOProductBuildVer">
    <vt:lpwstr>2052-11.1.0.12358</vt:lpwstr>
  </property>
</Properties>
</file>