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1745E427-C836-4AFF-AC76-0F8B25ABFF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7731" sheetId="1" r:id="rId1"/>
  </sheets>
  <definedNames>
    <definedName name="_007731" localSheetId="0">'007731'!$A$1:$N$20</definedName>
    <definedName name="_007738" localSheetId="0">'007731'!$A$22:$N$51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9" i="1" l="1"/>
  <c r="P47" i="1"/>
  <c r="R47" i="1" s="1"/>
  <c r="P45" i="1"/>
  <c r="P43" i="1"/>
  <c r="P41" i="1"/>
  <c r="P39" i="1"/>
  <c r="P37" i="1"/>
  <c r="R35" i="1"/>
  <c r="P35" i="1"/>
  <c r="Q35" i="1" s="1"/>
  <c r="P33" i="1"/>
  <c r="P31" i="1"/>
  <c r="P29" i="1"/>
  <c r="R29" i="1" s="1"/>
  <c r="P27" i="1"/>
  <c r="Q23" i="1" s="1"/>
  <c r="P25" i="1"/>
  <c r="P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23" i="1"/>
  <c r="P18" i="1"/>
  <c r="P16" i="1"/>
  <c r="P14" i="1"/>
  <c r="Q14" i="1" s="1"/>
  <c r="P12" i="1"/>
  <c r="R8" i="1" s="1"/>
  <c r="P10" i="1"/>
  <c r="P6" i="1"/>
  <c r="P4" i="1"/>
  <c r="P2" i="1"/>
  <c r="R2" i="1" s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" i="1"/>
  <c r="Q8" i="1" l="1"/>
  <c r="R23" i="1"/>
  <c r="Q29" i="1"/>
  <c r="Q41" i="1"/>
  <c r="Q47" i="1"/>
  <c r="R41" i="1"/>
  <c r="R14" i="1"/>
  <c r="Q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07731" type="6" refreshedVersion="6" background="1" saveData="1">
    <textPr codePage="437" sourceFile="O:\Sc\007731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007738" type="6" refreshedVersion="6" background="1" saveData="1">
    <textPr codePage="437" sourceFile="O:\Sc\007738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<sst xmlns="http://schemas.openxmlformats.org/spreadsheetml/2006/main" count="107" uniqueCount="24">
  <si>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</si>
  <si>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</si>
  <si>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</si>
  <si>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</si>
  <si>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</si>
  <si>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</si>
  <si>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</si>
  <si>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</si>
  <si>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</si>
  <si>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</si>
  <si>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Sc-46 Counts</t>
  </si>
  <si>
    <t>Sc-46 CPM</t>
  </si>
  <si>
    <t>Sc-46 Error %</t>
  </si>
  <si>
    <t>Sc-46 Info</t>
  </si>
  <si>
    <t>Sc-46</t>
  </si>
  <si>
    <t>I</t>
  </si>
  <si>
    <t>1M Ca</t>
  </si>
  <si>
    <t>1mM Ca</t>
  </si>
  <si>
    <t>1uM Ca</t>
  </si>
  <si>
    <t>4 M HCl</t>
  </si>
  <si>
    <t>2 M HCl</t>
  </si>
  <si>
    <t>1 M HCl</t>
  </si>
  <si>
    <t xml:space="preserve">0.1 M HCl </t>
  </si>
  <si>
    <t>MQ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</si>
</sst>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7738" connectionId="2" xr16:uid="{00000000-0016-0000-0000-000001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7731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tabSelected="1" topLeftCell="D1" workbookViewId="0">
      <selection activeCell="U14" sqref="U14:W20"/>
    </sheetView>
  </sheetViews>
  <sheetFormatPr baseColWidth="10" defaultColWidth="8.88671875" defaultRowHeight="14.4" x14ac:dyDescent="0.3"/>
  <cols>
    <col min="1" max="1" width="10.6640625" bestFit="1" customWidth="1"/>
    <col min="2" max="2" width="14" bestFit="1" customWidth="1"/>
    <col min="3" max="3" width="24.6640625" bestFit="1" customWidth="1"/>
    <col min="4" max="4" width="17.44140625" bestFit="1" customWidth="1"/>
    <col min="5" max="5" width="6.6640625" bestFit="1" customWidth="1"/>
    <col min="6" max="6" width="5" bestFit="1" customWidth="1"/>
    <col min="7" max="8" width="4.109375" bestFit="1" customWidth="1"/>
    <col min="9" max="9" width="7" bestFit="1" customWidth="1"/>
    <col min="10" max="10" width="12.33203125" bestFit="1" customWidth="1"/>
    <col min="11" max="11" width="12.109375" bestFit="1" customWidth="1"/>
    <col min="12" max="12" width="10" bestFit="1" customWidth="1"/>
    <col min="13" max="13" width="12.33203125" bestFit="1" customWidth="1"/>
    <col min="14" max="14" width="9.5546875" bestFit="1" customWidth="1"/>
    <col min="15" max="15" width="9.5546875" customWidth="1"/>
  </cols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9" x14ac:dyDescent="0.3">
      <c r="A2">
        <v>37</v>
      </c>
      <c r="B2" t="s">
        <v>14</v>
      </c>
      <c r="C2" s="1">
        <v>45021.621261574073</v>
      </c>
      <c r="D2">
        <v>0</v>
      </c>
      <c r="E2">
        <v>7731</v>
      </c>
      <c r="F2">
        <v>1</v>
      </c>
      <c r="G2">
        <v>1</v>
      </c>
      <c r="H2">
        <v>1</v>
      </c>
      <c r="I2">
        <v>120.03</v>
      </c>
      <c r="K2">
        <v>7112.37</v>
      </c>
      <c r="L2">
        <v>3556.61</v>
      </c>
      <c r="M2">
        <v>1.68</v>
      </c>
      <c r="O2">
        <f>K2-$K$20</f>
        <v>7017.37</v>
      </c>
      <c r="P2">
        <f>O2/(O2+O3)*100</f>
        <v>99.888686284641409</v>
      </c>
      <c r="Q2">
        <f>AVERAGE(P2:P6)</f>
        <v>99.733081306157672</v>
      </c>
      <c r="R2">
        <f>_xlfn.STDEV.P(P2:P6)</f>
        <v>0.23773042034246922</v>
      </c>
      <c r="S2" t="s">
        <v>16</v>
      </c>
    </row>
    <row r="3" spans="1:19" x14ac:dyDescent="0.3">
      <c r="A3">
        <v>37</v>
      </c>
      <c r="B3" t="s">
        <v>14</v>
      </c>
      <c r="C3" s="1">
        <v>45021.622800925928</v>
      </c>
      <c r="D3">
        <v>0</v>
      </c>
      <c r="E3">
        <v>7731</v>
      </c>
      <c r="F3">
        <v>1</v>
      </c>
      <c r="G3">
        <v>1</v>
      </c>
      <c r="H3">
        <v>2</v>
      </c>
      <c r="I3">
        <v>120.05</v>
      </c>
      <c r="K3">
        <v>102.82</v>
      </c>
      <c r="L3">
        <v>51.39</v>
      </c>
      <c r="M3">
        <v>13.95</v>
      </c>
      <c r="N3" t="s">
        <v>15</v>
      </c>
      <c r="O3">
        <f t="shared" ref="O3:O19" si="0">K3-$K$20</f>
        <v>7.8199999999999932</v>
      </c>
    </row>
    <row r="4" spans="1:19" x14ac:dyDescent="0.3">
      <c r="A4">
        <v>37</v>
      </c>
      <c r="B4" t="s">
        <v>14</v>
      </c>
      <c r="C4" s="1">
        <v>45021.624351851853</v>
      </c>
      <c r="D4">
        <v>0</v>
      </c>
      <c r="E4">
        <v>7731</v>
      </c>
      <c r="F4">
        <v>1</v>
      </c>
      <c r="G4">
        <v>1</v>
      </c>
      <c r="H4">
        <v>3</v>
      </c>
      <c r="I4">
        <v>120.05</v>
      </c>
      <c r="K4">
        <v>6946.25</v>
      </c>
      <c r="L4">
        <v>3473.08</v>
      </c>
      <c r="M4">
        <v>1.7</v>
      </c>
      <c r="O4">
        <f t="shared" si="0"/>
        <v>6851.25</v>
      </c>
      <c r="P4">
        <f>O4/(O4+O5)*100</f>
        <v>99.913375595542789</v>
      </c>
    </row>
    <row r="5" spans="1:19" x14ac:dyDescent="0.3">
      <c r="A5">
        <v>37</v>
      </c>
      <c r="B5" t="s">
        <v>14</v>
      </c>
      <c r="C5" s="1">
        <v>45021.625902777778</v>
      </c>
      <c r="D5">
        <v>0</v>
      </c>
      <c r="E5">
        <v>7731</v>
      </c>
      <c r="F5">
        <v>1</v>
      </c>
      <c r="G5">
        <v>1</v>
      </c>
      <c r="H5">
        <v>4</v>
      </c>
      <c r="I5">
        <v>120.06</v>
      </c>
      <c r="K5">
        <v>100.94</v>
      </c>
      <c r="L5">
        <v>50.44</v>
      </c>
      <c r="M5">
        <v>14.08</v>
      </c>
      <c r="N5" t="s">
        <v>15</v>
      </c>
      <c r="O5">
        <f t="shared" si="0"/>
        <v>5.9399999999999977</v>
      </c>
    </row>
    <row r="6" spans="1:19" x14ac:dyDescent="0.3">
      <c r="A6">
        <v>37</v>
      </c>
      <c r="B6" t="s">
        <v>14</v>
      </c>
      <c r="C6" s="1">
        <v>45021.627453703702</v>
      </c>
      <c r="D6">
        <v>0</v>
      </c>
      <c r="E6">
        <v>7731</v>
      </c>
      <c r="F6">
        <v>1</v>
      </c>
      <c r="G6">
        <v>1</v>
      </c>
      <c r="H6">
        <v>5</v>
      </c>
      <c r="I6">
        <v>120.03</v>
      </c>
      <c r="K6">
        <v>7119.21</v>
      </c>
      <c r="L6">
        <v>3560.06</v>
      </c>
      <c r="M6">
        <v>1.68</v>
      </c>
      <c r="O6">
        <f t="shared" si="0"/>
        <v>7024.21</v>
      </c>
      <c r="P6">
        <f>O6/(O6+O7)*100</f>
        <v>99.397182038288847</v>
      </c>
    </row>
    <row r="7" spans="1:19" x14ac:dyDescent="0.3">
      <c r="A7">
        <v>37</v>
      </c>
      <c r="B7" t="s">
        <v>14</v>
      </c>
      <c r="C7" s="1">
        <v>45021.629004629627</v>
      </c>
      <c r="D7">
        <v>0</v>
      </c>
      <c r="E7">
        <v>7731</v>
      </c>
      <c r="F7">
        <v>1</v>
      </c>
      <c r="G7">
        <v>1</v>
      </c>
      <c r="H7">
        <v>6</v>
      </c>
      <c r="I7">
        <v>120.05</v>
      </c>
      <c r="K7">
        <v>137.6</v>
      </c>
      <c r="L7">
        <v>68.78</v>
      </c>
      <c r="M7">
        <v>12.06</v>
      </c>
      <c r="N7" t="s">
        <v>15</v>
      </c>
      <c r="O7">
        <f t="shared" si="0"/>
        <v>42.599999999999994</v>
      </c>
    </row>
    <row r="8" spans="1:19" x14ac:dyDescent="0.3">
      <c r="A8">
        <v>37</v>
      </c>
      <c r="B8" t="s">
        <v>14</v>
      </c>
      <c r="C8" s="1">
        <v>45021.630555555559</v>
      </c>
      <c r="D8">
        <v>0</v>
      </c>
      <c r="E8">
        <v>7731</v>
      </c>
      <c r="F8">
        <v>1</v>
      </c>
      <c r="G8">
        <v>1</v>
      </c>
      <c r="H8">
        <v>7</v>
      </c>
      <c r="I8">
        <v>120.05</v>
      </c>
      <c r="K8">
        <v>4204.38</v>
      </c>
      <c r="L8">
        <v>2101.86</v>
      </c>
      <c r="M8">
        <v>2.1800000000000002</v>
      </c>
      <c r="O8">
        <f t="shared" si="0"/>
        <v>4109.38</v>
      </c>
      <c r="Q8">
        <f>AVERAGE(P8:P12)</f>
        <v>95.590411027009921</v>
      </c>
      <c r="R8">
        <f>_xlfn.STDEV.P(P8:P12)</f>
        <v>2.7596589647578043</v>
      </c>
      <c r="S8" t="s">
        <v>17</v>
      </c>
    </row>
    <row r="9" spans="1:19" x14ac:dyDescent="0.3">
      <c r="A9">
        <v>37</v>
      </c>
      <c r="B9" t="s">
        <v>14</v>
      </c>
      <c r="C9" s="1">
        <v>45021.632094907407</v>
      </c>
      <c r="D9">
        <v>0</v>
      </c>
      <c r="E9">
        <v>7731</v>
      </c>
      <c r="F9">
        <v>1</v>
      </c>
      <c r="G9">
        <v>1</v>
      </c>
      <c r="H9">
        <v>8</v>
      </c>
      <c r="I9">
        <v>120.03</v>
      </c>
      <c r="K9">
        <v>1314.89</v>
      </c>
      <c r="L9">
        <v>657.34</v>
      </c>
      <c r="M9">
        <v>3.9</v>
      </c>
      <c r="N9" t="s">
        <v>15</v>
      </c>
      <c r="O9">
        <f t="shared" si="0"/>
        <v>1219.8900000000001</v>
      </c>
    </row>
    <row r="10" spans="1:19" x14ac:dyDescent="0.3">
      <c r="A10">
        <v>37</v>
      </c>
      <c r="B10" t="s">
        <v>14</v>
      </c>
      <c r="C10" s="1">
        <v>45021.633645833332</v>
      </c>
      <c r="D10">
        <v>0</v>
      </c>
      <c r="E10">
        <v>7731</v>
      </c>
      <c r="F10">
        <v>1</v>
      </c>
      <c r="G10">
        <v>1</v>
      </c>
      <c r="H10">
        <v>9</v>
      </c>
      <c r="I10">
        <v>120.04</v>
      </c>
      <c r="K10">
        <v>5757.82</v>
      </c>
      <c r="L10">
        <v>2878.71</v>
      </c>
      <c r="M10">
        <v>1.86</v>
      </c>
      <c r="O10">
        <f t="shared" si="0"/>
        <v>5662.82</v>
      </c>
      <c r="P10">
        <f>O10/(O10+O11)*100</f>
        <v>98.350069991767725</v>
      </c>
    </row>
    <row r="11" spans="1:19" x14ac:dyDescent="0.3">
      <c r="A11">
        <v>37</v>
      </c>
      <c r="B11" t="s">
        <v>14</v>
      </c>
      <c r="C11" s="1">
        <v>45021.635196759256</v>
      </c>
      <c r="D11">
        <v>0</v>
      </c>
      <c r="E11">
        <v>7731</v>
      </c>
      <c r="F11">
        <v>1</v>
      </c>
      <c r="G11">
        <v>1</v>
      </c>
      <c r="H11">
        <v>10</v>
      </c>
      <c r="I11">
        <v>120.03</v>
      </c>
      <c r="K11">
        <v>190</v>
      </c>
      <c r="L11">
        <v>94.98</v>
      </c>
      <c r="M11">
        <v>10.26</v>
      </c>
      <c r="N11" t="s">
        <v>15</v>
      </c>
      <c r="O11">
        <f t="shared" si="0"/>
        <v>95</v>
      </c>
    </row>
    <row r="12" spans="1:19" x14ac:dyDescent="0.3">
      <c r="A12">
        <v>37</v>
      </c>
      <c r="B12" t="s">
        <v>14</v>
      </c>
      <c r="C12" s="1">
        <v>45021.637141203704</v>
      </c>
      <c r="D12">
        <v>0</v>
      </c>
      <c r="E12">
        <v>7731</v>
      </c>
      <c r="F12">
        <v>2</v>
      </c>
      <c r="G12">
        <v>1</v>
      </c>
      <c r="H12">
        <v>1</v>
      </c>
      <c r="I12">
        <v>120.05</v>
      </c>
      <c r="K12">
        <v>5019.5600000000004</v>
      </c>
      <c r="L12">
        <v>2509.4699999999998</v>
      </c>
      <c r="M12">
        <v>2</v>
      </c>
      <c r="O12">
        <f t="shared" si="0"/>
        <v>4924.5600000000004</v>
      </c>
      <c r="P12">
        <f>O12/(O12+O13)*100</f>
        <v>92.830752062252117</v>
      </c>
    </row>
    <row r="13" spans="1:19" x14ac:dyDescent="0.3">
      <c r="A13">
        <v>37</v>
      </c>
      <c r="B13" t="s">
        <v>14</v>
      </c>
      <c r="C13" s="1">
        <v>45021.638680555552</v>
      </c>
      <c r="D13">
        <v>0</v>
      </c>
      <c r="E13">
        <v>7731</v>
      </c>
      <c r="F13">
        <v>2</v>
      </c>
      <c r="G13">
        <v>1</v>
      </c>
      <c r="H13">
        <v>2</v>
      </c>
      <c r="I13">
        <v>120.06</v>
      </c>
      <c r="K13">
        <v>475.32</v>
      </c>
      <c r="L13">
        <v>237.55</v>
      </c>
      <c r="M13">
        <v>6.49</v>
      </c>
      <c r="N13" t="s">
        <v>15</v>
      </c>
      <c r="O13">
        <f t="shared" si="0"/>
        <v>380.32</v>
      </c>
    </row>
    <row r="14" spans="1:19" x14ac:dyDescent="0.3">
      <c r="A14">
        <v>37</v>
      </c>
      <c r="B14" t="s">
        <v>14</v>
      </c>
      <c r="C14" s="1">
        <v>45021.640231481484</v>
      </c>
      <c r="D14">
        <v>0</v>
      </c>
      <c r="E14">
        <v>7731</v>
      </c>
      <c r="F14">
        <v>2</v>
      </c>
      <c r="G14">
        <v>1</v>
      </c>
      <c r="H14">
        <v>3</v>
      </c>
      <c r="I14">
        <v>120.03</v>
      </c>
      <c r="K14">
        <v>4395.6400000000003</v>
      </c>
      <c r="L14">
        <v>2197.8000000000002</v>
      </c>
      <c r="M14">
        <v>2.13</v>
      </c>
      <c r="O14">
        <f t="shared" si="0"/>
        <v>4300.6400000000003</v>
      </c>
      <c r="P14">
        <f>O14/(O14+O15)*100</f>
        <v>75.329957418633853</v>
      </c>
      <c r="Q14">
        <f>AVERAGE(P14:P18)</f>
        <v>68.60777336166359</v>
      </c>
      <c r="R14">
        <f>_xlfn.STDEV.P(P14:P18)</f>
        <v>5.1215390946386936</v>
      </c>
      <c r="S14" t="s">
        <v>18</v>
      </c>
    </row>
    <row r="15" spans="1:19" x14ac:dyDescent="0.3">
      <c r="A15">
        <v>37</v>
      </c>
      <c r="B15" t="s">
        <v>14</v>
      </c>
      <c r="C15" s="1">
        <v>45021.641782407409</v>
      </c>
      <c r="D15">
        <v>0</v>
      </c>
      <c r="E15">
        <v>7731</v>
      </c>
      <c r="F15">
        <v>2</v>
      </c>
      <c r="G15">
        <v>1</v>
      </c>
      <c r="H15">
        <v>4</v>
      </c>
      <c r="I15">
        <v>120.05</v>
      </c>
      <c r="K15">
        <v>1503.43</v>
      </c>
      <c r="L15">
        <v>751.49</v>
      </c>
      <c r="M15">
        <v>3.65</v>
      </c>
      <c r="N15" t="s">
        <v>15</v>
      </c>
      <c r="O15">
        <f t="shared" si="0"/>
        <v>1408.43</v>
      </c>
    </row>
    <row r="16" spans="1:19" x14ac:dyDescent="0.3">
      <c r="A16">
        <v>37</v>
      </c>
      <c r="B16" t="s">
        <v>14</v>
      </c>
      <c r="C16" s="1">
        <v>45021.643333333333</v>
      </c>
      <c r="D16">
        <v>0</v>
      </c>
      <c r="E16">
        <v>7731</v>
      </c>
      <c r="F16">
        <v>2</v>
      </c>
      <c r="G16">
        <v>1</v>
      </c>
      <c r="H16">
        <v>5</v>
      </c>
      <c r="I16">
        <v>120.05</v>
      </c>
      <c r="K16">
        <v>3671.15</v>
      </c>
      <c r="L16">
        <v>1835.24</v>
      </c>
      <c r="M16">
        <v>2.33</v>
      </c>
      <c r="O16">
        <f t="shared" si="0"/>
        <v>3576.15</v>
      </c>
      <c r="P16">
        <f>O16/(O16+O17)*100</f>
        <v>62.911210251141711</v>
      </c>
    </row>
    <row r="17" spans="1:19" x14ac:dyDescent="0.3">
      <c r="A17">
        <v>37</v>
      </c>
      <c r="B17" t="s">
        <v>14</v>
      </c>
      <c r="C17" s="1">
        <v>45021.644884259258</v>
      </c>
      <c r="D17">
        <v>0</v>
      </c>
      <c r="E17">
        <v>7731</v>
      </c>
      <c r="F17">
        <v>2</v>
      </c>
      <c r="G17">
        <v>1</v>
      </c>
      <c r="H17">
        <v>6</v>
      </c>
      <c r="I17">
        <v>120.04</v>
      </c>
      <c r="K17">
        <v>2203.29</v>
      </c>
      <c r="L17">
        <v>1101.3699999999999</v>
      </c>
      <c r="M17">
        <v>3.01</v>
      </c>
      <c r="O17">
        <f t="shared" si="0"/>
        <v>2108.29</v>
      </c>
    </row>
    <row r="18" spans="1:19" x14ac:dyDescent="0.3">
      <c r="A18">
        <v>37</v>
      </c>
      <c r="B18" t="s">
        <v>14</v>
      </c>
      <c r="C18" s="1">
        <v>45021.646435185183</v>
      </c>
      <c r="D18">
        <v>0</v>
      </c>
      <c r="E18">
        <v>7731</v>
      </c>
      <c r="F18">
        <v>2</v>
      </c>
      <c r="G18">
        <v>1</v>
      </c>
      <c r="H18">
        <v>7</v>
      </c>
      <c r="I18">
        <v>120.03</v>
      </c>
      <c r="K18">
        <v>3791.96</v>
      </c>
      <c r="L18">
        <v>1895.87</v>
      </c>
      <c r="M18">
        <v>2.2999999999999998</v>
      </c>
      <c r="O18">
        <f t="shared" si="0"/>
        <v>3696.96</v>
      </c>
      <c r="P18">
        <f>O18/(O18+O19)*100</f>
        <v>67.582152415215205</v>
      </c>
    </row>
    <row r="19" spans="1:19" x14ac:dyDescent="0.3">
      <c r="A19">
        <v>37</v>
      </c>
      <c r="B19" t="s">
        <v>14</v>
      </c>
      <c r="C19" s="1">
        <v>45021.647986111115</v>
      </c>
      <c r="D19">
        <v>0</v>
      </c>
      <c r="E19">
        <v>7731</v>
      </c>
      <c r="F19">
        <v>2</v>
      </c>
      <c r="G19">
        <v>1</v>
      </c>
      <c r="H19">
        <v>8</v>
      </c>
      <c r="I19">
        <v>120.05</v>
      </c>
      <c r="K19">
        <v>1868.36</v>
      </c>
      <c r="L19">
        <v>933.93</v>
      </c>
      <c r="M19">
        <v>3.27</v>
      </c>
      <c r="O19">
        <f t="shared" si="0"/>
        <v>1773.36</v>
      </c>
    </row>
    <row r="20" spans="1:19" x14ac:dyDescent="0.3">
      <c r="A20">
        <v>37</v>
      </c>
      <c r="B20" t="s">
        <v>14</v>
      </c>
      <c r="C20" s="1">
        <v>45021.649525462963</v>
      </c>
      <c r="D20">
        <v>0</v>
      </c>
      <c r="E20">
        <v>7731</v>
      </c>
      <c r="F20">
        <v>2</v>
      </c>
      <c r="G20">
        <v>1</v>
      </c>
      <c r="H20">
        <v>9</v>
      </c>
      <c r="I20">
        <v>120.05</v>
      </c>
      <c r="K20">
        <v>95</v>
      </c>
      <c r="L20">
        <v>47.48</v>
      </c>
      <c r="M20">
        <v>14.51</v>
      </c>
      <c r="N20" t="s">
        <v>15</v>
      </c>
    </row>
    <row r="22" spans="1:19" x14ac:dyDescent="0.3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  <c r="H22" t="s">
        <v>7</v>
      </c>
      <c r="I22" t="s">
        <v>8</v>
      </c>
      <c r="J22" t="s">
        <v>9</v>
      </c>
      <c r="K22" t="s">
        <v>10</v>
      </c>
      <c r="L22" t="s">
        <v>11</v>
      </c>
      <c r="M22" t="s">
        <v>12</v>
      </c>
      <c r="N22" t="s">
        <v>13</v>
      </c>
    </row>
    <row r="23" spans="1:19" x14ac:dyDescent="0.3">
      <c r="A23">
        <v>37</v>
      </c>
      <c r="B23" t="s">
        <v>14</v>
      </c>
      <c r="C23" s="1">
        <v>45022.359826388885</v>
      </c>
      <c r="D23">
        <v>0</v>
      </c>
      <c r="E23">
        <v>7738</v>
      </c>
      <c r="F23">
        <v>1</v>
      </c>
      <c r="G23">
        <v>1</v>
      </c>
      <c r="H23">
        <v>1</v>
      </c>
      <c r="I23">
        <v>120.05</v>
      </c>
      <c r="K23">
        <v>15034.41</v>
      </c>
      <c r="L23">
        <v>7520.08</v>
      </c>
      <c r="M23">
        <v>1.1499999999999999</v>
      </c>
      <c r="O23">
        <f>K23-$K$51</f>
        <v>14953.41</v>
      </c>
      <c r="P23">
        <f>O24/(O23+O24)*100</f>
        <v>0.36646120408490973</v>
      </c>
      <c r="Q23">
        <f>AVERAGE(P23:P27)</f>
        <v>0.30897458022700203</v>
      </c>
      <c r="R23">
        <f>_xlfn.STDEV.P(P23:P27)</f>
        <v>8.1198966618134222E-2</v>
      </c>
      <c r="S23" t="s">
        <v>19</v>
      </c>
    </row>
    <row r="24" spans="1:19" x14ac:dyDescent="0.3">
      <c r="A24">
        <v>37</v>
      </c>
      <c r="B24" t="s">
        <v>14</v>
      </c>
      <c r="C24" s="1">
        <v>45022.361377314817</v>
      </c>
      <c r="D24">
        <v>0</v>
      </c>
      <c r="E24">
        <v>7738</v>
      </c>
      <c r="F24">
        <v>1</v>
      </c>
      <c r="G24">
        <v>1</v>
      </c>
      <c r="H24">
        <v>2</v>
      </c>
      <c r="I24">
        <v>120.03</v>
      </c>
      <c r="K24">
        <v>136</v>
      </c>
      <c r="L24">
        <v>67.98</v>
      </c>
      <c r="M24">
        <v>12.13</v>
      </c>
      <c r="N24" t="s">
        <v>15</v>
      </c>
      <c r="O24">
        <f t="shared" ref="O24:O51" si="1">K24-$K$51</f>
        <v>55</v>
      </c>
    </row>
    <row r="25" spans="1:19" x14ac:dyDescent="0.3">
      <c r="A25">
        <v>37</v>
      </c>
      <c r="B25" t="s">
        <v>14</v>
      </c>
      <c r="C25" s="1">
        <v>45022.362928240742</v>
      </c>
      <c r="D25">
        <v>0</v>
      </c>
      <c r="E25">
        <v>7738</v>
      </c>
      <c r="F25">
        <v>1</v>
      </c>
      <c r="G25">
        <v>1</v>
      </c>
      <c r="H25">
        <v>3</v>
      </c>
      <c r="I25">
        <v>120.05</v>
      </c>
      <c r="K25">
        <v>16128.11</v>
      </c>
      <c r="L25">
        <v>8067.68</v>
      </c>
      <c r="M25">
        <v>1.1100000000000001</v>
      </c>
      <c r="O25">
        <f t="shared" si="1"/>
        <v>16047.11</v>
      </c>
      <c r="P25">
        <f>O26/(O25+O26)*100</f>
        <v>0.36632060752099666</v>
      </c>
    </row>
    <row r="26" spans="1:19" x14ac:dyDescent="0.3">
      <c r="A26">
        <v>37</v>
      </c>
      <c r="B26" t="s">
        <v>14</v>
      </c>
      <c r="C26" s="1">
        <v>45022.364479166667</v>
      </c>
      <c r="D26">
        <v>0</v>
      </c>
      <c r="E26">
        <v>7738</v>
      </c>
      <c r="F26">
        <v>1</v>
      </c>
      <c r="G26">
        <v>1</v>
      </c>
      <c r="H26">
        <v>4</v>
      </c>
      <c r="I26">
        <v>120.03</v>
      </c>
      <c r="K26">
        <v>140</v>
      </c>
      <c r="L26">
        <v>69.98</v>
      </c>
      <c r="M26">
        <v>11.95</v>
      </c>
      <c r="N26" t="s">
        <v>15</v>
      </c>
      <c r="O26">
        <f t="shared" si="1"/>
        <v>59</v>
      </c>
    </row>
    <row r="27" spans="1:19" x14ac:dyDescent="0.3">
      <c r="A27">
        <v>37</v>
      </c>
      <c r="B27" t="s">
        <v>14</v>
      </c>
      <c r="C27" s="1">
        <v>45022.366018518522</v>
      </c>
      <c r="D27">
        <v>0</v>
      </c>
      <c r="E27">
        <v>7738</v>
      </c>
      <c r="F27">
        <v>1</v>
      </c>
      <c r="G27">
        <v>1</v>
      </c>
      <c r="H27">
        <v>5</v>
      </c>
      <c r="I27">
        <v>120.05</v>
      </c>
      <c r="K27">
        <v>12419.09</v>
      </c>
      <c r="L27">
        <v>6211.06</v>
      </c>
      <c r="M27">
        <v>1.27</v>
      </c>
      <c r="O27">
        <f t="shared" si="1"/>
        <v>12338.09</v>
      </c>
      <c r="P27">
        <f>O28/(O27+O28)*100</f>
        <v>0.19414192907509975</v>
      </c>
    </row>
    <row r="28" spans="1:19" x14ac:dyDescent="0.3">
      <c r="A28">
        <v>37</v>
      </c>
      <c r="B28" t="s">
        <v>14</v>
      </c>
      <c r="C28" s="1">
        <v>45022.367569444446</v>
      </c>
      <c r="D28">
        <v>0</v>
      </c>
      <c r="E28">
        <v>7738</v>
      </c>
      <c r="F28">
        <v>1</v>
      </c>
      <c r="G28">
        <v>1</v>
      </c>
      <c r="H28">
        <v>6</v>
      </c>
      <c r="I28">
        <v>120.05</v>
      </c>
      <c r="K28">
        <v>105</v>
      </c>
      <c r="L28">
        <v>52.48</v>
      </c>
      <c r="M28">
        <v>13.8</v>
      </c>
      <c r="N28" t="s">
        <v>15</v>
      </c>
      <c r="O28">
        <f t="shared" si="1"/>
        <v>24</v>
      </c>
    </row>
    <row r="29" spans="1:19" x14ac:dyDescent="0.3">
      <c r="A29">
        <v>37</v>
      </c>
      <c r="B29" t="s">
        <v>14</v>
      </c>
      <c r="C29" s="1">
        <v>45022.369120370371</v>
      </c>
      <c r="D29">
        <v>0</v>
      </c>
      <c r="E29">
        <v>7738</v>
      </c>
      <c r="F29">
        <v>1</v>
      </c>
      <c r="G29">
        <v>1</v>
      </c>
      <c r="H29">
        <v>7</v>
      </c>
      <c r="I29">
        <v>120.04</v>
      </c>
      <c r="K29">
        <v>12102.41</v>
      </c>
      <c r="L29">
        <v>6052.69</v>
      </c>
      <c r="M29">
        <v>1.29</v>
      </c>
      <c r="O29">
        <f t="shared" si="1"/>
        <v>12021.41</v>
      </c>
      <c r="P29">
        <f>O30/(O29+O30)*100</f>
        <v>0.14950898756666647</v>
      </c>
      <c r="Q29">
        <f>AVERAGE(P29:P33)</f>
        <v>9.3736009369080817E-2</v>
      </c>
      <c r="R29">
        <f>_xlfn.STDEV.P(P29:P33)</f>
        <v>4.0847956784676405E-2</v>
      </c>
      <c r="S29" t="s">
        <v>20</v>
      </c>
    </row>
    <row r="30" spans="1:19" x14ac:dyDescent="0.3">
      <c r="A30">
        <v>37</v>
      </c>
      <c r="B30" t="s">
        <v>14</v>
      </c>
      <c r="C30" s="1">
        <v>45022.370671296296</v>
      </c>
      <c r="D30">
        <v>0</v>
      </c>
      <c r="E30">
        <v>7738</v>
      </c>
      <c r="F30">
        <v>1</v>
      </c>
      <c r="G30">
        <v>1</v>
      </c>
      <c r="H30">
        <v>8</v>
      </c>
      <c r="I30">
        <v>120.05</v>
      </c>
      <c r="K30">
        <v>99</v>
      </c>
      <c r="L30">
        <v>49.48</v>
      </c>
      <c r="M30">
        <v>14.22</v>
      </c>
      <c r="N30" t="s">
        <v>15</v>
      </c>
      <c r="O30">
        <f t="shared" si="1"/>
        <v>18</v>
      </c>
    </row>
    <row r="31" spans="1:19" x14ac:dyDescent="0.3">
      <c r="A31">
        <v>37</v>
      </c>
      <c r="B31" t="s">
        <v>14</v>
      </c>
      <c r="C31" s="1">
        <v>45022.37222222222</v>
      </c>
      <c r="D31">
        <v>0</v>
      </c>
      <c r="E31">
        <v>7738</v>
      </c>
      <c r="F31">
        <v>1</v>
      </c>
      <c r="G31">
        <v>1</v>
      </c>
      <c r="H31">
        <v>9</v>
      </c>
      <c r="I31">
        <v>120.04</v>
      </c>
      <c r="K31">
        <v>12305.61</v>
      </c>
      <c r="L31">
        <v>6154.57</v>
      </c>
      <c r="M31">
        <v>1.27</v>
      </c>
      <c r="O31">
        <f t="shared" si="1"/>
        <v>12224.61</v>
      </c>
      <c r="P31">
        <f>O32/(O31+O32)*100</f>
        <v>5.2816311246685649E-2</v>
      </c>
    </row>
    <row r="32" spans="1:19" x14ac:dyDescent="0.3">
      <c r="A32">
        <v>37</v>
      </c>
      <c r="B32" t="s">
        <v>14</v>
      </c>
      <c r="C32" s="1">
        <v>45022.373773148145</v>
      </c>
      <c r="D32">
        <v>0</v>
      </c>
      <c r="E32">
        <v>7738</v>
      </c>
      <c r="F32">
        <v>1</v>
      </c>
      <c r="G32">
        <v>1</v>
      </c>
      <c r="H32">
        <v>10</v>
      </c>
      <c r="I32">
        <v>120.05</v>
      </c>
      <c r="K32">
        <v>87.46</v>
      </c>
      <c r="L32">
        <v>43.71</v>
      </c>
      <c r="M32">
        <v>15.12</v>
      </c>
      <c r="N32" t="s">
        <v>15</v>
      </c>
      <c r="O32">
        <f t="shared" si="1"/>
        <v>6.4599999999999937</v>
      </c>
    </row>
    <row r="33" spans="1:19" x14ac:dyDescent="0.3">
      <c r="A33">
        <v>37</v>
      </c>
      <c r="B33" t="s">
        <v>14</v>
      </c>
      <c r="C33" s="1">
        <v>45022.375555555554</v>
      </c>
      <c r="D33">
        <v>0</v>
      </c>
      <c r="E33">
        <v>7738</v>
      </c>
      <c r="F33">
        <v>2</v>
      </c>
      <c r="G33">
        <v>1</v>
      </c>
      <c r="H33">
        <v>1</v>
      </c>
      <c r="I33">
        <v>120.03</v>
      </c>
      <c r="K33">
        <v>12431.37</v>
      </c>
      <c r="L33">
        <v>6218</v>
      </c>
      <c r="M33">
        <v>1.27</v>
      </c>
      <c r="O33">
        <f t="shared" si="1"/>
        <v>12350.37</v>
      </c>
      <c r="P33">
        <f>O34/(O33+O34)*100</f>
        <v>7.8882729293890341E-2</v>
      </c>
    </row>
    <row r="34" spans="1:19" x14ac:dyDescent="0.3">
      <c r="A34">
        <v>37</v>
      </c>
      <c r="B34" t="s">
        <v>14</v>
      </c>
      <c r="C34" s="1">
        <v>45022.377106481479</v>
      </c>
      <c r="D34">
        <v>0</v>
      </c>
      <c r="E34">
        <v>7738</v>
      </c>
      <c r="F34">
        <v>2</v>
      </c>
      <c r="G34">
        <v>1</v>
      </c>
      <c r="H34">
        <v>2</v>
      </c>
      <c r="I34">
        <v>120.05</v>
      </c>
      <c r="K34">
        <v>90.75</v>
      </c>
      <c r="L34">
        <v>45.36</v>
      </c>
      <c r="M34">
        <v>14.85</v>
      </c>
      <c r="N34" t="s">
        <v>15</v>
      </c>
      <c r="O34">
        <f t="shared" si="1"/>
        <v>9.75</v>
      </c>
    </row>
    <row r="35" spans="1:19" x14ac:dyDescent="0.3">
      <c r="A35">
        <v>37</v>
      </c>
      <c r="B35" t="s">
        <v>14</v>
      </c>
      <c r="C35" s="1">
        <v>45022.378645833334</v>
      </c>
      <c r="D35">
        <v>0</v>
      </c>
      <c r="E35">
        <v>7738</v>
      </c>
      <c r="F35">
        <v>2</v>
      </c>
      <c r="G35">
        <v>1</v>
      </c>
      <c r="H35">
        <v>3</v>
      </c>
      <c r="I35">
        <v>120.05</v>
      </c>
      <c r="K35">
        <v>12174.67</v>
      </c>
      <c r="L35">
        <v>6088.46</v>
      </c>
      <c r="M35">
        <v>1.28</v>
      </c>
      <c r="O35">
        <f t="shared" si="1"/>
        <v>12093.67</v>
      </c>
      <c r="P35">
        <f>O36/(O35+O36)*100</f>
        <v>6.1894892721028348E-2</v>
      </c>
      <c r="Q35">
        <f>AVERAGE(P35:P39)</f>
        <v>0.21992482238727482</v>
      </c>
      <c r="R35">
        <f>_xlfn.STDEV.P(P35:P39)</f>
        <v>0.1572755563041158</v>
      </c>
      <c r="S35" t="s">
        <v>21</v>
      </c>
    </row>
    <row r="36" spans="1:19" x14ac:dyDescent="0.3">
      <c r="A36">
        <v>37</v>
      </c>
      <c r="B36" t="s">
        <v>14</v>
      </c>
      <c r="C36" s="1">
        <v>45022.380196759259</v>
      </c>
      <c r="D36">
        <v>0</v>
      </c>
      <c r="E36">
        <v>7738</v>
      </c>
      <c r="F36">
        <v>2</v>
      </c>
      <c r="G36">
        <v>1</v>
      </c>
      <c r="H36">
        <v>4</v>
      </c>
      <c r="I36">
        <v>120.05</v>
      </c>
      <c r="K36">
        <v>88.49</v>
      </c>
      <c r="L36">
        <v>44.23</v>
      </c>
      <c r="M36">
        <v>15.04</v>
      </c>
      <c r="N36" t="s">
        <v>15</v>
      </c>
      <c r="O36">
        <f t="shared" si="1"/>
        <v>7.4899999999999949</v>
      </c>
    </row>
    <row r="37" spans="1:19" x14ac:dyDescent="0.3">
      <c r="A37">
        <v>37</v>
      </c>
      <c r="B37" t="s">
        <v>14</v>
      </c>
      <c r="C37" s="1">
        <v>45022.381747685184</v>
      </c>
      <c r="D37">
        <v>0</v>
      </c>
      <c r="E37">
        <v>7738</v>
      </c>
      <c r="F37">
        <v>2</v>
      </c>
      <c r="G37">
        <v>1</v>
      </c>
      <c r="H37">
        <v>5</v>
      </c>
      <c r="I37">
        <v>120.03</v>
      </c>
      <c r="K37">
        <v>12333.97</v>
      </c>
      <c r="L37">
        <v>6169.12</v>
      </c>
      <c r="M37">
        <v>1.27</v>
      </c>
      <c r="O37">
        <f t="shared" si="1"/>
        <v>12252.97</v>
      </c>
      <c r="P37">
        <f>O38/(O37+O38)*100</f>
        <v>0.43448795914984356</v>
      </c>
    </row>
    <row r="38" spans="1:19" x14ac:dyDescent="0.3">
      <c r="A38">
        <v>37</v>
      </c>
      <c r="B38" t="s">
        <v>14</v>
      </c>
      <c r="C38" s="1">
        <v>45022.383298611108</v>
      </c>
      <c r="D38">
        <v>0</v>
      </c>
      <c r="E38">
        <v>7738</v>
      </c>
      <c r="F38">
        <v>2</v>
      </c>
      <c r="G38">
        <v>1</v>
      </c>
      <c r="H38">
        <v>6</v>
      </c>
      <c r="I38">
        <v>120.03</v>
      </c>
      <c r="K38">
        <v>134.47</v>
      </c>
      <c r="L38">
        <v>67.22</v>
      </c>
      <c r="M38">
        <v>12.2</v>
      </c>
      <c r="N38" t="s">
        <v>15</v>
      </c>
      <c r="O38">
        <f t="shared" si="1"/>
        <v>53.47</v>
      </c>
    </row>
    <row r="39" spans="1:19" x14ac:dyDescent="0.3">
      <c r="A39">
        <v>37</v>
      </c>
      <c r="B39" t="s">
        <v>14</v>
      </c>
      <c r="C39" s="1">
        <v>45022.38484953704</v>
      </c>
      <c r="D39">
        <v>0</v>
      </c>
      <c r="E39">
        <v>7738</v>
      </c>
      <c r="F39">
        <v>2</v>
      </c>
      <c r="G39">
        <v>1</v>
      </c>
      <c r="H39">
        <v>7</v>
      </c>
      <c r="I39">
        <v>120.05</v>
      </c>
      <c r="K39">
        <v>12527.61</v>
      </c>
      <c r="L39">
        <v>6265.12</v>
      </c>
      <c r="M39">
        <v>1.26</v>
      </c>
      <c r="O39">
        <f t="shared" si="1"/>
        <v>12446.61</v>
      </c>
      <c r="P39">
        <f>O40/(O39+O40)*100</f>
        <v>0.16339161529095259</v>
      </c>
    </row>
    <row r="40" spans="1:19" x14ac:dyDescent="0.3">
      <c r="A40">
        <v>37</v>
      </c>
      <c r="B40" t="s">
        <v>14</v>
      </c>
      <c r="C40" s="1">
        <v>45022.386388888888</v>
      </c>
      <c r="D40">
        <v>0</v>
      </c>
      <c r="E40">
        <v>7738</v>
      </c>
      <c r="F40">
        <v>2</v>
      </c>
      <c r="G40">
        <v>1</v>
      </c>
      <c r="H40">
        <v>8</v>
      </c>
      <c r="I40">
        <v>120.05</v>
      </c>
      <c r="K40">
        <v>101.37</v>
      </c>
      <c r="L40">
        <v>50.66</v>
      </c>
      <c r="M40">
        <v>14.05</v>
      </c>
      <c r="N40" t="s">
        <v>15</v>
      </c>
      <c r="O40">
        <f t="shared" si="1"/>
        <v>20.370000000000005</v>
      </c>
    </row>
    <row r="41" spans="1:19" x14ac:dyDescent="0.3">
      <c r="A41">
        <v>37</v>
      </c>
      <c r="B41" t="s">
        <v>14</v>
      </c>
      <c r="C41" s="1">
        <v>45022.387939814813</v>
      </c>
      <c r="D41">
        <v>0</v>
      </c>
      <c r="E41">
        <v>7738</v>
      </c>
      <c r="F41">
        <v>2</v>
      </c>
      <c r="G41">
        <v>1</v>
      </c>
      <c r="H41">
        <v>9</v>
      </c>
      <c r="I41">
        <v>120.04</v>
      </c>
      <c r="K41">
        <v>12385.56</v>
      </c>
      <c r="L41">
        <v>6194.72</v>
      </c>
      <c r="M41">
        <v>1.27</v>
      </c>
      <c r="O41">
        <f t="shared" si="1"/>
        <v>12304.56</v>
      </c>
      <c r="P41">
        <f>O42/(O41+O42)*100</f>
        <v>-2.4387150897934896E-2</v>
      </c>
      <c r="Q41">
        <f>AVERAGE(P41:P45)</f>
        <v>4.5458999685792444E-2</v>
      </c>
      <c r="R41">
        <f>_xlfn.STDEV.P(P41:P45)</f>
        <v>6.7297306816107183E-2</v>
      </c>
      <c r="S41" t="s">
        <v>22</v>
      </c>
    </row>
    <row r="42" spans="1:19" x14ac:dyDescent="0.3">
      <c r="A42">
        <v>37</v>
      </c>
      <c r="B42" t="s">
        <v>14</v>
      </c>
      <c r="C42" s="1">
        <v>45022.389490740738</v>
      </c>
      <c r="D42">
        <v>0</v>
      </c>
      <c r="E42">
        <v>7738</v>
      </c>
      <c r="F42">
        <v>2</v>
      </c>
      <c r="G42">
        <v>1</v>
      </c>
      <c r="H42">
        <v>10</v>
      </c>
      <c r="I42">
        <v>120.04</v>
      </c>
      <c r="K42">
        <v>78</v>
      </c>
      <c r="L42">
        <v>38.99</v>
      </c>
      <c r="M42">
        <v>16.02</v>
      </c>
      <c r="N42" t="s">
        <v>15</v>
      </c>
      <c r="O42">
        <f t="shared" si="1"/>
        <v>-3</v>
      </c>
    </row>
    <row r="43" spans="1:19" x14ac:dyDescent="0.3">
      <c r="A43">
        <v>37</v>
      </c>
      <c r="B43" t="s">
        <v>14</v>
      </c>
      <c r="C43" s="1">
        <v>45022.391388888886</v>
      </c>
      <c r="D43">
        <v>0</v>
      </c>
      <c r="E43">
        <v>7738</v>
      </c>
      <c r="F43">
        <v>3</v>
      </c>
      <c r="G43">
        <v>1</v>
      </c>
      <c r="H43">
        <v>1</v>
      </c>
      <c r="I43">
        <v>120.03</v>
      </c>
      <c r="K43">
        <v>12375.49</v>
      </c>
      <c r="L43">
        <v>6190.12</v>
      </c>
      <c r="M43">
        <v>1.27</v>
      </c>
      <c r="O43">
        <f t="shared" si="1"/>
        <v>12294.49</v>
      </c>
      <c r="P43">
        <f>O44/(O43+O44)*100</f>
        <v>2.4395222114431483E-2</v>
      </c>
    </row>
    <row r="44" spans="1:19" x14ac:dyDescent="0.3">
      <c r="A44">
        <v>37</v>
      </c>
      <c r="B44" t="s">
        <v>14</v>
      </c>
      <c r="C44" s="1">
        <v>45022.392939814818</v>
      </c>
      <c r="D44">
        <v>0</v>
      </c>
      <c r="E44">
        <v>7738</v>
      </c>
      <c r="F44">
        <v>3</v>
      </c>
      <c r="G44">
        <v>1</v>
      </c>
      <c r="H44">
        <v>2</v>
      </c>
      <c r="I44">
        <v>120.05</v>
      </c>
      <c r="K44">
        <v>84</v>
      </c>
      <c r="L44">
        <v>41.98</v>
      </c>
      <c r="M44">
        <v>15.43</v>
      </c>
      <c r="N44" t="s">
        <v>15</v>
      </c>
      <c r="O44">
        <f t="shared" si="1"/>
        <v>3</v>
      </c>
    </row>
    <row r="45" spans="1:19" x14ac:dyDescent="0.3">
      <c r="A45">
        <v>37</v>
      </c>
      <c r="B45" t="s">
        <v>14</v>
      </c>
      <c r="C45" s="1">
        <v>45022.394490740742</v>
      </c>
      <c r="D45">
        <v>0</v>
      </c>
      <c r="E45">
        <v>7738</v>
      </c>
      <c r="F45">
        <v>3</v>
      </c>
      <c r="G45">
        <v>1</v>
      </c>
      <c r="H45">
        <v>3</v>
      </c>
      <c r="I45">
        <v>120.05</v>
      </c>
      <c r="K45">
        <v>12691.29</v>
      </c>
      <c r="L45">
        <v>6347.35</v>
      </c>
      <c r="M45">
        <v>1.26</v>
      </c>
      <c r="O45">
        <f t="shared" si="1"/>
        <v>12610.29</v>
      </c>
      <c r="P45">
        <f>O46/(O45+O46)*100</f>
        <v>0.13636892784088073</v>
      </c>
    </row>
    <row r="46" spans="1:19" x14ac:dyDescent="0.3">
      <c r="A46">
        <v>37</v>
      </c>
      <c r="B46" t="s">
        <v>14</v>
      </c>
      <c r="C46" s="1">
        <v>45022.396041666667</v>
      </c>
      <c r="D46">
        <v>0</v>
      </c>
      <c r="E46">
        <v>7738</v>
      </c>
      <c r="F46">
        <v>3</v>
      </c>
      <c r="G46">
        <v>1</v>
      </c>
      <c r="H46">
        <v>4</v>
      </c>
      <c r="I46">
        <v>120.05</v>
      </c>
      <c r="K46">
        <v>98.22</v>
      </c>
      <c r="L46">
        <v>49.09</v>
      </c>
      <c r="M46">
        <v>14.27</v>
      </c>
      <c r="N46" t="s">
        <v>15</v>
      </c>
      <c r="O46">
        <f t="shared" si="1"/>
        <v>17.22</v>
      </c>
    </row>
    <row r="47" spans="1:19" x14ac:dyDescent="0.3">
      <c r="A47">
        <v>37</v>
      </c>
      <c r="B47" t="s">
        <v>14</v>
      </c>
      <c r="C47" s="1">
        <v>45022.397592592592</v>
      </c>
      <c r="D47">
        <v>0</v>
      </c>
      <c r="E47">
        <v>7738</v>
      </c>
      <c r="F47">
        <v>3</v>
      </c>
      <c r="G47">
        <v>1</v>
      </c>
      <c r="H47">
        <v>5</v>
      </c>
      <c r="I47">
        <v>120.05</v>
      </c>
      <c r="K47">
        <v>7961.44</v>
      </c>
      <c r="L47">
        <v>3980.85</v>
      </c>
      <c r="M47">
        <v>1.58</v>
      </c>
      <c r="O47">
        <f t="shared" si="1"/>
        <v>7880.44</v>
      </c>
      <c r="P47">
        <f>O48/(O47+O48)*100</f>
        <v>0.26577433986716348</v>
      </c>
      <c r="Q47">
        <f>AVERAGE(P47:P51)</f>
        <v>0.20460337456860006</v>
      </c>
      <c r="R47">
        <f>_xlfn.STDEV.P(P47:P51)</f>
        <v>6.1170965298563383E-2</v>
      </c>
      <c r="S47" t="s">
        <v>23</v>
      </c>
    </row>
    <row r="48" spans="1:19" x14ac:dyDescent="0.3">
      <c r="A48">
        <v>37</v>
      </c>
      <c r="B48" t="s">
        <v>14</v>
      </c>
      <c r="C48" s="1">
        <v>45022.399131944447</v>
      </c>
      <c r="D48">
        <v>0</v>
      </c>
      <c r="E48">
        <v>7738</v>
      </c>
      <c r="F48">
        <v>3</v>
      </c>
      <c r="G48">
        <v>1</v>
      </c>
      <c r="H48">
        <v>6</v>
      </c>
      <c r="I48">
        <v>120.03</v>
      </c>
      <c r="K48">
        <v>102</v>
      </c>
      <c r="L48">
        <v>50.99</v>
      </c>
      <c r="M48">
        <v>14</v>
      </c>
      <c r="N48" t="s">
        <v>15</v>
      </c>
      <c r="O48">
        <f t="shared" si="1"/>
        <v>21</v>
      </c>
    </row>
    <row r="49" spans="1:16" x14ac:dyDescent="0.3">
      <c r="A49">
        <v>37</v>
      </c>
      <c r="B49" t="s">
        <v>14</v>
      </c>
      <c r="C49" s="1">
        <v>45022.400682870371</v>
      </c>
      <c r="D49">
        <v>0</v>
      </c>
      <c r="E49">
        <v>7738</v>
      </c>
      <c r="F49">
        <v>3</v>
      </c>
      <c r="G49">
        <v>1</v>
      </c>
      <c r="H49">
        <v>7</v>
      </c>
      <c r="I49">
        <v>120.05</v>
      </c>
      <c r="K49">
        <v>8435.31</v>
      </c>
      <c r="L49">
        <v>4217.8500000000004</v>
      </c>
      <c r="M49">
        <v>1.54</v>
      </c>
      <c r="O49">
        <f t="shared" si="1"/>
        <v>8354.31</v>
      </c>
      <c r="P49">
        <f>O50/(O49+O50)*100</f>
        <v>0.14343240927003661</v>
      </c>
    </row>
    <row r="50" spans="1:16" x14ac:dyDescent="0.3">
      <c r="A50">
        <v>37</v>
      </c>
      <c r="B50" t="s">
        <v>14</v>
      </c>
      <c r="C50" s="1">
        <v>45022.402233796296</v>
      </c>
      <c r="D50">
        <v>0</v>
      </c>
      <c r="E50">
        <v>7738</v>
      </c>
      <c r="F50">
        <v>3</v>
      </c>
      <c r="G50">
        <v>1</v>
      </c>
      <c r="H50">
        <v>8</v>
      </c>
      <c r="I50">
        <v>120.05</v>
      </c>
      <c r="K50">
        <v>93</v>
      </c>
      <c r="L50">
        <v>46.48</v>
      </c>
      <c r="M50">
        <v>14.67</v>
      </c>
      <c r="N50" t="s">
        <v>15</v>
      </c>
      <c r="O50">
        <f t="shared" si="1"/>
        <v>12</v>
      </c>
    </row>
    <row r="51" spans="1:16" x14ac:dyDescent="0.3">
      <c r="A51">
        <v>37</v>
      </c>
      <c r="B51" t="s">
        <v>14</v>
      </c>
      <c r="C51" s="1">
        <v>45022.403784722221</v>
      </c>
      <c r="D51">
        <v>0</v>
      </c>
      <c r="E51">
        <v>7738</v>
      </c>
      <c r="F51">
        <v>3</v>
      </c>
      <c r="G51">
        <v>1</v>
      </c>
      <c r="H51">
        <v>9</v>
      </c>
      <c r="I51">
        <v>120.05</v>
      </c>
      <c r="K51">
        <v>81</v>
      </c>
      <c r="L51">
        <v>40.49</v>
      </c>
      <c r="M51">
        <v>15.72</v>
      </c>
      <c r="N51" t="s">
        <v>15</v>
      </c>
      <c r="O51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007731</vt:lpstr>
      <vt:lpstr>'007731'!_007731</vt:lpstr>
      <vt:lpstr>'007731'!_007738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2023-04-20T13:55:21Z</dcterms:created>
  <dcterms:modified xsi:type="dcterms:W3CDTF">2024-05-21T12:18:34Z</dcterms:modified>
</cp:coreProperties>
</file>