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5948DC0B-B060-4539-8414-F165048317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695" sheetId="1" r:id="rId1"/>
  </sheets>
  <definedNames>
    <definedName name="_007695" localSheetId="0">'007695'!$A$1:$N$49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P6" i="1" s="1"/>
  <c r="O7" i="1"/>
  <c r="O8" i="1"/>
  <c r="O9" i="1"/>
  <c r="O10" i="1"/>
  <c r="P10" i="1" s="1"/>
  <c r="O11" i="1"/>
  <c r="O12" i="1"/>
  <c r="O13" i="1"/>
  <c r="O14" i="1"/>
  <c r="P14" i="1" s="1"/>
  <c r="O15" i="1"/>
  <c r="O16" i="1"/>
  <c r="O17" i="1"/>
  <c r="O18" i="1"/>
  <c r="P18" i="1" s="1"/>
  <c r="O19" i="1"/>
  <c r="O20" i="1"/>
  <c r="O21" i="1"/>
  <c r="O22" i="1"/>
  <c r="P22" i="1" s="1"/>
  <c r="O23" i="1"/>
  <c r="O24" i="1"/>
  <c r="O25" i="1"/>
  <c r="O26" i="1"/>
  <c r="P26" i="1" s="1"/>
  <c r="O27" i="1"/>
  <c r="O28" i="1"/>
  <c r="O29" i="1"/>
  <c r="O30" i="1"/>
  <c r="P30" i="1" s="1"/>
  <c r="O31" i="1"/>
  <c r="O32" i="1"/>
  <c r="O33" i="1"/>
  <c r="O34" i="1"/>
  <c r="P34" i="1" s="1"/>
  <c r="O35" i="1"/>
  <c r="O36" i="1"/>
  <c r="O37" i="1"/>
  <c r="O38" i="1"/>
  <c r="P38" i="1" s="1"/>
  <c r="O39" i="1"/>
  <c r="O40" i="1"/>
  <c r="O41" i="1"/>
  <c r="O42" i="1"/>
  <c r="P42" i="1" s="1"/>
  <c r="O43" i="1"/>
  <c r="O44" i="1"/>
  <c r="O45" i="1"/>
  <c r="O46" i="1"/>
  <c r="P46" i="1" s="1"/>
  <c r="O47" i="1"/>
  <c r="O48" i="1"/>
  <c r="O49" i="1"/>
  <c r="O2" i="1"/>
  <c r="P2" i="1" s="1"/>
  <c r="P48" i="1" l="1"/>
  <c r="R44" i="1" s="1"/>
  <c r="P44" i="1"/>
  <c r="P36" i="1"/>
  <c r="P32" i="1"/>
  <c r="Q32" i="1" s="1"/>
  <c r="P28" i="1"/>
  <c r="Q26" i="1" s="1"/>
  <c r="P24" i="1"/>
  <c r="P20" i="1"/>
  <c r="R20" i="1" s="1"/>
  <c r="P16" i="1"/>
  <c r="P12" i="1"/>
  <c r="R8" i="1" s="1"/>
  <c r="P8" i="1"/>
  <c r="P4" i="1"/>
  <c r="Q2" i="1" s="1"/>
  <c r="P40" i="1"/>
  <c r="Q38" i="1" s="1"/>
  <c r="Q44" i="1"/>
  <c r="R2" i="1"/>
  <c r="R32" i="1"/>
  <c r="Q20" i="1"/>
  <c r="R14" i="1"/>
  <c r="R26" i="1"/>
  <c r="Q14" i="1"/>
  <c r="R38" i="1" l="1"/>
  <c r="Q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695" type="6" refreshedVersion="6" background="1" saveData="1">
    <textPr codePage="437" sourceFile="C:\Users\strapp\surfdrive\TU Delft\Radiation measurements\Wallac\La-140\007695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<sst xmlns="http://schemas.openxmlformats.org/spreadsheetml/2006/main" count="80" uniqueCount="25">
  <si>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</si>
  <si>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</si>
  <si>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</si>
  <si>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</si>
  <si>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</si>
  <si>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</si>
  <si>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</si>
  <si>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</si>
  <si>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</si>
  <si>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</si>
  <si>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</si>
  <si>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</si>
  <si>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</si>
  <si>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Info</t>
  </si>
  <si>
    <t>La-140</t>
  </si>
  <si>
    <t>b</t>
  </si>
  <si>
    <t>0.1 M Ba</t>
  </si>
  <si>
    <t>30 sec</t>
  </si>
  <si>
    <t>1 min</t>
  </si>
  <si>
    <t>3 min</t>
  </si>
  <si>
    <t>5 min</t>
  </si>
  <si>
    <t>minus background</t>
  </si>
  <si>
    <t>La</t>
  </si>
  <si>
    <t>1 mM Ba</t>
  </si>
  <si>
    <t>1 uM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</si>
</sst>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695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3"/>
  <sheetViews>
    <sheetView tabSelected="1" topLeftCell="B7" zoomScale="54" workbookViewId="0">
      <selection activeCell="T38" sqref="T38:V44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24.6640625" bestFit="1" customWidth="1"/>
    <col min="4" max="4" width="17.44140625" bestFit="1" customWidth="1"/>
    <col min="5" max="5" width="6.6640625" bestFit="1" customWidth="1"/>
    <col min="6" max="6" width="5" bestFit="1" customWidth="1"/>
    <col min="7" max="8" width="4.109375" bestFit="1" customWidth="1"/>
    <col min="9" max="9" width="7" bestFit="1" customWidth="1"/>
    <col min="10" max="10" width="12.33203125" bestFit="1" customWidth="1"/>
    <col min="11" max="11" width="13.5546875" bestFit="1" customWidth="1"/>
    <col min="12" max="12" width="11.33203125" bestFit="1" customWidth="1"/>
    <col min="13" max="13" width="13.6640625" bestFit="1" customWidth="1"/>
    <col min="14" max="14" width="10.88671875" bestFit="1" customWidth="1"/>
    <col min="15" max="15" width="17.33203125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21</v>
      </c>
      <c r="X1" t="s">
        <v>22</v>
      </c>
    </row>
    <row r="2" spans="1:25" x14ac:dyDescent="0.3">
      <c r="A2">
        <v>35</v>
      </c>
      <c r="B2" t="s">
        <v>14</v>
      </c>
      <c r="C2" s="1">
        <v>45016.594965277778</v>
      </c>
      <c r="D2">
        <v>0</v>
      </c>
      <c r="E2">
        <v>7695</v>
      </c>
      <c r="F2">
        <v>1</v>
      </c>
      <c r="G2">
        <v>1</v>
      </c>
      <c r="H2">
        <v>1</v>
      </c>
      <c r="I2">
        <v>180.02</v>
      </c>
      <c r="K2">
        <v>92873.82</v>
      </c>
      <c r="L2">
        <v>31192.69</v>
      </c>
      <c r="M2">
        <v>0.56999999999999995</v>
      </c>
      <c r="O2">
        <f>L2-$L$50</f>
        <v>31022.829999999998</v>
      </c>
      <c r="P2">
        <f>O2/(O2+O3)*100</f>
        <v>99.17943061749709</v>
      </c>
      <c r="Q2">
        <f>AVERAGE(P2:P6)</f>
        <v>99.116803709472336</v>
      </c>
      <c r="R2">
        <f>_xlfn.STDEV.P(P2:P6)</f>
        <v>4.958064157327436E-2</v>
      </c>
      <c r="V2" t="s">
        <v>16</v>
      </c>
      <c r="W2" t="s">
        <v>17</v>
      </c>
      <c r="X2">
        <v>99.116803709472336</v>
      </c>
      <c r="Y2">
        <v>4.958064157327436E-2</v>
      </c>
    </row>
    <row r="3" spans="1:25" x14ac:dyDescent="0.3">
      <c r="A3">
        <v>35</v>
      </c>
      <c r="B3" t="s">
        <v>14</v>
      </c>
      <c r="C3" s="1">
        <v>45016.597210648149</v>
      </c>
      <c r="D3">
        <v>0</v>
      </c>
      <c r="E3">
        <v>7695</v>
      </c>
      <c r="F3">
        <v>1</v>
      </c>
      <c r="G3">
        <v>1</v>
      </c>
      <c r="H3">
        <v>2</v>
      </c>
      <c r="I3">
        <v>180.04</v>
      </c>
      <c r="K3">
        <v>1279.72</v>
      </c>
      <c r="L3">
        <v>426.53</v>
      </c>
      <c r="M3">
        <v>4.84</v>
      </c>
      <c r="O3">
        <f t="shared" ref="O3:O49" si="0">L3-$L$50</f>
        <v>256.66999999999996</v>
      </c>
      <c r="W3" t="s">
        <v>18</v>
      </c>
      <c r="X3">
        <v>99.237012180288957</v>
      </c>
      <c r="Y3">
        <v>3.428731313464084E-2</v>
      </c>
    </row>
    <row r="4" spans="1:25" x14ac:dyDescent="0.3">
      <c r="A4">
        <v>35</v>
      </c>
      <c r="B4" t="s">
        <v>14</v>
      </c>
      <c r="C4" s="1">
        <v>45016.599456018521</v>
      </c>
      <c r="D4">
        <v>0</v>
      </c>
      <c r="E4">
        <v>7695</v>
      </c>
      <c r="F4">
        <v>1</v>
      </c>
      <c r="G4">
        <v>1</v>
      </c>
      <c r="H4">
        <v>3</v>
      </c>
      <c r="I4">
        <v>180.05</v>
      </c>
      <c r="K4">
        <v>84499.29</v>
      </c>
      <c r="L4">
        <v>28356.400000000001</v>
      </c>
      <c r="M4">
        <v>0.59</v>
      </c>
      <c r="O4">
        <f t="shared" si="0"/>
        <v>28186.54</v>
      </c>
      <c r="P4">
        <f>O4/(O4+O5)*100</f>
        <v>99.058181597095427</v>
      </c>
      <c r="W4" t="s">
        <v>19</v>
      </c>
      <c r="X4">
        <v>98.961304180455059</v>
      </c>
      <c r="Y4">
        <v>0.33881249930369667</v>
      </c>
    </row>
    <row r="5" spans="1:25" x14ac:dyDescent="0.3">
      <c r="A5">
        <v>35</v>
      </c>
      <c r="B5" t="s">
        <v>14</v>
      </c>
      <c r="C5" s="1">
        <v>45016.601689814815</v>
      </c>
      <c r="D5">
        <v>0</v>
      </c>
      <c r="E5">
        <v>7695</v>
      </c>
      <c r="F5">
        <v>1</v>
      </c>
      <c r="G5">
        <v>1</v>
      </c>
      <c r="H5">
        <v>4</v>
      </c>
      <c r="I5">
        <v>180.05</v>
      </c>
      <c r="K5">
        <v>1313.76</v>
      </c>
      <c r="L5">
        <v>437.85</v>
      </c>
      <c r="M5">
        <v>4.78</v>
      </c>
      <c r="O5">
        <f t="shared" si="0"/>
        <v>267.99</v>
      </c>
      <c r="W5" t="s">
        <v>20</v>
      </c>
    </row>
    <row r="6" spans="1:25" x14ac:dyDescent="0.3">
      <c r="A6">
        <v>35</v>
      </c>
      <c r="B6" t="s">
        <v>14</v>
      </c>
      <c r="C6" s="1">
        <v>45016.603935185187</v>
      </c>
      <c r="D6">
        <v>0</v>
      </c>
      <c r="E6">
        <v>7695</v>
      </c>
      <c r="F6">
        <v>1</v>
      </c>
      <c r="G6">
        <v>1</v>
      </c>
      <c r="H6">
        <v>5</v>
      </c>
      <c r="I6">
        <v>180.05</v>
      </c>
      <c r="K6">
        <v>87823.28</v>
      </c>
      <c r="L6">
        <v>29479.15</v>
      </c>
      <c r="M6">
        <v>0.57999999999999996</v>
      </c>
      <c r="O6">
        <f t="shared" si="0"/>
        <v>29309.29</v>
      </c>
      <c r="P6">
        <f>O6/(O6+O7)*100</f>
        <v>99.112798913824548</v>
      </c>
      <c r="V6" t="s">
        <v>23</v>
      </c>
      <c r="W6" t="s">
        <v>20</v>
      </c>
      <c r="X6">
        <v>99.673500043780976</v>
      </c>
      <c r="Y6">
        <v>5.7200708769202864E-2</v>
      </c>
    </row>
    <row r="7" spans="1:25" x14ac:dyDescent="0.3">
      <c r="A7">
        <v>35</v>
      </c>
      <c r="B7" t="s">
        <v>14</v>
      </c>
      <c r="C7" s="1">
        <v>45016.606180555558</v>
      </c>
      <c r="D7">
        <v>0</v>
      </c>
      <c r="E7">
        <v>7695</v>
      </c>
      <c r="F7">
        <v>1</v>
      </c>
      <c r="G7">
        <v>1</v>
      </c>
      <c r="H7">
        <v>6</v>
      </c>
      <c r="I7">
        <v>180.05</v>
      </c>
      <c r="K7">
        <v>1296.8699999999999</v>
      </c>
      <c r="L7">
        <v>432.22</v>
      </c>
      <c r="M7">
        <v>4.8099999999999996</v>
      </c>
      <c r="O7">
        <f t="shared" si="0"/>
        <v>262.36</v>
      </c>
      <c r="V7" t="s">
        <v>24</v>
      </c>
      <c r="W7" t="s">
        <v>17</v>
      </c>
      <c r="X7">
        <v>99.523096999756149</v>
      </c>
      <c r="Y7">
        <v>0.25619553348903068</v>
      </c>
    </row>
    <row r="8" spans="1:25" x14ac:dyDescent="0.3">
      <c r="A8">
        <v>35</v>
      </c>
      <c r="B8" t="s">
        <v>14</v>
      </c>
      <c r="C8" s="1">
        <v>45016.608425925922</v>
      </c>
      <c r="D8">
        <v>0</v>
      </c>
      <c r="E8">
        <v>7695</v>
      </c>
      <c r="F8">
        <v>1</v>
      </c>
      <c r="G8">
        <v>1</v>
      </c>
      <c r="H8">
        <v>7</v>
      </c>
      <c r="I8">
        <v>180.03</v>
      </c>
      <c r="K8">
        <v>111786.57</v>
      </c>
      <c r="L8">
        <v>37600.400000000001</v>
      </c>
      <c r="M8">
        <v>0.52</v>
      </c>
      <c r="O8">
        <f t="shared" si="0"/>
        <v>37430.54</v>
      </c>
      <c r="P8">
        <f>O8/(O8+O9)*100</f>
        <v>93.348649307177467</v>
      </c>
      <c r="Q8">
        <f>AVERAGE(P9:P12)</f>
        <v>99.237012180288957</v>
      </c>
      <c r="R8">
        <f>_xlfn.STDEV.P(P9:P12)</f>
        <v>3.428731313464084E-2</v>
      </c>
      <c r="W8" t="s">
        <v>18</v>
      </c>
      <c r="X8">
        <v>99.807165200558813</v>
      </c>
      <c r="Y8">
        <v>5.8178269211019359E-2</v>
      </c>
    </row>
    <row r="9" spans="1:25" x14ac:dyDescent="0.3">
      <c r="A9">
        <v>35</v>
      </c>
      <c r="B9" t="s">
        <v>14</v>
      </c>
      <c r="C9" s="1">
        <v>45016.610671296294</v>
      </c>
      <c r="D9">
        <v>0</v>
      </c>
      <c r="E9">
        <v>7695</v>
      </c>
      <c r="F9">
        <v>1</v>
      </c>
      <c r="G9">
        <v>1</v>
      </c>
      <c r="H9">
        <v>8</v>
      </c>
      <c r="I9">
        <v>180.03</v>
      </c>
      <c r="K9">
        <v>8505.64</v>
      </c>
      <c r="L9">
        <v>2836.89</v>
      </c>
      <c r="M9">
        <v>1.88</v>
      </c>
      <c r="O9">
        <f t="shared" si="0"/>
        <v>2667.0299999999997</v>
      </c>
      <c r="W9" t="s">
        <v>19</v>
      </c>
      <c r="X9">
        <v>99.800313917874362</v>
      </c>
      <c r="Y9">
        <v>6.7512372990560843E-2</v>
      </c>
    </row>
    <row r="10" spans="1:25" x14ac:dyDescent="0.3">
      <c r="A10">
        <v>35</v>
      </c>
      <c r="B10" t="s">
        <v>14</v>
      </c>
      <c r="C10" s="1">
        <v>45016.612916666665</v>
      </c>
      <c r="D10">
        <v>0</v>
      </c>
      <c r="E10">
        <v>7695</v>
      </c>
      <c r="F10">
        <v>1</v>
      </c>
      <c r="G10">
        <v>1</v>
      </c>
      <c r="H10">
        <v>9</v>
      </c>
      <c r="I10">
        <v>180.05</v>
      </c>
      <c r="K10">
        <v>83854.09</v>
      </c>
      <c r="L10">
        <v>28138</v>
      </c>
      <c r="M10">
        <v>0.6</v>
      </c>
      <c r="O10">
        <f t="shared" si="0"/>
        <v>27968.14</v>
      </c>
      <c r="P10">
        <f>O10/(O10+O11)*100</f>
        <v>99.271299493423598</v>
      </c>
      <c r="W10" t="s">
        <v>20</v>
      </c>
      <c r="X10">
        <v>99.798424075909793</v>
      </c>
      <c r="Y10">
        <v>7.0361231729458712E-2</v>
      </c>
    </row>
    <row r="11" spans="1:25" x14ac:dyDescent="0.3">
      <c r="A11">
        <v>35</v>
      </c>
      <c r="B11" t="s">
        <v>14</v>
      </c>
      <c r="C11" s="1">
        <v>45016.61515046296</v>
      </c>
      <c r="D11">
        <v>0</v>
      </c>
      <c r="E11">
        <v>7695</v>
      </c>
      <c r="F11">
        <v>1</v>
      </c>
      <c r="G11">
        <v>1</v>
      </c>
      <c r="H11">
        <v>10</v>
      </c>
      <c r="I11">
        <v>180.05</v>
      </c>
      <c r="K11">
        <v>1125.6500000000001</v>
      </c>
      <c r="L11">
        <v>375.16</v>
      </c>
      <c r="M11">
        <v>5.16</v>
      </c>
      <c r="O11">
        <f t="shared" si="0"/>
        <v>205.3</v>
      </c>
    </row>
    <row r="12" spans="1:25" x14ac:dyDescent="0.3">
      <c r="A12">
        <v>35</v>
      </c>
      <c r="B12" t="s">
        <v>14</v>
      </c>
      <c r="C12" s="1">
        <v>45016.617673611108</v>
      </c>
      <c r="D12">
        <v>0</v>
      </c>
      <c r="E12">
        <v>7695</v>
      </c>
      <c r="F12">
        <v>2</v>
      </c>
      <c r="G12">
        <v>1</v>
      </c>
      <c r="H12">
        <v>1</v>
      </c>
      <c r="I12">
        <v>180.04</v>
      </c>
      <c r="K12">
        <v>81392.62</v>
      </c>
      <c r="L12">
        <v>27308.68</v>
      </c>
      <c r="M12">
        <v>0.61</v>
      </c>
      <c r="O12">
        <f t="shared" si="0"/>
        <v>27138.82</v>
      </c>
      <c r="P12">
        <f>O12/(O12+O13)*100</f>
        <v>99.202724867154316</v>
      </c>
    </row>
    <row r="13" spans="1:25" x14ac:dyDescent="0.3">
      <c r="A13">
        <v>35</v>
      </c>
      <c r="B13" t="s">
        <v>14</v>
      </c>
      <c r="C13" s="1">
        <v>45016.61991898148</v>
      </c>
      <c r="D13">
        <v>0</v>
      </c>
      <c r="E13">
        <v>7695</v>
      </c>
      <c r="F13">
        <v>2</v>
      </c>
      <c r="G13">
        <v>1</v>
      </c>
      <c r="H13">
        <v>2</v>
      </c>
      <c r="I13">
        <v>180.04</v>
      </c>
      <c r="K13">
        <v>1164.01</v>
      </c>
      <c r="L13">
        <v>387.97</v>
      </c>
      <c r="M13">
        <v>5.08</v>
      </c>
      <c r="O13">
        <f t="shared" si="0"/>
        <v>218.11</v>
      </c>
    </row>
    <row r="14" spans="1:25" x14ac:dyDescent="0.3">
      <c r="A14">
        <v>35</v>
      </c>
      <c r="B14" t="s">
        <v>14</v>
      </c>
      <c r="C14" s="1">
        <v>45016.622164351851</v>
      </c>
      <c r="D14">
        <v>0</v>
      </c>
      <c r="E14">
        <v>7695</v>
      </c>
      <c r="F14">
        <v>2</v>
      </c>
      <c r="G14">
        <v>1</v>
      </c>
      <c r="H14">
        <v>3</v>
      </c>
      <c r="I14">
        <v>180.04</v>
      </c>
      <c r="K14">
        <v>93271.91</v>
      </c>
      <c r="L14">
        <v>31322.2</v>
      </c>
      <c r="M14">
        <v>0.56999999999999995</v>
      </c>
      <c r="O14">
        <f t="shared" si="0"/>
        <v>31152.34</v>
      </c>
      <c r="P14">
        <f>O14/(O14+O15)*100</f>
        <v>98.48219202679779</v>
      </c>
      <c r="Q14">
        <f>AVERAGE(P14:P18)</f>
        <v>98.961304180455059</v>
      </c>
      <c r="R14">
        <f>_xlfn.STDEV.P(P14:P18)</f>
        <v>0.33881249930369667</v>
      </c>
    </row>
    <row r="15" spans="1:25" x14ac:dyDescent="0.3">
      <c r="A15">
        <v>35</v>
      </c>
      <c r="B15" t="s">
        <v>14</v>
      </c>
      <c r="C15" s="1">
        <v>45016.624409722222</v>
      </c>
      <c r="D15">
        <v>0</v>
      </c>
      <c r="E15">
        <v>7695</v>
      </c>
      <c r="F15">
        <v>2</v>
      </c>
      <c r="G15">
        <v>1</v>
      </c>
      <c r="H15">
        <v>4</v>
      </c>
      <c r="I15">
        <v>180.03</v>
      </c>
      <c r="K15">
        <v>1949.87</v>
      </c>
      <c r="L15">
        <v>649.98</v>
      </c>
      <c r="M15">
        <v>3.92</v>
      </c>
      <c r="O15">
        <f t="shared" si="0"/>
        <v>480.12</v>
      </c>
    </row>
    <row r="16" spans="1:25" x14ac:dyDescent="0.3">
      <c r="A16">
        <v>35</v>
      </c>
      <c r="B16" t="s">
        <v>14</v>
      </c>
      <c r="C16" s="1">
        <v>45016.626643518517</v>
      </c>
      <c r="D16">
        <v>0</v>
      </c>
      <c r="E16">
        <v>7695</v>
      </c>
      <c r="F16">
        <v>2</v>
      </c>
      <c r="G16">
        <v>1</v>
      </c>
      <c r="H16">
        <v>5</v>
      </c>
      <c r="I16">
        <v>180.03</v>
      </c>
      <c r="K16">
        <v>174228.82</v>
      </c>
      <c r="L16">
        <v>58902.51</v>
      </c>
      <c r="M16">
        <v>0.41</v>
      </c>
      <c r="O16">
        <f t="shared" si="0"/>
        <v>58732.65</v>
      </c>
      <c r="P16">
        <f>O16/(O16+O17)*100</f>
        <v>99.195426778651836</v>
      </c>
    </row>
    <row r="17" spans="1:18" x14ac:dyDescent="0.3">
      <c r="A17">
        <v>35</v>
      </c>
      <c r="B17" t="s">
        <v>14</v>
      </c>
      <c r="C17" s="1">
        <v>45016.628888888888</v>
      </c>
      <c r="D17">
        <v>0</v>
      </c>
      <c r="E17">
        <v>7695</v>
      </c>
      <c r="F17">
        <v>2</v>
      </c>
      <c r="G17">
        <v>1</v>
      </c>
      <c r="H17">
        <v>6</v>
      </c>
      <c r="I17">
        <v>180.04</v>
      </c>
      <c r="K17">
        <v>1938.83</v>
      </c>
      <c r="L17">
        <v>646.24</v>
      </c>
      <c r="M17">
        <v>3.93</v>
      </c>
      <c r="O17">
        <f t="shared" si="0"/>
        <v>476.38</v>
      </c>
    </row>
    <row r="18" spans="1:18" x14ac:dyDescent="0.3">
      <c r="A18">
        <v>35</v>
      </c>
      <c r="B18" t="s">
        <v>14</v>
      </c>
      <c r="C18" s="1">
        <v>45016.63113425926</v>
      </c>
      <c r="D18">
        <v>0</v>
      </c>
      <c r="E18">
        <v>7695</v>
      </c>
      <c r="F18">
        <v>2</v>
      </c>
      <c r="G18">
        <v>1</v>
      </c>
      <c r="H18">
        <v>7</v>
      </c>
      <c r="I18">
        <v>180.04</v>
      </c>
      <c r="K18">
        <v>84251.04</v>
      </c>
      <c r="L18">
        <v>28274.13</v>
      </c>
      <c r="M18">
        <v>0.59</v>
      </c>
      <c r="O18">
        <f t="shared" si="0"/>
        <v>28104.27</v>
      </c>
      <c r="P18">
        <f>O18/(O18+O19)*100</f>
        <v>99.206293735915565</v>
      </c>
    </row>
    <row r="19" spans="1:18" x14ac:dyDescent="0.3">
      <c r="A19">
        <v>35</v>
      </c>
      <c r="B19" t="s">
        <v>14</v>
      </c>
      <c r="C19" s="1">
        <v>45016.633379629631</v>
      </c>
      <c r="D19">
        <v>0</v>
      </c>
      <c r="E19">
        <v>7695</v>
      </c>
      <c r="F19">
        <v>2</v>
      </c>
      <c r="G19">
        <v>1</v>
      </c>
      <c r="H19">
        <v>8</v>
      </c>
      <c r="I19">
        <v>180.03</v>
      </c>
      <c r="K19">
        <v>1184.17</v>
      </c>
      <c r="L19">
        <v>394.71</v>
      </c>
      <c r="M19">
        <v>5.03</v>
      </c>
      <c r="O19">
        <f t="shared" si="0"/>
        <v>224.84999999999997</v>
      </c>
    </row>
    <row r="20" spans="1:18" x14ac:dyDescent="0.3">
      <c r="A20">
        <v>35</v>
      </c>
      <c r="B20" t="s">
        <v>14</v>
      </c>
      <c r="C20" s="1">
        <v>45016.635625000003</v>
      </c>
      <c r="D20">
        <v>0</v>
      </c>
      <c r="E20">
        <v>7695</v>
      </c>
      <c r="F20">
        <v>2</v>
      </c>
      <c r="G20">
        <v>1</v>
      </c>
      <c r="H20">
        <v>9</v>
      </c>
      <c r="I20">
        <v>180.06</v>
      </c>
      <c r="K20">
        <v>79705.13</v>
      </c>
      <c r="L20">
        <v>26735.62</v>
      </c>
      <c r="M20">
        <v>0.61</v>
      </c>
      <c r="O20">
        <f t="shared" si="0"/>
        <v>26565.759999999998</v>
      </c>
      <c r="P20">
        <f>O20/(O20+O21)*100</f>
        <v>99.592606102548402</v>
      </c>
      <c r="Q20">
        <f>AVERAGE(P20:P24)</f>
        <v>99.673500043780976</v>
      </c>
      <c r="R20">
        <f>_xlfn.STDEV.P(P20:P24)</f>
        <v>5.7200708769202864E-2</v>
      </c>
    </row>
    <row r="21" spans="1:18" x14ac:dyDescent="0.3">
      <c r="A21">
        <v>35</v>
      </c>
      <c r="B21" t="s">
        <v>14</v>
      </c>
      <c r="C21" s="1">
        <v>45016.637870370374</v>
      </c>
      <c r="D21">
        <v>0</v>
      </c>
      <c r="E21">
        <v>7695</v>
      </c>
      <c r="F21">
        <v>2</v>
      </c>
      <c r="G21">
        <v>1</v>
      </c>
      <c r="H21">
        <v>10</v>
      </c>
      <c r="I21">
        <v>180.05</v>
      </c>
      <c r="K21">
        <v>835.72</v>
      </c>
      <c r="L21">
        <v>278.52999999999997</v>
      </c>
      <c r="M21">
        <v>5.99</v>
      </c>
      <c r="O21">
        <f t="shared" si="0"/>
        <v>108.66999999999996</v>
      </c>
    </row>
    <row r="22" spans="1:18" x14ac:dyDescent="0.3">
      <c r="A22">
        <v>35</v>
      </c>
      <c r="B22" t="s">
        <v>14</v>
      </c>
      <c r="C22" s="1">
        <v>45016.640381944446</v>
      </c>
      <c r="D22">
        <v>0</v>
      </c>
      <c r="E22">
        <v>7695</v>
      </c>
      <c r="F22">
        <v>3</v>
      </c>
      <c r="G22">
        <v>1</v>
      </c>
      <c r="H22">
        <v>1</v>
      </c>
      <c r="I22">
        <v>180.03</v>
      </c>
      <c r="K22">
        <v>80750.740000000005</v>
      </c>
      <c r="L22">
        <v>27093.27</v>
      </c>
      <c r="M22">
        <v>0.61</v>
      </c>
      <c r="O22">
        <f t="shared" si="0"/>
        <v>26923.41</v>
      </c>
      <c r="P22">
        <f>O22/(O22+O23)*100</f>
        <v>99.714043603443187</v>
      </c>
    </row>
    <row r="23" spans="1:18" x14ac:dyDescent="0.3">
      <c r="A23">
        <v>35</v>
      </c>
      <c r="B23" t="s">
        <v>14</v>
      </c>
      <c r="C23" s="1">
        <v>45016.642627314817</v>
      </c>
      <c r="D23">
        <v>0</v>
      </c>
      <c r="E23">
        <v>7695</v>
      </c>
      <c r="F23">
        <v>3</v>
      </c>
      <c r="G23">
        <v>1</v>
      </c>
      <c r="H23">
        <v>2</v>
      </c>
      <c r="I23">
        <v>180.05</v>
      </c>
      <c r="K23">
        <v>741.36</v>
      </c>
      <c r="L23">
        <v>247.07</v>
      </c>
      <c r="M23">
        <v>6.36</v>
      </c>
      <c r="O23">
        <f t="shared" si="0"/>
        <v>77.20999999999998</v>
      </c>
    </row>
    <row r="24" spans="1:18" x14ac:dyDescent="0.3">
      <c r="A24">
        <v>35</v>
      </c>
      <c r="B24" t="s">
        <v>14</v>
      </c>
      <c r="C24" s="1">
        <v>45016.644872685189</v>
      </c>
      <c r="D24">
        <v>0</v>
      </c>
      <c r="E24">
        <v>7695</v>
      </c>
      <c r="F24">
        <v>3</v>
      </c>
      <c r="G24">
        <v>1</v>
      </c>
      <c r="H24">
        <v>3</v>
      </c>
      <c r="I24">
        <v>180.03</v>
      </c>
      <c r="K24">
        <v>79174.38</v>
      </c>
      <c r="L24">
        <v>26559.31</v>
      </c>
      <c r="M24">
        <v>0.61</v>
      </c>
      <c r="O24">
        <f t="shared" si="0"/>
        <v>26389.45</v>
      </c>
      <c r="P24">
        <f>O24/(O24+O25)*100</f>
        <v>99.713850425351353</v>
      </c>
    </row>
    <row r="25" spans="1:18" x14ac:dyDescent="0.3">
      <c r="A25">
        <v>35</v>
      </c>
      <c r="B25" t="s">
        <v>14</v>
      </c>
      <c r="C25" s="1">
        <v>45016.647118055553</v>
      </c>
      <c r="D25">
        <v>0</v>
      </c>
      <c r="E25">
        <v>7695</v>
      </c>
      <c r="F25">
        <v>3</v>
      </c>
      <c r="G25">
        <v>1</v>
      </c>
      <c r="H25">
        <v>4</v>
      </c>
      <c r="I25">
        <v>180.04</v>
      </c>
      <c r="K25">
        <v>736.88</v>
      </c>
      <c r="L25">
        <v>245.59</v>
      </c>
      <c r="M25">
        <v>6.38</v>
      </c>
      <c r="O25">
        <f t="shared" si="0"/>
        <v>75.72999999999999</v>
      </c>
    </row>
    <row r="26" spans="1:18" x14ac:dyDescent="0.3">
      <c r="A26">
        <v>35</v>
      </c>
      <c r="B26" t="s">
        <v>14</v>
      </c>
      <c r="C26" s="1">
        <v>45016.649351851855</v>
      </c>
      <c r="D26">
        <v>0</v>
      </c>
      <c r="E26">
        <v>7695</v>
      </c>
      <c r="F26">
        <v>3</v>
      </c>
      <c r="G26">
        <v>1</v>
      </c>
      <c r="H26">
        <v>5</v>
      </c>
      <c r="I26">
        <v>180.05</v>
      </c>
      <c r="K26">
        <v>108650.14</v>
      </c>
      <c r="L26">
        <v>36533.03</v>
      </c>
      <c r="M26">
        <v>0.52</v>
      </c>
      <c r="O26">
        <f t="shared" si="0"/>
        <v>36363.17</v>
      </c>
      <c r="P26">
        <f>O26/(O26+O27)*100</f>
        <v>99.690946625031856</v>
      </c>
      <c r="Q26">
        <f>AVERAGE(P26:P30)</f>
        <v>99.523096999756149</v>
      </c>
      <c r="R26">
        <f>_xlfn.STDEV.P(P26:P30)</f>
        <v>0.25619553348903068</v>
      </c>
    </row>
    <row r="27" spans="1:18" x14ac:dyDescent="0.3">
      <c r="A27">
        <v>35</v>
      </c>
      <c r="B27" t="s">
        <v>14</v>
      </c>
      <c r="C27" s="1">
        <v>45016.651597222219</v>
      </c>
      <c r="D27">
        <v>0</v>
      </c>
      <c r="E27">
        <v>7695</v>
      </c>
      <c r="F27">
        <v>3</v>
      </c>
      <c r="G27">
        <v>1</v>
      </c>
      <c r="H27">
        <v>6</v>
      </c>
      <c r="I27">
        <v>180.04</v>
      </c>
      <c r="K27">
        <v>847.88</v>
      </c>
      <c r="L27">
        <v>282.58999999999997</v>
      </c>
      <c r="M27">
        <v>5.95</v>
      </c>
      <c r="O27">
        <f t="shared" si="0"/>
        <v>112.72999999999996</v>
      </c>
    </row>
    <row r="28" spans="1:18" x14ac:dyDescent="0.3">
      <c r="A28">
        <v>35</v>
      </c>
      <c r="B28" t="s">
        <v>14</v>
      </c>
      <c r="C28" s="1">
        <v>45016.65384259259</v>
      </c>
      <c r="D28">
        <v>0</v>
      </c>
      <c r="E28">
        <v>7695</v>
      </c>
      <c r="F28">
        <v>3</v>
      </c>
      <c r="G28">
        <v>1</v>
      </c>
      <c r="H28">
        <v>7</v>
      </c>
      <c r="I28">
        <v>180.05</v>
      </c>
      <c r="K28">
        <v>90652.800000000003</v>
      </c>
      <c r="L28">
        <v>30435.33</v>
      </c>
      <c r="M28">
        <v>0.56999999999999995</v>
      </c>
      <c r="O28">
        <f t="shared" si="0"/>
        <v>30265.47</v>
      </c>
      <c r="P28">
        <f>O28/(O28+O29)*100</f>
        <v>99.71724430823204</v>
      </c>
    </row>
    <row r="29" spans="1:18" x14ac:dyDescent="0.3">
      <c r="A29">
        <v>35</v>
      </c>
      <c r="B29" t="s">
        <v>14</v>
      </c>
      <c r="C29" s="1">
        <v>45016.656087962961</v>
      </c>
      <c r="D29">
        <v>0</v>
      </c>
      <c r="E29">
        <v>7695</v>
      </c>
      <c r="F29">
        <v>3</v>
      </c>
      <c r="G29">
        <v>1</v>
      </c>
      <c r="H29">
        <v>8</v>
      </c>
      <c r="I29">
        <v>180.03</v>
      </c>
      <c r="K29">
        <v>767.09</v>
      </c>
      <c r="L29">
        <v>255.68</v>
      </c>
      <c r="M29">
        <v>6.25</v>
      </c>
      <c r="O29">
        <f t="shared" si="0"/>
        <v>85.82</v>
      </c>
    </row>
    <row r="30" spans="1:18" x14ac:dyDescent="0.3">
      <c r="A30">
        <v>35</v>
      </c>
      <c r="B30" t="s">
        <v>14</v>
      </c>
      <c r="C30" s="1">
        <v>45016.658333333333</v>
      </c>
      <c r="D30">
        <v>0</v>
      </c>
      <c r="E30">
        <v>7695</v>
      </c>
      <c r="F30">
        <v>3</v>
      </c>
      <c r="G30">
        <v>1</v>
      </c>
      <c r="H30">
        <v>9</v>
      </c>
      <c r="I30">
        <v>180.04</v>
      </c>
      <c r="K30">
        <v>81958.73</v>
      </c>
      <c r="L30">
        <v>27497.38</v>
      </c>
      <c r="M30">
        <v>0.6</v>
      </c>
      <c r="O30">
        <f t="shared" si="0"/>
        <v>27327.52</v>
      </c>
      <c r="P30">
        <f>O30/(O30+O31)*100</f>
        <v>99.161100066004551</v>
      </c>
    </row>
    <row r="31" spans="1:18" x14ac:dyDescent="0.3">
      <c r="A31">
        <v>35</v>
      </c>
      <c r="B31" t="s">
        <v>14</v>
      </c>
      <c r="C31" s="1">
        <v>45016.660578703704</v>
      </c>
      <c r="D31">
        <v>0</v>
      </c>
      <c r="E31">
        <v>7695</v>
      </c>
      <c r="F31">
        <v>3</v>
      </c>
      <c r="G31">
        <v>1</v>
      </c>
      <c r="H31">
        <v>10</v>
      </c>
      <c r="I31">
        <v>180.03</v>
      </c>
      <c r="K31">
        <v>1203.2</v>
      </c>
      <c r="L31">
        <v>401.05</v>
      </c>
      <c r="M31">
        <v>4.99</v>
      </c>
      <c r="O31">
        <f t="shared" si="0"/>
        <v>231.19</v>
      </c>
    </row>
    <row r="32" spans="1:18" x14ac:dyDescent="0.3">
      <c r="A32">
        <v>35</v>
      </c>
      <c r="B32" t="s">
        <v>14</v>
      </c>
      <c r="C32" s="1">
        <v>45016.663229166668</v>
      </c>
      <c r="D32">
        <v>0</v>
      </c>
      <c r="E32">
        <v>7695</v>
      </c>
      <c r="F32">
        <v>4</v>
      </c>
      <c r="G32">
        <v>1</v>
      </c>
      <c r="H32">
        <v>1</v>
      </c>
      <c r="I32">
        <v>180.04</v>
      </c>
      <c r="K32">
        <v>109865.39</v>
      </c>
      <c r="L32">
        <v>36946.57</v>
      </c>
      <c r="M32">
        <v>0.52</v>
      </c>
      <c r="O32">
        <f t="shared" si="0"/>
        <v>36776.71</v>
      </c>
      <c r="P32">
        <f>O32/(O32+O33)*100</f>
        <v>99.861652898935219</v>
      </c>
      <c r="Q32">
        <f>AVERAGE(P32:P36)</f>
        <v>99.807165200558813</v>
      </c>
      <c r="R32">
        <f>_xlfn.STDEV.P(P32:P36)</f>
        <v>5.8178269211019359E-2</v>
      </c>
    </row>
    <row r="33" spans="1:18" x14ac:dyDescent="0.3">
      <c r="A33">
        <v>35</v>
      </c>
      <c r="B33" t="s">
        <v>14</v>
      </c>
      <c r="C33" s="1">
        <v>45016.66547453704</v>
      </c>
      <c r="D33">
        <v>0</v>
      </c>
      <c r="E33">
        <v>7695</v>
      </c>
      <c r="F33">
        <v>4</v>
      </c>
      <c r="G33">
        <v>1</v>
      </c>
      <c r="H33">
        <v>2</v>
      </c>
      <c r="I33">
        <v>180.05</v>
      </c>
      <c r="K33">
        <v>662.56</v>
      </c>
      <c r="L33">
        <v>220.81</v>
      </c>
      <c r="M33">
        <v>6.73</v>
      </c>
      <c r="O33">
        <f t="shared" si="0"/>
        <v>50.949999999999989</v>
      </c>
    </row>
    <row r="34" spans="1:18" x14ac:dyDescent="0.3">
      <c r="A34">
        <v>35</v>
      </c>
      <c r="B34" t="s">
        <v>14</v>
      </c>
      <c r="C34" s="1">
        <v>45016.667719907404</v>
      </c>
      <c r="D34">
        <v>0</v>
      </c>
      <c r="E34">
        <v>7695</v>
      </c>
      <c r="F34">
        <v>4</v>
      </c>
      <c r="G34">
        <v>1</v>
      </c>
      <c r="H34">
        <v>3</v>
      </c>
      <c r="I34">
        <v>180.04</v>
      </c>
      <c r="K34">
        <v>63542.22</v>
      </c>
      <c r="L34">
        <v>21288.13</v>
      </c>
      <c r="M34">
        <v>0.69</v>
      </c>
      <c r="O34">
        <f t="shared" si="0"/>
        <v>21118.27</v>
      </c>
      <c r="P34">
        <f>O34/(O34+O35)*100</f>
        <v>99.726532358527365</v>
      </c>
    </row>
    <row r="35" spans="1:18" x14ac:dyDescent="0.3">
      <c r="A35">
        <v>35</v>
      </c>
      <c r="B35" t="s">
        <v>14</v>
      </c>
      <c r="C35" s="1">
        <v>45016.669965277775</v>
      </c>
      <c r="D35">
        <v>0</v>
      </c>
      <c r="E35">
        <v>7695</v>
      </c>
      <c r="F35">
        <v>4</v>
      </c>
      <c r="G35">
        <v>1</v>
      </c>
      <c r="H35">
        <v>4</v>
      </c>
      <c r="I35">
        <v>180.03</v>
      </c>
      <c r="K35">
        <v>683.36</v>
      </c>
      <c r="L35">
        <v>227.77</v>
      </c>
      <c r="M35">
        <v>6.63</v>
      </c>
      <c r="O35">
        <f t="shared" si="0"/>
        <v>57.91</v>
      </c>
    </row>
    <row r="36" spans="1:18" x14ac:dyDescent="0.3">
      <c r="A36">
        <v>35</v>
      </c>
      <c r="B36" t="s">
        <v>14</v>
      </c>
      <c r="C36" s="1">
        <v>45016.672210648147</v>
      </c>
      <c r="D36">
        <v>0</v>
      </c>
      <c r="E36">
        <v>7695</v>
      </c>
      <c r="F36">
        <v>4</v>
      </c>
      <c r="G36">
        <v>1</v>
      </c>
      <c r="H36">
        <v>5</v>
      </c>
      <c r="I36">
        <v>180.04</v>
      </c>
      <c r="K36">
        <v>107281.3</v>
      </c>
      <c r="L36">
        <v>36068.959999999999</v>
      </c>
      <c r="M36">
        <v>0.53</v>
      </c>
      <c r="O36">
        <f t="shared" si="0"/>
        <v>35899.1</v>
      </c>
      <c r="P36">
        <f>O36/(O36+O37)*100</f>
        <v>99.833310344213857</v>
      </c>
    </row>
    <row r="37" spans="1:18" x14ac:dyDescent="0.3">
      <c r="A37">
        <v>35</v>
      </c>
      <c r="B37" t="s">
        <v>14</v>
      </c>
      <c r="C37" s="1">
        <v>45016.674456018518</v>
      </c>
      <c r="D37">
        <v>0</v>
      </c>
      <c r="E37">
        <v>7695</v>
      </c>
      <c r="F37">
        <v>4</v>
      </c>
      <c r="G37">
        <v>1</v>
      </c>
      <c r="H37">
        <v>6</v>
      </c>
      <c r="I37">
        <v>180.05</v>
      </c>
      <c r="K37">
        <v>689.52</v>
      </c>
      <c r="L37">
        <v>229.8</v>
      </c>
      <c r="M37">
        <v>6.6</v>
      </c>
      <c r="O37">
        <f t="shared" si="0"/>
        <v>59.94</v>
      </c>
    </row>
    <row r="38" spans="1:18" x14ac:dyDescent="0.3">
      <c r="A38">
        <v>35</v>
      </c>
      <c r="B38" t="s">
        <v>14</v>
      </c>
      <c r="C38" s="1">
        <v>45016.676689814813</v>
      </c>
      <c r="D38">
        <v>0</v>
      </c>
      <c r="E38">
        <v>7695</v>
      </c>
      <c r="F38">
        <v>4</v>
      </c>
      <c r="G38">
        <v>1</v>
      </c>
      <c r="H38">
        <v>7</v>
      </c>
      <c r="I38">
        <v>180.03</v>
      </c>
      <c r="K38">
        <v>81573.600000000006</v>
      </c>
      <c r="L38">
        <v>27370.71</v>
      </c>
      <c r="M38">
        <v>0.6</v>
      </c>
      <c r="O38">
        <f t="shared" si="0"/>
        <v>27200.85</v>
      </c>
      <c r="P38">
        <f>O38/(O38+O39)*100</f>
        <v>99.831649460925945</v>
      </c>
      <c r="Q38">
        <f>AVERAGE(P38:P42)</f>
        <v>99.800313917874362</v>
      </c>
      <c r="R38">
        <f>_xlfn.STDEV.P(P38:P42)</f>
        <v>6.7512372990560843E-2</v>
      </c>
    </row>
    <row r="39" spans="1:18" x14ac:dyDescent="0.3">
      <c r="A39">
        <v>35</v>
      </c>
      <c r="B39" t="s">
        <v>14</v>
      </c>
      <c r="C39" s="1">
        <v>45016.678935185184</v>
      </c>
      <c r="D39">
        <v>0</v>
      </c>
      <c r="E39">
        <v>7695</v>
      </c>
      <c r="F39">
        <v>4</v>
      </c>
      <c r="G39">
        <v>1</v>
      </c>
      <c r="H39">
        <v>8</v>
      </c>
      <c r="I39">
        <v>180.06</v>
      </c>
      <c r="K39">
        <v>647.36</v>
      </c>
      <c r="L39">
        <v>215.73</v>
      </c>
      <c r="M39">
        <v>6.81</v>
      </c>
      <c r="O39">
        <f t="shared" si="0"/>
        <v>45.869999999999976</v>
      </c>
    </row>
    <row r="40" spans="1:18" x14ac:dyDescent="0.3">
      <c r="A40">
        <v>35</v>
      </c>
      <c r="B40" t="s">
        <v>14</v>
      </c>
      <c r="C40" s="1">
        <v>45016.681180555555</v>
      </c>
      <c r="D40">
        <v>0</v>
      </c>
      <c r="E40">
        <v>7695</v>
      </c>
      <c r="F40">
        <v>4</v>
      </c>
      <c r="G40">
        <v>1</v>
      </c>
      <c r="H40">
        <v>9</v>
      </c>
      <c r="I40">
        <v>180.05</v>
      </c>
      <c r="K40">
        <v>89298.35</v>
      </c>
      <c r="L40">
        <v>29979.85</v>
      </c>
      <c r="M40">
        <v>0.57999999999999996</v>
      </c>
      <c r="O40">
        <f t="shared" si="0"/>
        <v>29809.989999999998</v>
      </c>
      <c r="P40">
        <f>O40/(O40+O41)*100</f>
        <v>99.86275148269938</v>
      </c>
    </row>
    <row r="41" spans="1:18" x14ac:dyDescent="0.3">
      <c r="A41">
        <v>35</v>
      </c>
      <c r="B41" t="s">
        <v>14</v>
      </c>
      <c r="C41" s="1">
        <v>45016.683425925927</v>
      </c>
      <c r="D41">
        <v>0</v>
      </c>
      <c r="E41">
        <v>7695</v>
      </c>
      <c r="F41">
        <v>4</v>
      </c>
      <c r="G41">
        <v>1</v>
      </c>
      <c r="H41">
        <v>10</v>
      </c>
      <c r="I41">
        <v>180.06</v>
      </c>
      <c r="K41">
        <v>632.65</v>
      </c>
      <c r="L41">
        <v>210.83</v>
      </c>
      <c r="M41">
        <v>6.89</v>
      </c>
      <c r="O41">
        <f t="shared" si="0"/>
        <v>40.97</v>
      </c>
    </row>
    <row r="42" spans="1:18" x14ac:dyDescent="0.3">
      <c r="A42">
        <v>35</v>
      </c>
      <c r="B42" t="s">
        <v>14</v>
      </c>
      <c r="C42" s="1">
        <v>45016.76966435185</v>
      </c>
      <c r="D42">
        <v>0</v>
      </c>
      <c r="E42">
        <v>7695</v>
      </c>
      <c r="F42">
        <v>5</v>
      </c>
      <c r="G42">
        <v>1</v>
      </c>
      <c r="H42">
        <v>10</v>
      </c>
      <c r="I42">
        <v>180.05</v>
      </c>
      <c r="K42">
        <v>90048.57</v>
      </c>
      <c r="L42">
        <v>30232.080000000002</v>
      </c>
      <c r="M42">
        <v>0.57999999999999996</v>
      </c>
      <c r="O42">
        <f t="shared" si="0"/>
        <v>30062.22</v>
      </c>
      <c r="P42">
        <f>O42/(O42+O43)*100</f>
        <v>99.706540809997776</v>
      </c>
    </row>
    <row r="43" spans="1:18" x14ac:dyDescent="0.3">
      <c r="A43">
        <v>35</v>
      </c>
      <c r="B43" t="s">
        <v>14</v>
      </c>
      <c r="C43" s="1">
        <v>45016.767418981479</v>
      </c>
      <c r="D43">
        <v>0</v>
      </c>
      <c r="E43">
        <v>7695</v>
      </c>
      <c r="F43">
        <v>5</v>
      </c>
      <c r="G43">
        <v>1</v>
      </c>
      <c r="H43">
        <v>9</v>
      </c>
      <c r="I43">
        <v>180.04</v>
      </c>
      <c r="K43">
        <v>775.15</v>
      </c>
      <c r="L43">
        <v>258.33999999999997</v>
      </c>
      <c r="M43">
        <v>6.22</v>
      </c>
      <c r="O43">
        <f t="shared" si="0"/>
        <v>88.479999999999961</v>
      </c>
    </row>
    <row r="44" spans="1:18" x14ac:dyDescent="0.3">
      <c r="A44">
        <v>35</v>
      </c>
      <c r="B44" t="s">
        <v>14</v>
      </c>
      <c r="C44" s="1">
        <v>45016.765173611115</v>
      </c>
      <c r="D44">
        <v>0</v>
      </c>
      <c r="E44">
        <v>7695</v>
      </c>
      <c r="F44">
        <v>5</v>
      </c>
      <c r="G44">
        <v>1</v>
      </c>
      <c r="H44">
        <v>8</v>
      </c>
      <c r="I44">
        <v>180.03</v>
      </c>
      <c r="K44">
        <v>86846.21</v>
      </c>
      <c r="L44">
        <v>29152.04</v>
      </c>
      <c r="M44">
        <v>0.59</v>
      </c>
      <c r="O44">
        <f t="shared" si="0"/>
        <v>28982.18</v>
      </c>
      <c r="P44">
        <f>O44/(O44+O45)*100</f>
        <v>99.726855681525691</v>
      </c>
      <c r="Q44">
        <f>AVERAGE(P44:P48)</f>
        <v>99.798424075909793</v>
      </c>
      <c r="R44">
        <f>_xlfn.STDEV.P(P44:P48)</f>
        <v>7.0361231729458712E-2</v>
      </c>
    </row>
    <row r="45" spans="1:18" x14ac:dyDescent="0.3">
      <c r="A45">
        <v>35</v>
      </c>
      <c r="B45" t="s">
        <v>14</v>
      </c>
      <c r="C45" s="1">
        <v>45016.762939814813</v>
      </c>
      <c r="D45">
        <v>0</v>
      </c>
      <c r="E45">
        <v>7695</v>
      </c>
      <c r="F45">
        <v>5</v>
      </c>
      <c r="G45">
        <v>1</v>
      </c>
      <c r="H45">
        <v>7</v>
      </c>
      <c r="I45">
        <v>180.03</v>
      </c>
      <c r="K45">
        <v>747.79</v>
      </c>
      <c r="L45">
        <v>249.24</v>
      </c>
      <c r="M45">
        <v>6.33</v>
      </c>
      <c r="O45">
        <f t="shared" si="0"/>
        <v>79.38</v>
      </c>
    </row>
    <row r="46" spans="1:18" x14ac:dyDescent="0.3">
      <c r="A46">
        <v>35</v>
      </c>
      <c r="B46" t="s">
        <v>14</v>
      </c>
      <c r="C46" s="1">
        <v>45016.760694444441</v>
      </c>
      <c r="D46">
        <v>0</v>
      </c>
      <c r="E46">
        <v>7695</v>
      </c>
      <c r="F46">
        <v>5</v>
      </c>
      <c r="G46">
        <v>1</v>
      </c>
      <c r="H46">
        <v>6</v>
      </c>
      <c r="I46">
        <v>180.03</v>
      </c>
      <c r="K46">
        <v>83434.83</v>
      </c>
      <c r="L46">
        <v>27998.11</v>
      </c>
      <c r="M46">
        <v>0.6</v>
      </c>
      <c r="O46">
        <f t="shared" si="0"/>
        <v>27828.25</v>
      </c>
      <c r="P46">
        <f>O46/(O46+O47)*100</f>
        <v>99.774337344516312</v>
      </c>
    </row>
    <row r="47" spans="1:18" x14ac:dyDescent="0.3">
      <c r="A47">
        <v>35</v>
      </c>
      <c r="B47" t="s">
        <v>14</v>
      </c>
      <c r="C47" s="1">
        <v>45016.758449074077</v>
      </c>
      <c r="D47">
        <v>0</v>
      </c>
      <c r="E47">
        <v>7695</v>
      </c>
      <c r="F47">
        <v>5</v>
      </c>
      <c r="G47">
        <v>1</v>
      </c>
      <c r="H47">
        <v>5</v>
      </c>
      <c r="I47">
        <v>180.05</v>
      </c>
      <c r="K47">
        <v>698.52</v>
      </c>
      <c r="L47">
        <v>232.8</v>
      </c>
      <c r="M47">
        <v>6.55</v>
      </c>
      <c r="O47">
        <f t="shared" si="0"/>
        <v>62.94</v>
      </c>
    </row>
    <row r="48" spans="1:18" x14ac:dyDescent="0.3">
      <c r="A48">
        <v>35</v>
      </c>
      <c r="B48" t="s">
        <v>14</v>
      </c>
      <c r="C48" s="1">
        <v>45016.756203703706</v>
      </c>
      <c r="D48">
        <v>0</v>
      </c>
      <c r="E48">
        <v>7695</v>
      </c>
      <c r="F48">
        <v>5</v>
      </c>
      <c r="G48">
        <v>1</v>
      </c>
      <c r="H48">
        <v>4</v>
      </c>
      <c r="I48">
        <v>180.03</v>
      </c>
      <c r="K48">
        <v>87571.39</v>
      </c>
      <c r="L48">
        <v>29396.58</v>
      </c>
      <c r="M48">
        <v>0.57999999999999996</v>
      </c>
      <c r="O48">
        <f t="shared" si="0"/>
        <v>29226.720000000001</v>
      </c>
      <c r="P48">
        <f>O48/(O48+O49)*100</f>
        <v>99.894079201687347</v>
      </c>
    </row>
    <row r="49" spans="1:15" x14ac:dyDescent="0.3">
      <c r="A49">
        <v>35</v>
      </c>
      <c r="B49" t="s">
        <v>14</v>
      </c>
      <c r="C49" s="1">
        <v>45016.753958333335</v>
      </c>
      <c r="D49">
        <v>0</v>
      </c>
      <c r="E49">
        <v>7695</v>
      </c>
      <c r="F49">
        <v>5</v>
      </c>
      <c r="G49">
        <v>1</v>
      </c>
      <c r="H49">
        <v>3</v>
      </c>
      <c r="I49">
        <v>180.03</v>
      </c>
      <c r="K49">
        <v>602.61</v>
      </c>
      <c r="L49">
        <v>200.85</v>
      </c>
      <c r="M49">
        <v>7.06</v>
      </c>
      <c r="O49">
        <f t="shared" si="0"/>
        <v>30.989999999999981</v>
      </c>
    </row>
    <row r="50" spans="1:15" x14ac:dyDescent="0.3">
      <c r="A50">
        <v>35</v>
      </c>
      <c r="B50" t="s">
        <v>14</v>
      </c>
      <c r="C50" s="1">
        <v>45016.749479166669</v>
      </c>
      <c r="D50">
        <v>0</v>
      </c>
      <c r="E50">
        <v>7695</v>
      </c>
      <c r="F50">
        <v>5</v>
      </c>
      <c r="G50">
        <v>1</v>
      </c>
      <c r="H50">
        <v>1</v>
      </c>
      <c r="I50">
        <v>180.05</v>
      </c>
      <c r="K50">
        <v>509.68</v>
      </c>
      <c r="L50">
        <v>169.86</v>
      </c>
      <c r="M50">
        <v>7.67</v>
      </c>
      <c r="N50" t="s">
        <v>15</v>
      </c>
    </row>
    <row r="51" spans="1:15" x14ac:dyDescent="0.3">
      <c r="A51">
        <v>35</v>
      </c>
      <c r="B51" t="s">
        <v>14</v>
      </c>
      <c r="C51" s="1">
        <v>45016.751712962963</v>
      </c>
      <c r="D51">
        <v>0</v>
      </c>
      <c r="E51">
        <v>7695</v>
      </c>
      <c r="F51">
        <v>5</v>
      </c>
      <c r="G51">
        <v>1</v>
      </c>
      <c r="H51">
        <v>2</v>
      </c>
      <c r="I51">
        <v>180.05</v>
      </c>
      <c r="K51">
        <v>476.92</v>
      </c>
      <c r="L51">
        <v>158.94</v>
      </c>
      <c r="M51">
        <v>7.93</v>
      </c>
      <c r="N51" t="s">
        <v>15</v>
      </c>
    </row>
    <row r="54" spans="1:15" x14ac:dyDescent="0.3">
      <c r="C54" s="1"/>
    </row>
    <row r="55" spans="1:15" x14ac:dyDescent="0.3">
      <c r="C55" s="1"/>
    </row>
    <row r="56" spans="1:15" x14ac:dyDescent="0.3">
      <c r="C56" s="1"/>
    </row>
    <row r="57" spans="1:15" x14ac:dyDescent="0.3">
      <c r="C57" s="1"/>
    </row>
    <row r="58" spans="1:15" x14ac:dyDescent="0.3">
      <c r="C58" s="1"/>
    </row>
    <row r="59" spans="1:15" x14ac:dyDescent="0.3">
      <c r="C59" s="1"/>
    </row>
    <row r="60" spans="1:15" x14ac:dyDescent="0.3">
      <c r="C60" s="1"/>
    </row>
    <row r="61" spans="1:15" x14ac:dyDescent="0.3">
      <c r="C61" s="1"/>
    </row>
    <row r="62" spans="1:15" x14ac:dyDescent="0.3">
      <c r="C62" s="1"/>
    </row>
    <row r="63" spans="1:15" x14ac:dyDescent="0.3">
      <c r="C63" s="1"/>
    </row>
    <row r="64" spans="1:15" x14ac:dyDescent="0.3">
      <c r="C64" s="1"/>
    </row>
    <row r="65" spans="3:3" x14ac:dyDescent="0.3">
      <c r="C65" s="1"/>
    </row>
    <row r="66" spans="3:3" x14ac:dyDescent="0.3">
      <c r="C66" s="1"/>
    </row>
    <row r="67" spans="3:3" x14ac:dyDescent="0.3">
      <c r="C67" s="1"/>
    </row>
    <row r="68" spans="3:3" x14ac:dyDescent="0.3">
      <c r="C68" s="1"/>
    </row>
    <row r="69" spans="3:3" x14ac:dyDescent="0.3">
      <c r="C69" s="1"/>
    </row>
    <row r="70" spans="3:3" x14ac:dyDescent="0.3">
      <c r="C70" s="1"/>
    </row>
    <row r="71" spans="3:3" x14ac:dyDescent="0.3">
      <c r="C71" s="1"/>
    </row>
    <row r="72" spans="3:3" x14ac:dyDescent="0.3">
      <c r="C72" s="1"/>
    </row>
    <row r="73" spans="3:3" x14ac:dyDescent="0.3">
      <c r="C7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007695</vt:lpstr>
      <vt:lpstr>'007695'!_007695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2023-04-03T11:44:25Z</dcterms:created>
  <dcterms:modified xsi:type="dcterms:W3CDTF">2024-05-19T16:01:49Z</dcterms:modified>
</cp:coreProperties>
</file>