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cfde\Documents\Replication Dropbox\Joost de Winter\chatGPT\Supplementary material5 - september 2024\4TU\Exam 2024 responses\"/>
    </mc:Choice>
  </mc:AlternateContent>
  <xr:revisionPtr revIDLastSave="0" documentId="13_ncr:1_{C82423A7-CFF2-400F-9F64-56C5446B9116}" xr6:coauthVersionLast="47" xr6:coauthVersionMax="47" xr10:uidLastSave="{00000000-0000-0000-0000-000000000000}"/>
  <bookViews>
    <workbookView xWindow="-98" yWindow="-98" windowWidth="28996" windowHeight="17475" xr2:uid="{0CCEF145-0A8B-4917-80F1-BDDAA3F9BC72}"/>
  </bookViews>
  <sheets>
    <sheet name="1st attemp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1" l="1"/>
  <c r="H79" i="1"/>
  <c r="G78" i="1"/>
  <c r="H78" i="1"/>
  <c r="F79" i="1"/>
  <c r="F78" i="1"/>
  <c r="V77" i="1"/>
  <c r="U77" i="1"/>
  <c r="T77" i="1"/>
  <c r="S77" i="1"/>
  <c r="H77" i="1"/>
  <c r="G77" i="1"/>
  <c r="X73" i="1"/>
  <c r="W73" i="1"/>
  <c r="X70" i="1"/>
  <c r="W70" i="1"/>
  <c r="X67" i="1"/>
  <c r="W67" i="1"/>
  <c r="X65" i="1"/>
  <c r="W65" i="1"/>
  <c r="X59" i="1"/>
  <c r="W59" i="1"/>
  <c r="E77" i="1"/>
  <c r="X55" i="1"/>
  <c r="W55" i="1"/>
  <c r="X50" i="1"/>
  <c r="W50" i="1"/>
  <c r="X46" i="1"/>
  <c r="W46" i="1"/>
  <c r="X40" i="1"/>
  <c r="W40" i="1"/>
  <c r="X36" i="1"/>
  <c r="W36" i="1"/>
  <c r="X30" i="1"/>
  <c r="W30" i="1"/>
  <c r="X25" i="1"/>
  <c r="W25" i="1"/>
  <c r="W77" i="1" s="1"/>
  <c r="X20" i="1"/>
  <c r="W20" i="1"/>
  <c r="X16" i="1"/>
  <c r="W16" i="1"/>
  <c r="X13" i="1"/>
  <c r="W13" i="1"/>
  <c r="X10" i="1"/>
  <c r="W10" i="1"/>
  <c r="X6" i="1"/>
  <c r="W6" i="1"/>
  <c r="X3" i="1"/>
  <c r="W3" i="1"/>
  <c r="N67" i="1"/>
  <c r="M67" i="1"/>
  <c r="Q77" i="1"/>
  <c r="P77" i="1"/>
  <c r="O77" i="1"/>
  <c r="N70" i="1"/>
  <c r="D77" i="1"/>
  <c r="N10" i="1"/>
  <c r="M10" i="1"/>
  <c r="L77" i="1"/>
  <c r="K77" i="1"/>
  <c r="J77" i="1"/>
  <c r="I77" i="1"/>
  <c r="F77" i="1"/>
  <c r="C77" i="1"/>
  <c r="B77" i="1"/>
  <c r="N73" i="1"/>
  <c r="N65" i="1"/>
  <c r="N59" i="1"/>
  <c r="N55" i="1"/>
  <c r="N50" i="1"/>
  <c r="N46" i="1"/>
  <c r="N40" i="1"/>
  <c r="N36" i="1"/>
  <c r="N30" i="1"/>
  <c r="M30" i="1"/>
  <c r="N25" i="1"/>
  <c r="M25" i="1"/>
  <c r="N20" i="1"/>
  <c r="M20" i="1"/>
  <c r="N16" i="1"/>
  <c r="M16" i="1"/>
  <c r="N13" i="1"/>
  <c r="M13" i="1"/>
  <c r="N6" i="1"/>
  <c r="M6" i="1"/>
  <c r="N3" i="1"/>
  <c r="M3" i="1"/>
  <c r="X77" i="1" l="1"/>
  <c r="M77" i="1"/>
  <c r="N77" i="1"/>
</calcChain>
</file>

<file path=xl/sharedStrings.xml><?xml version="1.0" encoding="utf-8"?>
<sst xmlns="http://schemas.openxmlformats.org/spreadsheetml/2006/main" count="79" uniqueCount="59">
  <si>
    <t>Score</t>
  </si>
  <si>
    <t>Time taken</t>
  </si>
  <si>
    <t>Remarks</t>
  </si>
  <si>
    <t>Answer model</t>
  </si>
  <si>
    <t>Prompt</t>
  </si>
  <si>
    <t>Completion</t>
  </si>
  <si>
    <t>Total</t>
  </si>
  <si>
    <t>Reasoning</t>
  </si>
  <si>
    <t>Visible completion</t>
  </si>
  <si>
    <t>% Reasoning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</si>
  <si>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</si>
  <si>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</si>
  <si>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</si>
  <si>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</si>
  <si>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</si>
  <si>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</si>
  <si>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</si>
  <si>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</si>
  <si>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</si>
  <si>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The first step of the calculation is correct, but then the solution deviates much of what is expected. No attempt to estimate t.</t>
  </si>
  <si>
    <t>Q10</t>
  </si>
  <si>
    <t>Q11</t>
  </si>
  <si>
    <t>Q12</t>
  </si>
  <si>
    <t>The solution estimates coordinates rather than distance. This approach is not included in the answer model but is correct.</t>
  </si>
  <si>
    <t>arctan is used instead of cos, but this is also correct.</t>
  </si>
  <si>
    <t>This is incorrect: 4\cos(t) + \cos(4t) = 0.</t>
  </si>
  <si>
    <t>The fourth decimal in the calculations in not always correct but is considered approximately correct.</t>
  </si>
  <si>
    <t>+C appears in the integral formula but not explained; it is not used further, so it was omitted from the assessment.</t>
  </si>
  <si>
    <t>p=0.6827, so 0.683 and not 0.682; the response is counted as correct, as the error is the result of the calculation error in the previous step.</t>
  </si>
  <si>
    <t>F(0.6)=0.2322, not 0.22636; F(0.7)=-0.1336, not -0.13387.</t>
  </si>
  <si>
    <t>Q13</t>
  </si>
  <si>
    <t>Q14</t>
  </si>
  <si>
    <t>The formula for  x→∞ is not shown but described. This is counted as correct in terms of understanding.</t>
  </si>
  <si>
    <t>Q15</t>
  </si>
  <si>
    <t>Q16</t>
  </si>
  <si>
    <t>Q17</t>
  </si>
  <si>
    <t>Q18</t>
  </si>
  <si>
    <t>It is acknowledged that a numerical approach would be possible, but no relevant steps are provided.</t>
  </si>
  <si>
    <t>The solution resembles the first option of the first model, which attributes 2 pt in the first step and 1 pt in the second step (while the second option applies the opposite scoring method)</t>
  </si>
  <si>
    <t>This step is not explicit to the solution of the model, but the reasoning is correct (via the derivative)</t>
  </si>
  <si>
    <t>Wrong result</t>
  </si>
  <si>
    <t>The reverse use of x and y is incorrect.</t>
  </si>
  <si>
    <t>"= 3" is not presented but is used at the last step, so this is concisdered correct.</t>
  </si>
  <si>
    <t>Incorrect simplification: \[ \frac{1 + 8^{p+1}}{1 + 8^p} = \frac{1 + 8 \cdot 8^p}{1 + 8^p} = \frac{1 + 8^{p+1}}{1 + 8^p} = \frac{1 + 8^{p}(8)}{1 + 8^p} = \frac{1 + 8 \cdot 8^p}{1 + 8^p} \]
\[ \frac{1 + 8 \cdot 8^p}{1 + 8^p} = \frac{1 + 8 \cdot 8^p}{1 + 8^p} = \frac{1 + 8 \cdot 8^p}{1 + 8^p} = 8 \]</t>
  </si>
  <si>
    <t>The calculation is incorrect because of the previous steps, but the reasoning is correct.</t>
  </si>
  <si>
    <t>The solution combines parts of both options in the answer model. The approach is correct.</t>
  </si>
  <si>
    <t>The initial steps are correct but preliminary and do not qualify for a point. The remainder of the response is not meaningful and contains errors.</t>
  </si>
  <si>
    <t>The solution is not meaningful.</t>
  </si>
  <si>
    <t>Different approach than the answer model but all steps seem correct.</t>
  </si>
  <si>
    <t>The equation for the cosine rule is incorrect, and the calculations are inconsistent.</t>
  </si>
  <si>
    <t>Incorrect approximation: p = 0.683, not 0.681.</t>
  </si>
  <si>
    <t>o1-preview</t>
  </si>
  <si>
    <t>GPT-4o</t>
  </si>
  <si>
    <t>o1-mini</t>
  </si>
  <si>
    <t>Token Usage o1-preview</t>
  </si>
  <si>
    <t>Token Usage GPT-4o</t>
  </si>
  <si>
    <t>Token Usage o1-mini</t>
  </si>
  <si>
    <t>Average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</si>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</sst>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4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890F1-B536-45F7-8D7F-9AB2185F7F3D}">
  <dimension ref="A1:AA79"/>
  <sheetViews>
    <sheetView tabSelected="1" workbookViewId="0">
      <pane ySplit="2" topLeftCell="A53" activePane="bottomLeft" state="frozen"/>
      <selection pane="bottomLeft" activeCell="F2" sqref="F2"/>
    </sheetView>
  </sheetViews>
  <sheetFormatPr defaultColWidth="9.19921875" defaultRowHeight="13.15" x14ac:dyDescent="0.4"/>
  <cols>
    <col min="1" max="5" width="9.19921875" style="1"/>
    <col min="6" max="8" width="9.19921875" style="2"/>
    <col min="9" max="16384" width="9.19921875" style="1"/>
  </cols>
  <sheetData>
    <row r="1" spans="1:27" ht="15.75" customHeight="1" x14ac:dyDescent="0.4">
      <c r="A1" s="3"/>
      <c r="B1" s="4"/>
      <c r="C1" s="4" t="s">
        <v>0</v>
      </c>
      <c r="D1" s="4"/>
      <c r="E1" s="4"/>
      <c r="F1" s="5" t="s">
        <v>1</v>
      </c>
      <c r="G1" s="5"/>
      <c r="H1" s="5"/>
      <c r="I1" s="4" t="s">
        <v>54</v>
      </c>
      <c r="J1" s="4"/>
      <c r="K1" s="4"/>
      <c r="L1" s="4"/>
      <c r="M1" s="4"/>
      <c r="N1" s="4"/>
      <c r="O1" s="4" t="s">
        <v>55</v>
      </c>
      <c r="P1" s="4"/>
      <c r="Q1" s="4"/>
      <c r="R1" s="4"/>
      <c r="S1" s="4" t="s">
        <v>56</v>
      </c>
      <c r="T1" s="4"/>
      <c r="U1" s="4"/>
      <c r="V1" s="4"/>
      <c r="W1" s="4"/>
      <c r="X1" s="4"/>
      <c r="Y1" s="4" t="s">
        <v>2</v>
      </c>
      <c r="Z1" s="4"/>
      <c r="AA1" s="3"/>
    </row>
    <row r="2" spans="1:27" ht="15.75" customHeight="1" x14ac:dyDescent="0.4">
      <c r="A2" s="3"/>
      <c r="B2" s="4" t="s">
        <v>3</v>
      </c>
      <c r="C2" s="4" t="s">
        <v>51</v>
      </c>
      <c r="D2" s="4" t="s">
        <v>52</v>
      </c>
      <c r="E2" s="4" t="s">
        <v>53</v>
      </c>
      <c r="F2" s="4" t="s">
        <v>51</v>
      </c>
      <c r="G2" s="4" t="s">
        <v>52</v>
      </c>
      <c r="H2" s="4" t="s">
        <v>53</v>
      </c>
      <c r="I2" s="4" t="s">
        <v>4</v>
      </c>
      <c r="J2" s="4" t="s">
        <v>5</v>
      </c>
      <c r="K2" s="4" t="s">
        <v>6</v>
      </c>
      <c r="L2" s="4" t="s">
        <v>7</v>
      </c>
      <c r="M2" s="4" t="s">
        <v>8</v>
      </c>
      <c r="N2" s="4" t="s">
        <v>9</v>
      </c>
      <c r="O2" s="4" t="s">
        <v>4</v>
      </c>
      <c r="P2" s="4" t="s">
        <v>5</v>
      </c>
      <c r="Q2" s="4" t="s">
        <v>6</v>
      </c>
      <c r="R2" s="4"/>
      <c r="S2" s="4" t="s">
        <v>4</v>
      </c>
      <c r="T2" s="4" t="s">
        <v>5</v>
      </c>
      <c r="U2" s="4" t="s">
        <v>6</v>
      </c>
      <c r="V2" s="4" t="s">
        <v>7</v>
      </c>
      <c r="W2" s="4" t="s">
        <v>8</v>
      </c>
      <c r="X2" s="4" t="s">
        <v>9</v>
      </c>
      <c r="Y2" s="4" t="s">
        <v>51</v>
      </c>
      <c r="Z2" s="4" t="s">
        <v>52</v>
      </c>
      <c r="AA2" s="4" t="s">
        <v>53</v>
      </c>
    </row>
    <row r="3" spans="1:27" ht="15.75" customHeight="1" x14ac:dyDescent="0.4">
      <c r="A3" s="3" t="s">
        <v>10</v>
      </c>
      <c r="B3" s="3">
        <v>1</v>
      </c>
      <c r="C3" s="3">
        <v>1</v>
      </c>
      <c r="D3" s="3">
        <v>1</v>
      </c>
      <c r="E3" s="3">
        <v>1</v>
      </c>
      <c r="F3" s="6">
        <v>19.266999999999999</v>
      </c>
      <c r="G3" s="6">
        <v>4.2938999999999998</v>
      </c>
      <c r="H3" s="6">
        <v>5.5054999999999996</v>
      </c>
      <c r="I3" s="3">
        <v>54</v>
      </c>
      <c r="J3" s="3">
        <v>1345</v>
      </c>
      <c r="K3" s="3">
        <v>1399</v>
      </c>
      <c r="L3" s="3">
        <v>640</v>
      </c>
      <c r="M3" s="7">
        <f>J3-L3</f>
        <v>705</v>
      </c>
      <c r="N3" s="8">
        <f>L3/J3</f>
        <v>0.47583643122676578</v>
      </c>
      <c r="O3" s="3">
        <v>54</v>
      </c>
      <c r="P3" s="3">
        <v>424</v>
      </c>
      <c r="Q3" s="3">
        <v>478</v>
      </c>
      <c r="R3" s="3">
        <v>0</v>
      </c>
      <c r="S3" s="3">
        <v>54</v>
      </c>
      <c r="T3" s="3">
        <v>774</v>
      </c>
      <c r="U3" s="3">
        <v>828</v>
      </c>
      <c r="V3" s="3">
        <v>256</v>
      </c>
      <c r="W3" s="7">
        <f>T3-V3</f>
        <v>518</v>
      </c>
      <c r="X3" s="8">
        <f>V3/T3</f>
        <v>0.33074935400516797</v>
      </c>
      <c r="Y3" s="3"/>
      <c r="Z3" s="3"/>
      <c r="AA3" s="3"/>
    </row>
    <row r="4" spans="1:27" x14ac:dyDescent="0.4">
      <c r="A4" s="3"/>
      <c r="B4" s="3">
        <v>1</v>
      </c>
      <c r="C4" s="3">
        <v>1</v>
      </c>
      <c r="D4" s="3">
        <v>1</v>
      </c>
      <c r="E4" s="3">
        <v>1</v>
      </c>
      <c r="F4" s="6"/>
      <c r="G4" s="6"/>
      <c r="H4" s="6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x14ac:dyDescent="0.4">
      <c r="A5" s="3"/>
      <c r="B5" s="3">
        <v>1</v>
      </c>
      <c r="C5" s="3">
        <v>1</v>
      </c>
      <c r="D5" s="3">
        <v>1</v>
      </c>
      <c r="E5" s="3">
        <v>1</v>
      </c>
      <c r="F5" s="6"/>
      <c r="G5" s="6"/>
      <c r="H5" s="6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x14ac:dyDescent="0.4">
      <c r="A6" s="3" t="s">
        <v>11</v>
      </c>
      <c r="B6" s="3">
        <v>1</v>
      </c>
      <c r="C6" s="3">
        <v>1</v>
      </c>
      <c r="D6" s="3">
        <v>1</v>
      </c>
      <c r="E6" s="3">
        <v>1</v>
      </c>
      <c r="F6" s="6">
        <v>57.463299999999997</v>
      </c>
      <c r="G6" s="6">
        <v>9.9977</v>
      </c>
      <c r="H6" s="6">
        <v>41.430900000000001</v>
      </c>
      <c r="I6" s="3">
        <v>94</v>
      </c>
      <c r="J6" s="3">
        <v>7418</v>
      </c>
      <c r="K6" s="3">
        <v>7512</v>
      </c>
      <c r="L6" s="3">
        <v>6912</v>
      </c>
      <c r="M6" s="7">
        <f>J6-L6</f>
        <v>506</v>
      </c>
      <c r="N6" s="8">
        <f>L6/J6</f>
        <v>0.9317875438123483</v>
      </c>
      <c r="O6" s="3">
        <v>94</v>
      </c>
      <c r="P6" s="3">
        <v>559</v>
      </c>
      <c r="Q6" s="3">
        <v>653</v>
      </c>
      <c r="R6" s="3">
        <v>0</v>
      </c>
      <c r="S6" s="3">
        <v>94</v>
      </c>
      <c r="T6" s="3">
        <v>7502</v>
      </c>
      <c r="U6" s="3">
        <v>7596</v>
      </c>
      <c r="V6" s="3">
        <v>7104</v>
      </c>
      <c r="W6" s="7">
        <f>T6-V6</f>
        <v>398</v>
      </c>
      <c r="X6" s="8">
        <f>V6/T6</f>
        <v>0.94694748067182088</v>
      </c>
      <c r="Y6" s="3"/>
      <c r="Z6" s="3"/>
      <c r="AA6" s="3"/>
    </row>
    <row r="7" spans="1:27" x14ac:dyDescent="0.4">
      <c r="A7" s="3"/>
      <c r="B7" s="3">
        <v>1</v>
      </c>
      <c r="C7" s="3">
        <v>1</v>
      </c>
      <c r="D7" s="3">
        <v>1</v>
      </c>
      <c r="E7" s="3">
        <v>1</v>
      </c>
      <c r="F7" s="6"/>
      <c r="G7" s="6"/>
      <c r="H7" s="6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4">
      <c r="A8" s="3"/>
      <c r="B8" s="3">
        <v>1</v>
      </c>
      <c r="C8" s="3">
        <v>0</v>
      </c>
      <c r="D8" s="3">
        <v>0</v>
      </c>
      <c r="E8" s="3">
        <v>1</v>
      </c>
      <c r="F8" s="6"/>
      <c r="G8" s="6"/>
      <c r="H8" s="6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29</v>
      </c>
      <c r="Z8" s="3" t="s">
        <v>37</v>
      </c>
      <c r="AA8" s="3"/>
    </row>
    <row r="9" spans="1:27" x14ac:dyDescent="0.4">
      <c r="A9" s="3"/>
      <c r="B9" s="3">
        <v>1</v>
      </c>
      <c r="C9" s="3">
        <v>1</v>
      </c>
      <c r="D9" s="3">
        <v>0</v>
      </c>
      <c r="E9" s="3">
        <v>0</v>
      </c>
      <c r="F9" s="6"/>
      <c r="G9" s="6"/>
      <c r="H9" s="6"/>
      <c r="I9" s="3"/>
      <c r="J9" s="3"/>
      <c r="K9" s="3"/>
      <c r="L9" s="3"/>
      <c r="M9" s="7"/>
      <c r="N9" s="8"/>
      <c r="O9" s="3"/>
      <c r="P9" s="3"/>
      <c r="Q9" s="3"/>
      <c r="R9" s="3"/>
      <c r="S9" s="3"/>
      <c r="T9" s="3"/>
      <c r="U9" s="3"/>
      <c r="V9" s="3"/>
      <c r="W9" s="7"/>
      <c r="X9" s="8"/>
      <c r="Y9" s="3" t="s">
        <v>28</v>
      </c>
      <c r="Z9" s="3"/>
      <c r="AA9" s="3" t="s">
        <v>50</v>
      </c>
    </row>
    <row r="10" spans="1:27" x14ac:dyDescent="0.4">
      <c r="A10" s="3" t="s">
        <v>12</v>
      </c>
      <c r="B10" s="3">
        <v>1</v>
      </c>
      <c r="C10" s="3">
        <v>1</v>
      </c>
      <c r="D10" s="3">
        <v>1</v>
      </c>
      <c r="E10" s="3">
        <v>1</v>
      </c>
      <c r="F10" s="6">
        <v>119.8275</v>
      </c>
      <c r="G10" s="6">
        <v>8.3210999999999995</v>
      </c>
      <c r="H10" s="6">
        <v>8.1494999999999997</v>
      </c>
      <c r="I10" s="3">
        <v>290</v>
      </c>
      <c r="J10" s="3">
        <v>1670</v>
      </c>
      <c r="K10" s="3">
        <v>1960</v>
      </c>
      <c r="L10" s="3">
        <v>1216</v>
      </c>
      <c r="M10" s="7">
        <f>J10-L10</f>
        <v>454</v>
      </c>
      <c r="N10" s="8">
        <f>L10/J10</f>
        <v>0.72814371257485033</v>
      </c>
      <c r="O10" s="3">
        <v>290</v>
      </c>
      <c r="P10" s="3">
        <v>650</v>
      </c>
      <c r="Q10" s="3">
        <v>940</v>
      </c>
      <c r="R10" s="3">
        <v>0</v>
      </c>
      <c r="S10" s="3">
        <v>290</v>
      </c>
      <c r="T10" s="3">
        <v>1264</v>
      </c>
      <c r="U10" s="3">
        <v>1554</v>
      </c>
      <c r="V10" s="3">
        <v>896</v>
      </c>
      <c r="W10" s="7">
        <f>T10-V10</f>
        <v>368</v>
      </c>
      <c r="X10" s="8">
        <f>V10/T10</f>
        <v>0.70886075949367089</v>
      </c>
      <c r="Y10" s="3"/>
      <c r="Z10" s="3"/>
      <c r="AA10" s="3"/>
    </row>
    <row r="11" spans="1:27" x14ac:dyDescent="0.4">
      <c r="A11" s="3"/>
      <c r="B11" s="3">
        <v>1</v>
      </c>
      <c r="C11" s="3">
        <v>1</v>
      </c>
      <c r="D11" s="3">
        <v>1</v>
      </c>
      <c r="E11" s="3">
        <v>1</v>
      </c>
      <c r="F11" s="6"/>
      <c r="G11" s="6"/>
      <c r="H11" s="6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4">
      <c r="A12" s="3"/>
      <c r="B12" s="3">
        <v>1</v>
      </c>
      <c r="C12" s="3">
        <v>1</v>
      </c>
      <c r="D12" s="3">
        <v>1</v>
      </c>
      <c r="E12" s="3">
        <v>1</v>
      </c>
      <c r="F12" s="6"/>
      <c r="G12" s="6"/>
      <c r="H12" s="6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4">
      <c r="A13" s="3" t="s">
        <v>13</v>
      </c>
      <c r="B13" s="3">
        <v>1</v>
      </c>
      <c r="C13" s="3">
        <v>1</v>
      </c>
      <c r="D13" s="3">
        <v>1</v>
      </c>
      <c r="E13" s="3">
        <v>1</v>
      </c>
      <c r="F13" s="6">
        <v>33.634300000000003</v>
      </c>
      <c r="G13" s="6">
        <v>11.478300000000001</v>
      </c>
      <c r="H13" s="6">
        <v>7.3327999999999998</v>
      </c>
      <c r="I13" s="3">
        <v>389</v>
      </c>
      <c r="J13" s="3">
        <v>4036</v>
      </c>
      <c r="K13" s="3">
        <v>4425</v>
      </c>
      <c r="L13" s="3">
        <v>3072</v>
      </c>
      <c r="M13" s="7">
        <f>J13-L13</f>
        <v>964</v>
      </c>
      <c r="N13" s="8">
        <f>L13/J13</f>
        <v>0.76114965312190286</v>
      </c>
      <c r="O13" s="3">
        <v>389</v>
      </c>
      <c r="P13" s="3">
        <v>777</v>
      </c>
      <c r="Q13" s="3">
        <v>1166</v>
      </c>
      <c r="R13" s="3">
        <v>0</v>
      </c>
      <c r="S13" s="3">
        <v>389</v>
      </c>
      <c r="T13" s="3">
        <v>1190</v>
      </c>
      <c r="U13" s="3">
        <v>1579</v>
      </c>
      <c r="V13" s="3">
        <v>256</v>
      </c>
      <c r="W13" s="7">
        <f>T13-V13</f>
        <v>934</v>
      </c>
      <c r="X13" s="8">
        <f>V13/T13</f>
        <v>0.21512605042016808</v>
      </c>
      <c r="Y13" s="3"/>
      <c r="Z13" s="3"/>
      <c r="AA13" s="3"/>
    </row>
    <row r="14" spans="1:27" x14ac:dyDescent="0.4">
      <c r="A14" s="3"/>
      <c r="B14" s="3">
        <v>1</v>
      </c>
      <c r="C14" s="3">
        <v>1</v>
      </c>
      <c r="D14" s="3">
        <v>1</v>
      </c>
      <c r="E14" s="3">
        <v>1</v>
      </c>
      <c r="F14" s="6"/>
      <c r="G14" s="6"/>
      <c r="H14" s="6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x14ac:dyDescent="0.4">
      <c r="A15" s="3"/>
      <c r="B15" s="3">
        <v>1</v>
      </c>
      <c r="C15" s="3">
        <v>1</v>
      </c>
      <c r="D15" s="3">
        <v>1</v>
      </c>
      <c r="E15" s="3">
        <v>1</v>
      </c>
      <c r="F15" s="6"/>
      <c r="G15" s="6"/>
      <c r="H15" s="6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x14ac:dyDescent="0.4">
      <c r="A16" s="3" t="s">
        <v>14</v>
      </c>
      <c r="B16" s="3">
        <v>1</v>
      </c>
      <c r="C16" s="3">
        <v>1</v>
      </c>
      <c r="D16" s="3">
        <v>1</v>
      </c>
      <c r="E16" s="3">
        <v>1</v>
      </c>
      <c r="F16" s="6">
        <v>21.4465</v>
      </c>
      <c r="G16" s="6">
        <v>11.360799999999999</v>
      </c>
      <c r="H16" s="6">
        <v>9.3553999999999995</v>
      </c>
      <c r="I16" s="3">
        <v>388</v>
      </c>
      <c r="J16" s="3">
        <v>2706</v>
      </c>
      <c r="K16" s="3">
        <v>3094</v>
      </c>
      <c r="L16" s="3">
        <v>2112</v>
      </c>
      <c r="M16" s="7">
        <f>J16-L16</f>
        <v>594</v>
      </c>
      <c r="N16" s="8">
        <f>L16/J16</f>
        <v>0.78048780487804881</v>
      </c>
      <c r="O16" s="3">
        <v>388</v>
      </c>
      <c r="P16" s="3">
        <v>945</v>
      </c>
      <c r="Q16" s="3">
        <v>1333</v>
      </c>
      <c r="R16" s="3">
        <v>0</v>
      </c>
      <c r="S16" s="3">
        <v>388</v>
      </c>
      <c r="T16" s="3">
        <v>1432</v>
      </c>
      <c r="U16" s="3">
        <v>1820</v>
      </c>
      <c r="V16" s="3">
        <v>960</v>
      </c>
      <c r="W16" s="7">
        <f>T16-V16</f>
        <v>472</v>
      </c>
      <c r="X16" s="8">
        <f>V16/T16</f>
        <v>0.67039106145251393</v>
      </c>
      <c r="Y16" s="9" t="s">
        <v>27</v>
      </c>
      <c r="Z16" s="3"/>
      <c r="AA16" s="3"/>
    </row>
    <row r="17" spans="1:27" x14ac:dyDescent="0.4">
      <c r="A17" s="3"/>
      <c r="B17" s="3">
        <v>1</v>
      </c>
      <c r="C17" s="3">
        <v>1</v>
      </c>
      <c r="D17" s="3">
        <v>1</v>
      </c>
      <c r="E17" s="3">
        <v>1</v>
      </c>
      <c r="F17" s="6"/>
      <c r="G17" s="6"/>
      <c r="H17" s="6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x14ac:dyDescent="0.4">
      <c r="A18" s="3"/>
      <c r="B18" s="3">
        <v>1</v>
      </c>
      <c r="C18" s="3">
        <v>1</v>
      </c>
      <c r="D18" s="3">
        <v>1</v>
      </c>
      <c r="E18" s="3">
        <v>1</v>
      </c>
      <c r="F18" s="6"/>
      <c r="G18" s="6"/>
      <c r="H18" s="6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4">
      <c r="A19" s="3"/>
      <c r="B19" s="3">
        <v>1</v>
      </c>
      <c r="C19" s="3">
        <v>1</v>
      </c>
      <c r="D19" s="3">
        <v>1</v>
      </c>
      <c r="E19" s="3">
        <v>1</v>
      </c>
      <c r="F19" s="6"/>
      <c r="G19" s="6"/>
      <c r="H19" s="6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4">
      <c r="A20" s="3" t="s">
        <v>15</v>
      </c>
      <c r="B20" s="3">
        <v>1</v>
      </c>
      <c r="C20" s="3">
        <v>1</v>
      </c>
      <c r="D20" s="3">
        <v>2</v>
      </c>
      <c r="E20" s="3">
        <v>1</v>
      </c>
      <c r="F20" s="6">
        <v>11.46</v>
      </c>
      <c r="G20" s="6">
        <v>7.8164999999999996</v>
      </c>
      <c r="H20" s="6">
        <v>10.7181</v>
      </c>
      <c r="I20" s="3">
        <v>96</v>
      </c>
      <c r="J20" s="3">
        <v>1420</v>
      </c>
      <c r="K20" s="3">
        <v>1516</v>
      </c>
      <c r="L20" s="3">
        <v>960</v>
      </c>
      <c r="M20" s="7">
        <f>J20-L20</f>
        <v>460</v>
      </c>
      <c r="N20" s="8">
        <f>L20/J20</f>
        <v>0.676056338028169</v>
      </c>
      <c r="O20" s="3">
        <v>96</v>
      </c>
      <c r="P20" s="3">
        <v>731</v>
      </c>
      <c r="Q20" s="3">
        <v>827</v>
      </c>
      <c r="R20" s="3">
        <v>0</v>
      </c>
      <c r="S20" s="3">
        <v>96</v>
      </c>
      <c r="T20" s="3">
        <v>1567</v>
      </c>
      <c r="U20" s="3">
        <v>1663</v>
      </c>
      <c r="V20" s="3">
        <v>832</v>
      </c>
      <c r="W20" s="7">
        <f>T20-V20</f>
        <v>735</v>
      </c>
      <c r="X20" s="8">
        <f>V20/T20</f>
        <v>0.53095086151882576</v>
      </c>
      <c r="Y20" s="3"/>
      <c r="Z20" s="3" t="s">
        <v>38</v>
      </c>
      <c r="AA20" s="3"/>
    </row>
    <row r="21" spans="1:27" x14ac:dyDescent="0.4">
      <c r="A21" s="3"/>
      <c r="B21" s="3">
        <v>2</v>
      </c>
      <c r="C21" s="3">
        <v>2</v>
      </c>
      <c r="D21" s="3">
        <v>1</v>
      </c>
      <c r="E21" s="3">
        <v>2</v>
      </c>
      <c r="F21" s="6"/>
      <c r="G21" s="6"/>
      <c r="H21" s="6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 t="s">
        <v>39</v>
      </c>
      <c r="AA21" s="3"/>
    </row>
    <row r="22" spans="1:27" x14ac:dyDescent="0.4">
      <c r="A22" s="3"/>
      <c r="B22" s="3">
        <v>1</v>
      </c>
      <c r="C22" s="3">
        <v>1</v>
      </c>
      <c r="D22" s="3">
        <v>1</v>
      </c>
      <c r="E22" s="3">
        <v>1</v>
      </c>
      <c r="F22" s="6"/>
      <c r="G22" s="6"/>
      <c r="H22" s="6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4">
      <c r="A23" s="3"/>
      <c r="B23" s="3">
        <v>1</v>
      </c>
      <c r="C23" s="3">
        <v>1</v>
      </c>
      <c r="D23" s="3">
        <v>1</v>
      </c>
      <c r="E23" s="3">
        <v>1</v>
      </c>
      <c r="F23" s="6"/>
      <c r="G23" s="6"/>
      <c r="H23" s="6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4">
      <c r="A24" s="3"/>
      <c r="B24" s="3">
        <v>1</v>
      </c>
      <c r="C24" s="3">
        <v>1</v>
      </c>
      <c r="D24" s="3">
        <v>1</v>
      </c>
      <c r="E24" s="3">
        <v>1</v>
      </c>
      <c r="F24" s="6"/>
      <c r="G24" s="6"/>
      <c r="H24" s="6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x14ac:dyDescent="0.4">
      <c r="A25" s="3" t="s">
        <v>16</v>
      </c>
      <c r="B25" s="3">
        <v>1</v>
      </c>
      <c r="C25" s="3">
        <v>1</v>
      </c>
      <c r="D25" s="3">
        <v>0</v>
      </c>
      <c r="E25" s="3">
        <v>1</v>
      </c>
      <c r="F25" s="6">
        <v>114.0924</v>
      </c>
      <c r="G25" s="6">
        <v>7.9225000000000003</v>
      </c>
      <c r="H25" s="6">
        <v>73.125299999999996</v>
      </c>
      <c r="I25" s="3">
        <v>82</v>
      </c>
      <c r="J25" s="3">
        <v>9283</v>
      </c>
      <c r="K25" s="3">
        <v>9365</v>
      </c>
      <c r="L25" s="3">
        <v>8384</v>
      </c>
      <c r="M25" s="7">
        <f>J25-L25</f>
        <v>899</v>
      </c>
      <c r="N25" s="8">
        <f>L25/J25</f>
        <v>0.90315630722826667</v>
      </c>
      <c r="O25" s="3">
        <v>82</v>
      </c>
      <c r="P25" s="3">
        <v>865</v>
      </c>
      <c r="Q25" s="3">
        <v>947</v>
      </c>
      <c r="R25" s="3">
        <v>0</v>
      </c>
      <c r="S25" s="3">
        <v>82</v>
      </c>
      <c r="T25" s="3">
        <v>13187</v>
      </c>
      <c r="U25" s="3">
        <v>13269</v>
      </c>
      <c r="V25" s="3">
        <v>12736</v>
      </c>
      <c r="W25" s="7">
        <f>T25-V25</f>
        <v>451</v>
      </c>
      <c r="X25" s="8">
        <f>V25/T25</f>
        <v>0.96579965117160838</v>
      </c>
      <c r="Y25" s="3"/>
      <c r="Z25" s="3" t="s">
        <v>41</v>
      </c>
      <c r="AA25" s="3"/>
    </row>
    <row r="26" spans="1:27" x14ac:dyDescent="0.4">
      <c r="A26" s="3"/>
      <c r="B26" s="3">
        <v>1</v>
      </c>
      <c r="C26" s="3">
        <v>1</v>
      </c>
      <c r="D26" s="3">
        <v>1</v>
      </c>
      <c r="E26" s="3">
        <v>1</v>
      </c>
      <c r="F26" s="6"/>
      <c r="G26" s="6"/>
      <c r="H26" s="6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4">
      <c r="A27" s="3"/>
      <c r="B27" s="3">
        <v>1</v>
      </c>
      <c r="C27" s="3">
        <v>1</v>
      </c>
      <c r="D27" s="3">
        <v>1</v>
      </c>
      <c r="E27" s="3">
        <v>1</v>
      </c>
      <c r="F27" s="6"/>
      <c r="G27" s="6"/>
      <c r="H27" s="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x14ac:dyDescent="0.4">
      <c r="A28" s="3"/>
      <c r="B28" s="3">
        <v>1</v>
      </c>
      <c r="C28" s="3">
        <v>1</v>
      </c>
      <c r="D28" s="3">
        <v>1</v>
      </c>
      <c r="E28" s="3">
        <v>1</v>
      </c>
      <c r="F28" s="6"/>
      <c r="G28" s="6"/>
      <c r="H28" s="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 t="s">
        <v>26</v>
      </c>
      <c r="Z28" s="3"/>
      <c r="AA28" s="3"/>
    </row>
    <row r="29" spans="1:27" x14ac:dyDescent="0.4">
      <c r="A29" s="3"/>
      <c r="B29" s="3">
        <v>1</v>
      </c>
      <c r="C29" s="3">
        <v>1</v>
      </c>
      <c r="D29" s="3">
        <v>0</v>
      </c>
      <c r="E29" s="3">
        <v>1</v>
      </c>
      <c r="F29" s="6"/>
      <c r="G29" s="6"/>
      <c r="H29" s="6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 t="s">
        <v>40</v>
      </c>
      <c r="AA29" s="3"/>
    </row>
    <row r="30" spans="1:27" x14ac:dyDescent="0.4">
      <c r="A30" s="3" t="s">
        <v>17</v>
      </c>
      <c r="B30" s="3">
        <v>1</v>
      </c>
      <c r="C30" s="3">
        <v>1</v>
      </c>
      <c r="D30" s="3">
        <v>1</v>
      </c>
      <c r="E30" s="3">
        <v>1</v>
      </c>
      <c r="F30" s="6">
        <v>24.000399999999999</v>
      </c>
      <c r="G30" s="6">
        <v>11.073399999999999</v>
      </c>
      <c r="H30" s="6">
        <v>8.6677999999999997</v>
      </c>
      <c r="I30" s="3">
        <v>95</v>
      </c>
      <c r="J30" s="3">
        <v>2132</v>
      </c>
      <c r="K30" s="3">
        <v>2227</v>
      </c>
      <c r="L30" s="3">
        <v>1472</v>
      </c>
      <c r="M30" s="7">
        <f>J30-L30</f>
        <v>660</v>
      </c>
      <c r="N30" s="8">
        <f>L30/J30</f>
        <v>0.69043151969981242</v>
      </c>
      <c r="O30" s="3">
        <v>95</v>
      </c>
      <c r="P30" s="3">
        <v>918</v>
      </c>
      <c r="Q30" s="3">
        <v>1013</v>
      </c>
      <c r="R30" s="3">
        <v>0</v>
      </c>
      <c r="S30" s="3">
        <v>95</v>
      </c>
      <c r="T30" s="3">
        <v>1420</v>
      </c>
      <c r="U30" s="3">
        <v>1515</v>
      </c>
      <c r="V30" s="3">
        <v>640</v>
      </c>
      <c r="W30" s="7">
        <f>T30-V30</f>
        <v>780</v>
      </c>
      <c r="X30" s="8">
        <f>V30/T30</f>
        <v>0.45070422535211269</v>
      </c>
      <c r="Y30" s="3"/>
      <c r="Z30" s="3" t="s">
        <v>42</v>
      </c>
      <c r="AA30" s="3"/>
    </row>
    <row r="31" spans="1:27" x14ac:dyDescent="0.4">
      <c r="A31" s="3"/>
      <c r="B31" s="3">
        <v>1</v>
      </c>
      <c r="C31" s="3">
        <v>1</v>
      </c>
      <c r="D31" s="3">
        <v>1</v>
      </c>
      <c r="E31" s="3">
        <v>1</v>
      </c>
      <c r="F31" s="6"/>
      <c r="G31" s="6"/>
      <c r="H31" s="6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4">
      <c r="A32" s="3"/>
      <c r="B32" s="3">
        <v>1</v>
      </c>
      <c r="C32" s="3">
        <v>1</v>
      </c>
      <c r="D32" s="3">
        <v>0</v>
      </c>
      <c r="E32" s="3">
        <v>1</v>
      </c>
      <c r="F32" s="6"/>
      <c r="G32" s="6"/>
      <c r="H32" s="6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 t="s">
        <v>43</v>
      </c>
      <c r="AA32" s="3"/>
    </row>
    <row r="33" spans="1:27" x14ac:dyDescent="0.4">
      <c r="A33" s="3"/>
      <c r="B33" s="3">
        <v>1</v>
      </c>
      <c r="C33" s="3">
        <v>1</v>
      </c>
      <c r="D33" s="3">
        <v>1</v>
      </c>
      <c r="E33" s="3">
        <v>1</v>
      </c>
      <c r="F33" s="6"/>
      <c r="G33" s="6"/>
      <c r="H33" s="6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 t="s">
        <v>44</v>
      </c>
      <c r="AA33" s="3"/>
    </row>
    <row r="34" spans="1:27" x14ac:dyDescent="0.4">
      <c r="A34" s="3"/>
      <c r="B34" s="3">
        <v>1</v>
      </c>
      <c r="C34" s="3">
        <v>1</v>
      </c>
      <c r="D34" s="3">
        <v>1</v>
      </c>
      <c r="E34" s="3">
        <v>1</v>
      </c>
      <c r="F34" s="6"/>
      <c r="G34" s="6"/>
      <c r="H34" s="6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 t="s">
        <v>44</v>
      </c>
      <c r="AA34" s="3"/>
    </row>
    <row r="35" spans="1:27" x14ac:dyDescent="0.4">
      <c r="A35" s="3"/>
      <c r="B35" s="3">
        <v>1</v>
      </c>
      <c r="C35" s="3">
        <v>1</v>
      </c>
      <c r="D35" s="3">
        <v>1</v>
      </c>
      <c r="E35" s="3">
        <v>1</v>
      </c>
      <c r="F35" s="6"/>
      <c r="G35" s="6"/>
      <c r="H35" s="6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 t="s">
        <v>44</v>
      </c>
      <c r="AA35" s="3"/>
    </row>
    <row r="36" spans="1:27" x14ac:dyDescent="0.4">
      <c r="A36" s="3" t="s">
        <v>18</v>
      </c>
      <c r="B36" s="3">
        <v>1</v>
      </c>
      <c r="C36" s="3">
        <v>1</v>
      </c>
      <c r="D36" s="3">
        <v>1</v>
      </c>
      <c r="E36" s="3">
        <v>1</v>
      </c>
      <c r="F36" s="6">
        <v>157.63140000000001</v>
      </c>
      <c r="G36" s="6">
        <v>10.827999999999999</v>
      </c>
      <c r="H36" s="6">
        <v>13.0725</v>
      </c>
      <c r="I36" s="3">
        <v>190</v>
      </c>
      <c r="J36" s="3">
        <v>12529</v>
      </c>
      <c r="K36" s="3">
        <v>12719</v>
      </c>
      <c r="L36" s="3">
        <v>11264</v>
      </c>
      <c r="M36" s="10">
        <v>1265</v>
      </c>
      <c r="N36" s="8">
        <f>L36/J36</f>
        <v>0.8990342405618964</v>
      </c>
      <c r="O36" s="3">
        <v>190</v>
      </c>
      <c r="P36" s="3">
        <v>1091</v>
      </c>
      <c r="Q36" s="3">
        <v>1281</v>
      </c>
      <c r="R36" s="3">
        <v>0</v>
      </c>
      <c r="S36" s="11">
        <v>191</v>
      </c>
      <c r="T36" s="3">
        <v>2013</v>
      </c>
      <c r="U36" s="3">
        <v>2204</v>
      </c>
      <c r="V36" s="3">
        <v>1280</v>
      </c>
      <c r="W36" s="7">
        <f>T36-V36</f>
        <v>733</v>
      </c>
      <c r="X36" s="8">
        <f>V36/T36</f>
        <v>0.6358668653750621</v>
      </c>
      <c r="Y36" s="3"/>
      <c r="Z36" s="3"/>
      <c r="AA36" s="3"/>
    </row>
    <row r="37" spans="1:27" x14ac:dyDescent="0.4">
      <c r="A37" s="3"/>
      <c r="B37" s="3">
        <v>2</v>
      </c>
      <c r="C37" s="3">
        <v>0</v>
      </c>
      <c r="D37" s="3">
        <v>2</v>
      </c>
      <c r="E37" s="3">
        <v>2</v>
      </c>
      <c r="F37" s="6"/>
      <c r="G37" s="6"/>
      <c r="H37" s="6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 t="s">
        <v>25</v>
      </c>
      <c r="Z37" s="3"/>
      <c r="AA37" s="3"/>
    </row>
    <row r="38" spans="1:27" x14ac:dyDescent="0.4">
      <c r="A38" s="3"/>
      <c r="B38" s="3">
        <v>1</v>
      </c>
      <c r="C38" s="3">
        <v>0</v>
      </c>
      <c r="D38" s="3">
        <v>1</v>
      </c>
      <c r="E38" s="3">
        <v>1</v>
      </c>
      <c r="F38" s="6"/>
      <c r="G38" s="6"/>
      <c r="H38" s="6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 t="s">
        <v>19</v>
      </c>
      <c r="Z38" s="3"/>
      <c r="AA38" s="3"/>
    </row>
    <row r="39" spans="1:27" x14ac:dyDescent="0.4">
      <c r="A39" s="3"/>
      <c r="B39" s="3">
        <v>1</v>
      </c>
      <c r="C39" s="3">
        <v>0</v>
      </c>
      <c r="D39" s="3">
        <v>1</v>
      </c>
      <c r="E39" s="3">
        <v>1</v>
      </c>
      <c r="F39" s="6"/>
      <c r="G39" s="6"/>
      <c r="H39" s="6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4">
      <c r="A40" s="3" t="s">
        <v>20</v>
      </c>
      <c r="B40" s="3">
        <v>1</v>
      </c>
      <c r="C40" s="3">
        <v>1</v>
      </c>
      <c r="D40" s="3">
        <v>1</v>
      </c>
      <c r="E40" s="3">
        <v>1</v>
      </c>
      <c r="F40" s="6">
        <v>14.2224</v>
      </c>
      <c r="G40" s="6">
        <v>11.5395</v>
      </c>
      <c r="H40" s="6">
        <v>9.2213999999999992</v>
      </c>
      <c r="I40" s="3">
        <v>124</v>
      </c>
      <c r="J40" s="3">
        <v>1639</v>
      </c>
      <c r="K40" s="3">
        <v>1763</v>
      </c>
      <c r="L40" s="3">
        <v>960</v>
      </c>
      <c r="M40" s="10">
        <v>1265</v>
      </c>
      <c r="N40" s="8">
        <f>L40/J40</f>
        <v>0.58572300183038439</v>
      </c>
      <c r="O40" s="3">
        <v>124</v>
      </c>
      <c r="P40" s="3">
        <v>1132</v>
      </c>
      <c r="Q40" s="3">
        <v>1256</v>
      </c>
      <c r="R40" s="3">
        <v>0</v>
      </c>
      <c r="S40" s="3">
        <v>124</v>
      </c>
      <c r="T40" s="3">
        <v>1353</v>
      </c>
      <c r="U40" s="3">
        <v>1477</v>
      </c>
      <c r="V40" s="3">
        <v>704</v>
      </c>
      <c r="W40" s="7">
        <f>T40-V40</f>
        <v>649</v>
      </c>
      <c r="X40" s="8">
        <f>V40/T40</f>
        <v>0.52032520325203258</v>
      </c>
      <c r="Y40" s="3"/>
      <c r="Z40" s="3"/>
      <c r="AA40" s="3"/>
    </row>
    <row r="41" spans="1:27" x14ac:dyDescent="0.4">
      <c r="A41" s="3"/>
      <c r="B41" s="3">
        <v>1</v>
      </c>
      <c r="C41" s="3">
        <v>1</v>
      </c>
      <c r="D41" s="3">
        <v>1</v>
      </c>
      <c r="E41" s="3">
        <v>1</v>
      </c>
      <c r="F41" s="6"/>
      <c r="G41" s="6"/>
      <c r="H41" s="6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x14ac:dyDescent="0.4">
      <c r="A42" s="3"/>
      <c r="B42" s="3">
        <v>1</v>
      </c>
      <c r="C42" s="3">
        <v>1</v>
      </c>
      <c r="D42" s="3">
        <v>1</v>
      </c>
      <c r="E42" s="3">
        <v>1</v>
      </c>
      <c r="F42" s="6"/>
      <c r="G42" s="6"/>
      <c r="H42" s="6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4">
      <c r="A43" s="3"/>
      <c r="B43" s="3">
        <v>1</v>
      </c>
      <c r="C43" s="3">
        <v>1</v>
      </c>
      <c r="D43" s="3">
        <v>1</v>
      </c>
      <c r="E43" s="3">
        <v>1</v>
      </c>
      <c r="F43" s="6"/>
      <c r="G43" s="6"/>
      <c r="H43" s="6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4">
      <c r="A44" s="3"/>
      <c r="B44" s="3">
        <v>1</v>
      </c>
      <c r="C44" s="3">
        <v>1</v>
      </c>
      <c r="D44" s="3">
        <v>1</v>
      </c>
      <c r="E44" s="3">
        <v>1</v>
      </c>
      <c r="F44" s="6"/>
      <c r="G44" s="6"/>
      <c r="H44" s="6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 t="s">
        <v>24</v>
      </c>
      <c r="Z44" s="3"/>
      <c r="AA44" s="3"/>
    </row>
    <row r="45" spans="1:27" x14ac:dyDescent="0.4">
      <c r="A45" s="3"/>
      <c r="B45" s="3">
        <v>1</v>
      </c>
      <c r="C45" s="3">
        <v>1</v>
      </c>
      <c r="D45" s="3">
        <v>1</v>
      </c>
      <c r="E45" s="3">
        <v>1</v>
      </c>
      <c r="F45" s="6"/>
      <c r="G45" s="6"/>
      <c r="H45" s="6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x14ac:dyDescent="0.4">
      <c r="A46" s="3" t="s">
        <v>21</v>
      </c>
      <c r="B46" s="3">
        <v>1</v>
      </c>
      <c r="C46" s="3">
        <v>1</v>
      </c>
      <c r="D46" s="3">
        <v>1</v>
      </c>
      <c r="E46" s="3">
        <v>1</v>
      </c>
      <c r="F46" s="6">
        <v>13.2081</v>
      </c>
      <c r="G46" s="6">
        <v>11.1701</v>
      </c>
      <c r="H46" s="6">
        <v>11.4488</v>
      </c>
      <c r="I46" s="3">
        <v>86</v>
      </c>
      <c r="J46" s="3">
        <v>1433</v>
      </c>
      <c r="K46" s="3">
        <v>1519</v>
      </c>
      <c r="L46" s="3">
        <v>896</v>
      </c>
      <c r="M46" s="10">
        <v>1265</v>
      </c>
      <c r="N46" s="8">
        <f>L46/J46</f>
        <v>0.62526168876482902</v>
      </c>
      <c r="O46" s="3">
        <v>86</v>
      </c>
      <c r="P46" s="3">
        <v>826</v>
      </c>
      <c r="Q46" s="3">
        <v>912</v>
      </c>
      <c r="R46" s="3">
        <v>0</v>
      </c>
      <c r="S46" s="3">
        <v>86</v>
      </c>
      <c r="T46" s="3">
        <v>1520</v>
      </c>
      <c r="U46" s="3">
        <v>1606</v>
      </c>
      <c r="V46" s="3">
        <v>704</v>
      </c>
      <c r="W46" s="7">
        <f>T46-V46</f>
        <v>816</v>
      </c>
      <c r="X46" s="8">
        <f>V46/T46</f>
        <v>0.4631578947368421</v>
      </c>
      <c r="Y46" s="3" t="s">
        <v>45</v>
      </c>
      <c r="Z46" s="3"/>
      <c r="AA46" s="3"/>
    </row>
    <row r="47" spans="1:27" x14ac:dyDescent="0.4">
      <c r="A47" s="3"/>
      <c r="B47" s="3">
        <v>1</v>
      </c>
      <c r="C47" s="3">
        <v>1</v>
      </c>
      <c r="D47" s="3">
        <v>1</v>
      </c>
      <c r="E47" s="3">
        <v>1</v>
      </c>
      <c r="F47" s="6"/>
      <c r="G47" s="6"/>
      <c r="H47" s="6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4">
      <c r="A48" s="3"/>
      <c r="B48" s="3">
        <v>1</v>
      </c>
      <c r="C48" s="3">
        <v>1</v>
      </c>
      <c r="D48" s="3">
        <v>1</v>
      </c>
      <c r="E48" s="3">
        <v>1</v>
      </c>
      <c r="F48" s="6"/>
      <c r="G48" s="6"/>
      <c r="H48" s="6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x14ac:dyDescent="0.4">
      <c r="A49" s="3"/>
      <c r="B49" s="3">
        <v>1</v>
      </c>
      <c r="C49" s="3">
        <v>1</v>
      </c>
      <c r="D49" s="3">
        <v>1</v>
      </c>
      <c r="E49" s="3">
        <v>1</v>
      </c>
      <c r="F49" s="6"/>
      <c r="G49" s="6"/>
      <c r="H49" s="6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x14ac:dyDescent="0.4">
      <c r="A50" s="3" t="s">
        <v>22</v>
      </c>
      <c r="B50" s="3">
        <v>1</v>
      </c>
      <c r="C50" s="3">
        <v>1</v>
      </c>
      <c r="D50" s="3">
        <v>0</v>
      </c>
      <c r="E50" s="3">
        <v>1</v>
      </c>
      <c r="F50" s="6">
        <v>71.8566</v>
      </c>
      <c r="G50" s="6">
        <v>12.4481</v>
      </c>
      <c r="H50" s="6">
        <v>17.790099999999999</v>
      </c>
      <c r="I50" s="3">
        <v>107</v>
      </c>
      <c r="J50" s="3">
        <v>5508</v>
      </c>
      <c r="K50" s="3">
        <v>5615</v>
      </c>
      <c r="L50" s="3">
        <v>4416</v>
      </c>
      <c r="M50" s="10">
        <v>1265</v>
      </c>
      <c r="N50" s="8">
        <f>L50/J50</f>
        <v>0.80174291938997821</v>
      </c>
      <c r="O50" s="3">
        <v>107</v>
      </c>
      <c r="P50" s="3">
        <v>822</v>
      </c>
      <c r="Q50" s="3">
        <v>929</v>
      </c>
      <c r="R50" s="3">
        <v>0</v>
      </c>
      <c r="S50" s="3">
        <v>107</v>
      </c>
      <c r="T50" s="3">
        <v>2622</v>
      </c>
      <c r="U50" s="3">
        <v>2729</v>
      </c>
      <c r="V50" s="3">
        <v>1792</v>
      </c>
      <c r="W50" s="7">
        <f>T50-V50</f>
        <v>830</v>
      </c>
      <c r="X50" s="8">
        <f>V50/T50</f>
        <v>0.68344774980930589</v>
      </c>
      <c r="Y50" s="3" t="s">
        <v>23</v>
      </c>
      <c r="Z50" s="3" t="s">
        <v>46</v>
      </c>
      <c r="AA50" s="3" t="s">
        <v>23</v>
      </c>
    </row>
    <row r="51" spans="1:27" x14ac:dyDescent="0.4">
      <c r="A51" s="3"/>
      <c r="B51" s="3">
        <v>1</v>
      </c>
      <c r="C51" s="3">
        <v>1</v>
      </c>
      <c r="D51" s="3">
        <v>0</v>
      </c>
      <c r="E51" s="3">
        <v>1</v>
      </c>
      <c r="F51" s="6"/>
      <c r="G51" s="6"/>
      <c r="H51" s="6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4">
      <c r="A52" s="3"/>
      <c r="B52" s="3">
        <v>1</v>
      </c>
      <c r="C52" s="3">
        <v>1</v>
      </c>
      <c r="D52" s="3">
        <v>0</v>
      </c>
      <c r="E52" s="3">
        <v>1</v>
      </c>
      <c r="F52" s="6"/>
      <c r="G52" s="6"/>
      <c r="H52" s="6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x14ac:dyDescent="0.4">
      <c r="A53" s="3"/>
      <c r="B53" s="3">
        <v>1</v>
      </c>
      <c r="C53" s="3">
        <v>1</v>
      </c>
      <c r="D53" s="3">
        <v>0</v>
      </c>
      <c r="E53" s="3">
        <v>1</v>
      </c>
      <c r="F53" s="6"/>
      <c r="G53" s="6"/>
      <c r="H53" s="6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x14ac:dyDescent="0.4">
      <c r="A54" s="3"/>
      <c r="B54" s="3">
        <v>1</v>
      </c>
      <c r="C54" s="3">
        <v>1</v>
      </c>
      <c r="D54" s="3">
        <v>0</v>
      </c>
      <c r="E54" s="3">
        <v>1</v>
      </c>
      <c r="F54" s="6"/>
      <c r="G54" s="6"/>
      <c r="H54" s="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4">
      <c r="A55" s="3" t="s">
        <v>30</v>
      </c>
      <c r="B55" s="3">
        <v>1</v>
      </c>
      <c r="C55" s="3">
        <v>1</v>
      </c>
      <c r="D55" s="3">
        <v>1</v>
      </c>
      <c r="E55" s="3">
        <v>1</v>
      </c>
      <c r="F55" s="6">
        <v>18.513000000000002</v>
      </c>
      <c r="G55" s="6">
        <v>10.8261</v>
      </c>
      <c r="H55" s="6">
        <v>6.1388999999999996</v>
      </c>
      <c r="I55" s="3">
        <v>56</v>
      </c>
      <c r="J55" s="3">
        <v>1791</v>
      </c>
      <c r="K55" s="3">
        <v>1847</v>
      </c>
      <c r="L55" s="3">
        <v>1280</v>
      </c>
      <c r="M55" s="10">
        <v>1265</v>
      </c>
      <c r="N55" s="8">
        <f>L55/J55</f>
        <v>0.71468453378001118</v>
      </c>
      <c r="O55" s="3">
        <v>56</v>
      </c>
      <c r="P55" s="3">
        <v>412</v>
      </c>
      <c r="Q55" s="3">
        <v>468</v>
      </c>
      <c r="R55" s="3">
        <v>0</v>
      </c>
      <c r="S55" s="3">
        <v>56</v>
      </c>
      <c r="T55" s="3">
        <v>965</v>
      </c>
      <c r="U55" s="3">
        <v>1021</v>
      </c>
      <c r="V55" s="3">
        <v>320</v>
      </c>
      <c r="W55" s="7">
        <f>T55-V55</f>
        <v>645</v>
      </c>
      <c r="X55" s="8">
        <f>V55/T55</f>
        <v>0.33160621761658032</v>
      </c>
      <c r="Y55" s="3"/>
      <c r="Z55" s="3"/>
      <c r="AA55" s="3"/>
    </row>
    <row r="56" spans="1:27" x14ac:dyDescent="0.4">
      <c r="A56" s="3"/>
      <c r="B56" s="3">
        <v>1</v>
      </c>
      <c r="C56" s="3">
        <v>1</v>
      </c>
      <c r="D56" s="3">
        <v>1</v>
      </c>
      <c r="E56" s="3">
        <v>1</v>
      </c>
      <c r="F56" s="6"/>
      <c r="G56" s="6"/>
      <c r="H56" s="6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x14ac:dyDescent="0.4">
      <c r="A57" s="3"/>
      <c r="B57" s="3">
        <v>1</v>
      </c>
      <c r="C57" s="3">
        <v>1</v>
      </c>
      <c r="D57" s="3">
        <v>1</v>
      </c>
      <c r="E57" s="3">
        <v>1</v>
      </c>
      <c r="F57" s="6"/>
      <c r="G57" s="6"/>
      <c r="H57" s="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 x14ac:dyDescent="0.4">
      <c r="A58" s="3"/>
      <c r="B58" s="3">
        <v>1</v>
      </c>
      <c r="C58" s="3">
        <v>1</v>
      </c>
      <c r="D58" s="3">
        <v>1</v>
      </c>
      <c r="E58" s="3">
        <v>1</v>
      </c>
      <c r="F58" s="6"/>
      <c r="G58" s="6"/>
      <c r="H58" s="6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4">
      <c r="A59" s="3" t="s">
        <v>31</v>
      </c>
      <c r="B59" s="3">
        <v>1</v>
      </c>
      <c r="C59" s="3">
        <v>1</v>
      </c>
      <c r="D59" s="3">
        <v>1</v>
      </c>
      <c r="E59" s="3">
        <v>1</v>
      </c>
      <c r="F59" s="6">
        <v>13.338800000000001</v>
      </c>
      <c r="G59" s="6">
        <v>8.8056000000000001</v>
      </c>
      <c r="H59" s="6">
        <v>15.5677</v>
      </c>
      <c r="I59" s="3">
        <v>141</v>
      </c>
      <c r="J59" s="3">
        <v>1575</v>
      </c>
      <c r="K59" s="3">
        <v>1716</v>
      </c>
      <c r="L59" s="3">
        <v>960</v>
      </c>
      <c r="M59" s="10">
        <v>1265</v>
      </c>
      <c r="N59" s="8">
        <f>L59/J59</f>
        <v>0.60952380952380958</v>
      </c>
      <c r="O59" s="3">
        <v>141</v>
      </c>
      <c r="P59" s="3">
        <v>801</v>
      </c>
      <c r="Q59" s="3">
        <v>942</v>
      </c>
      <c r="R59" s="3">
        <v>0</v>
      </c>
      <c r="S59" s="3">
        <v>141</v>
      </c>
      <c r="T59" s="3">
        <v>2726</v>
      </c>
      <c r="U59" s="3">
        <v>2867</v>
      </c>
      <c r="V59" s="3">
        <v>2176</v>
      </c>
      <c r="W59" s="7">
        <f>T59-V59</f>
        <v>550</v>
      </c>
      <c r="X59" s="8">
        <f>V59/T59</f>
        <v>0.79823917828319879</v>
      </c>
      <c r="Y59" s="3"/>
      <c r="Z59" s="3"/>
      <c r="AA59" s="3"/>
    </row>
    <row r="60" spans="1:27" x14ac:dyDescent="0.4">
      <c r="A60" s="3"/>
      <c r="B60" s="3">
        <v>1</v>
      </c>
      <c r="C60" s="3">
        <v>1</v>
      </c>
      <c r="D60" s="3">
        <v>1</v>
      </c>
      <c r="E60" s="3">
        <v>1</v>
      </c>
      <c r="F60" s="6"/>
      <c r="G60" s="6"/>
      <c r="H60" s="6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 t="s">
        <v>32</v>
      </c>
      <c r="Z60" s="3"/>
      <c r="AA60" s="3"/>
    </row>
    <row r="61" spans="1:27" x14ac:dyDescent="0.4">
      <c r="A61" s="3"/>
      <c r="B61" s="3">
        <v>1</v>
      </c>
      <c r="C61" s="3">
        <v>1</v>
      </c>
      <c r="D61" s="3">
        <v>1</v>
      </c>
      <c r="E61" s="3">
        <v>1</v>
      </c>
      <c r="F61" s="6"/>
      <c r="G61" s="6"/>
      <c r="H61" s="6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x14ac:dyDescent="0.4">
      <c r="A62" s="3"/>
      <c r="B62" s="3">
        <v>1</v>
      </c>
      <c r="C62" s="3">
        <v>1</v>
      </c>
      <c r="D62" s="3">
        <v>1</v>
      </c>
      <c r="E62" s="3">
        <v>1</v>
      </c>
      <c r="F62" s="6"/>
      <c r="G62" s="6"/>
      <c r="H62" s="6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4">
      <c r="A63" s="3"/>
      <c r="B63" s="3">
        <v>1</v>
      </c>
      <c r="C63" s="3">
        <v>1</v>
      </c>
      <c r="D63" s="3">
        <v>1</v>
      </c>
      <c r="E63" s="3">
        <v>1</v>
      </c>
      <c r="F63" s="6"/>
      <c r="G63" s="6"/>
      <c r="H63" s="6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x14ac:dyDescent="0.4">
      <c r="A64" s="3"/>
      <c r="B64" s="3">
        <v>1</v>
      </c>
      <c r="C64" s="3">
        <v>1</v>
      </c>
      <c r="D64" s="3">
        <v>1</v>
      </c>
      <c r="E64" s="3">
        <v>1</v>
      </c>
      <c r="F64" s="6"/>
      <c r="G64" s="6"/>
      <c r="H64" s="6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x14ac:dyDescent="0.4">
      <c r="A65" s="3" t="s">
        <v>33</v>
      </c>
      <c r="B65" s="3">
        <v>1</v>
      </c>
      <c r="C65" s="3">
        <v>1</v>
      </c>
      <c r="D65" s="3">
        <v>1</v>
      </c>
      <c r="E65" s="3">
        <v>1</v>
      </c>
      <c r="F65" s="6">
        <v>43.717599999999997</v>
      </c>
      <c r="G65" s="6">
        <v>4.4645999999999999</v>
      </c>
      <c r="H65" s="6">
        <v>5.2085999999999997</v>
      </c>
      <c r="I65" s="3">
        <v>210</v>
      </c>
      <c r="J65" s="3">
        <v>831</v>
      </c>
      <c r="K65" s="3">
        <v>1041</v>
      </c>
      <c r="L65" s="3">
        <v>512</v>
      </c>
      <c r="M65" s="10">
        <v>1265</v>
      </c>
      <c r="N65" s="8">
        <f>L65/J65</f>
        <v>0.61612515042117932</v>
      </c>
      <c r="O65" s="3">
        <v>210</v>
      </c>
      <c r="P65" s="3">
        <v>368</v>
      </c>
      <c r="Q65" s="3">
        <v>578</v>
      </c>
      <c r="R65" s="3">
        <v>0</v>
      </c>
      <c r="S65" s="3">
        <v>210</v>
      </c>
      <c r="T65" s="3">
        <v>539</v>
      </c>
      <c r="U65" s="3">
        <v>749</v>
      </c>
      <c r="V65" s="3">
        <v>128</v>
      </c>
      <c r="W65" s="7">
        <f>T65-V65</f>
        <v>411</v>
      </c>
      <c r="X65" s="8">
        <f>V65/T65</f>
        <v>0.23747680890538034</v>
      </c>
      <c r="Y65" s="3"/>
      <c r="Z65" s="3"/>
      <c r="AA65" s="3"/>
    </row>
    <row r="66" spans="1:27" x14ac:dyDescent="0.4">
      <c r="A66" s="3"/>
      <c r="B66" s="3">
        <v>1</v>
      </c>
      <c r="C66" s="3">
        <v>1</v>
      </c>
      <c r="D66" s="3">
        <v>1</v>
      </c>
      <c r="E66" s="3">
        <v>1</v>
      </c>
      <c r="F66" s="6"/>
      <c r="G66" s="6"/>
      <c r="H66" s="6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4">
      <c r="A67" s="3" t="s">
        <v>34</v>
      </c>
      <c r="B67" s="3">
        <v>1</v>
      </c>
      <c r="C67" s="3">
        <v>1</v>
      </c>
      <c r="D67" s="3">
        <v>0</v>
      </c>
      <c r="E67" s="3">
        <v>0</v>
      </c>
      <c r="F67" s="6">
        <v>196.58320000000001</v>
      </c>
      <c r="G67" s="6">
        <v>10.2227</v>
      </c>
      <c r="H67" s="6">
        <v>30.958200000000001</v>
      </c>
      <c r="I67" s="3">
        <v>196</v>
      </c>
      <c r="J67" s="3">
        <v>9739</v>
      </c>
      <c r="K67" s="3">
        <v>9935</v>
      </c>
      <c r="L67" s="3">
        <v>7872</v>
      </c>
      <c r="M67" s="10">
        <f>J67-L67</f>
        <v>1867</v>
      </c>
      <c r="N67" s="8">
        <f>L67/J67</f>
        <v>0.8082965396857994</v>
      </c>
      <c r="O67" s="3">
        <v>196</v>
      </c>
      <c r="P67" s="3">
        <v>919</v>
      </c>
      <c r="Q67" s="3">
        <v>1115</v>
      </c>
      <c r="R67" s="3">
        <v>0</v>
      </c>
      <c r="S67" s="3">
        <v>196</v>
      </c>
      <c r="T67" s="3">
        <v>5592</v>
      </c>
      <c r="U67" s="3">
        <v>5788</v>
      </c>
      <c r="V67" s="3">
        <v>4288</v>
      </c>
      <c r="W67" s="10">
        <f>T67-V67</f>
        <v>1304</v>
      </c>
      <c r="X67" s="8">
        <f>V67/T67</f>
        <v>0.76680972818311877</v>
      </c>
      <c r="Y67" s="3" t="s">
        <v>48</v>
      </c>
      <c r="Z67" s="3" t="s">
        <v>49</v>
      </c>
      <c r="AA67" s="3" t="s">
        <v>49</v>
      </c>
    </row>
    <row r="68" spans="1:27" x14ac:dyDescent="0.4">
      <c r="A68" s="3"/>
      <c r="B68" s="3">
        <v>1</v>
      </c>
      <c r="C68" s="3">
        <v>1</v>
      </c>
      <c r="D68" s="3">
        <v>0</v>
      </c>
      <c r="E68" s="3">
        <v>0</v>
      </c>
      <c r="F68" s="6"/>
      <c r="G68" s="6"/>
      <c r="H68" s="6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spans="1:27" x14ac:dyDescent="0.4">
      <c r="A69" s="3"/>
      <c r="B69" s="3">
        <v>1</v>
      </c>
      <c r="C69" s="3">
        <v>1</v>
      </c>
      <c r="D69" s="3">
        <v>0</v>
      </c>
      <c r="E69" s="3">
        <v>0</v>
      </c>
      <c r="F69" s="6"/>
      <c r="G69" s="6"/>
      <c r="H69" s="6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x14ac:dyDescent="0.4">
      <c r="A70" s="3" t="s">
        <v>35</v>
      </c>
      <c r="B70" s="3">
        <v>1</v>
      </c>
      <c r="C70" s="3">
        <v>1</v>
      </c>
      <c r="D70" s="3">
        <v>0</v>
      </c>
      <c r="E70" s="3">
        <v>1</v>
      </c>
      <c r="F70" s="6">
        <v>160.01949999999999</v>
      </c>
      <c r="G70" s="6">
        <v>3.9045000000000001</v>
      </c>
      <c r="H70" s="6">
        <v>68.094200000000001</v>
      </c>
      <c r="I70" s="3">
        <v>153</v>
      </c>
      <c r="J70" s="3">
        <v>5120</v>
      </c>
      <c r="K70" s="3">
        <v>5273</v>
      </c>
      <c r="L70" s="3">
        <v>4288</v>
      </c>
      <c r="M70" s="10">
        <v>1265</v>
      </c>
      <c r="N70" s="8">
        <f>L70/J70</f>
        <v>0.83750000000000002</v>
      </c>
      <c r="O70" s="3">
        <v>153</v>
      </c>
      <c r="P70" s="3">
        <v>429</v>
      </c>
      <c r="Q70" s="3">
        <v>582</v>
      </c>
      <c r="R70" s="3">
        <v>0</v>
      </c>
      <c r="S70" s="3">
        <v>153</v>
      </c>
      <c r="T70" s="3">
        <v>6021</v>
      </c>
      <c r="U70" s="3">
        <v>6174</v>
      </c>
      <c r="V70" s="3">
        <v>5248</v>
      </c>
      <c r="W70" s="10">
        <f>T70-V70</f>
        <v>773</v>
      </c>
      <c r="X70" s="8">
        <f>V70/T70</f>
        <v>0.87161601062946359</v>
      </c>
      <c r="Y70" s="3"/>
      <c r="Z70" s="3" t="s">
        <v>47</v>
      </c>
      <c r="AA70" s="3"/>
    </row>
    <row r="71" spans="1:27" x14ac:dyDescent="0.4">
      <c r="A71" s="3"/>
      <c r="B71" s="3">
        <v>1</v>
      </c>
      <c r="C71" s="3">
        <v>1</v>
      </c>
      <c r="D71" s="3">
        <v>0</v>
      </c>
      <c r="E71" s="3">
        <v>1</v>
      </c>
      <c r="F71" s="6"/>
      <c r="G71" s="6"/>
      <c r="H71" s="6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4">
      <c r="A72" s="3"/>
      <c r="B72" s="3">
        <v>1</v>
      </c>
      <c r="C72" s="3">
        <v>1</v>
      </c>
      <c r="D72" s="3">
        <v>0</v>
      </c>
      <c r="E72" s="3">
        <v>1</v>
      </c>
      <c r="F72" s="6"/>
      <c r="G72" s="6"/>
      <c r="H72" s="6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x14ac:dyDescent="0.4">
      <c r="A73" s="3" t="s">
        <v>36</v>
      </c>
      <c r="B73" s="3">
        <v>1</v>
      </c>
      <c r="C73" s="3">
        <v>1</v>
      </c>
      <c r="D73" s="3">
        <v>1</v>
      </c>
      <c r="E73" s="3">
        <v>1</v>
      </c>
      <c r="F73" s="6">
        <v>26.000900000000001</v>
      </c>
      <c r="G73" s="6">
        <v>6.9741</v>
      </c>
      <c r="H73" s="6">
        <v>6.2477</v>
      </c>
      <c r="I73" s="3">
        <v>160</v>
      </c>
      <c r="J73" s="3">
        <v>3273</v>
      </c>
      <c r="K73" s="3">
        <v>3433</v>
      </c>
      <c r="L73" s="3">
        <v>2752</v>
      </c>
      <c r="M73" s="10">
        <v>1265</v>
      </c>
      <c r="N73" s="8">
        <f>L73/J73</f>
        <v>0.8408188206538344</v>
      </c>
      <c r="O73" s="3">
        <v>160</v>
      </c>
      <c r="P73" s="3">
        <v>562</v>
      </c>
      <c r="Q73" s="3">
        <v>722</v>
      </c>
      <c r="R73" s="3">
        <v>0</v>
      </c>
      <c r="S73" s="3">
        <v>160</v>
      </c>
      <c r="T73" s="3">
        <v>884</v>
      </c>
      <c r="U73" s="3">
        <v>1044</v>
      </c>
      <c r="V73" s="3">
        <v>448</v>
      </c>
      <c r="W73" s="10">
        <f>T73-V73</f>
        <v>436</v>
      </c>
      <c r="X73" s="8">
        <f>V73/T73</f>
        <v>0.50678733031674206</v>
      </c>
      <c r="Y73" s="3"/>
      <c r="Z73" s="3"/>
      <c r="AA73" s="3"/>
    </row>
    <row r="74" spans="1:27" x14ac:dyDescent="0.4">
      <c r="A74" s="3"/>
      <c r="B74" s="3">
        <v>1</v>
      </c>
      <c r="C74" s="3">
        <v>1</v>
      </c>
      <c r="D74" s="3">
        <v>1</v>
      </c>
      <c r="E74" s="3">
        <v>1</v>
      </c>
      <c r="F74" s="6"/>
      <c r="G74" s="6"/>
      <c r="H74" s="6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4">
      <c r="A75" s="3"/>
      <c r="B75" s="3">
        <v>1</v>
      </c>
      <c r="C75" s="3">
        <v>1</v>
      </c>
      <c r="D75" s="3">
        <v>1</v>
      </c>
      <c r="E75" s="3">
        <v>1</v>
      </c>
      <c r="F75" s="6"/>
      <c r="G75" s="6"/>
      <c r="H75" s="6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4">
      <c r="A76" s="3"/>
      <c r="B76" s="3">
        <v>1</v>
      </c>
      <c r="C76" s="3">
        <v>1</v>
      </c>
      <c r="D76" s="3">
        <v>1</v>
      </c>
      <c r="E76" s="3">
        <v>1</v>
      </c>
      <c r="F76" s="6"/>
      <c r="G76" s="6"/>
      <c r="H76" s="6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x14ac:dyDescent="0.4">
      <c r="A77" s="3" t="s">
        <v>6</v>
      </c>
      <c r="B77" s="3">
        <f t="shared" ref="B77:H77" si="0">SUM(B3:B76)</f>
        <v>76</v>
      </c>
      <c r="C77" s="3">
        <f t="shared" si="0"/>
        <v>71</v>
      </c>
      <c r="D77" s="3">
        <f t="shared" si="0"/>
        <v>60</v>
      </c>
      <c r="E77" s="3">
        <f t="shared" si="0"/>
        <v>72</v>
      </c>
      <c r="F77" s="6">
        <f t="shared" si="0"/>
        <v>1116.2828999999999</v>
      </c>
      <c r="G77" s="6">
        <f t="shared" si="0"/>
        <v>163.44749999999999</v>
      </c>
      <c r="H77" s="6">
        <f t="shared" si="0"/>
        <v>348.03339999999997</v>
      </c>
      <c r="I77" s="3">
        <f t="shared" ref="I77:W77" si="1">SUM(I3:I76)</f>
        <v>2911</v>
      </c>
      <c r="J77" s="3">
        <f t="shared" si="1"/>
        <v>73448</v>
      </c>
      <c r="K77" s="3">
        <f t="shared" si="1"/>
        <v>76359</v>
      </c>
      <c r="L77" s="3">
        <f t="shared" si="1"/>
        <v>59968</v>
      </c>
      <c r="M77" s="3">
        <f t="shared" si="1"/>
        <v>18494</v>
      </c>
      <c r="N77" s="8">
        <f>L77/J77</f>
        <v>0.81646879424899244</v>
      </c>
      <c r="O77" s="3">
        <f t="shared" si="1"/>
        <v>2911</v>
      </c>
      <c r="P77" s="3">
        <f t="shared" si="1"/>
        <v>13231</v>
      </c>
      <c r="Q77" s="3">
        <f t="shared" si="1"/>
        <v>16142</v>
      </c>
      <c r="R77" s="3"/>
      <c r="S77" s="3">
        <f t="shared" si="1"/>
        <v>2912</v>
      </c>
      <c r="T77" s="3">
        <f t="shared" si="1"/>
        <v>52571</v>
      </c>
      <c r="U77" s="3">
        <f t="shared" si="1"/>
        <v>55483</v>
      </c>
      <c r="V77" s="3">
        <f t="shared" si="1"/>
        <v>40768</v>
      </c>
      <c r="W77" s="3">
        <f t="shared" si="1"/>
        <v>11803</v>
      </c>
      <c r="X77" s="8">
        <f>V77/T77</f>
        <v>0.77548458275475074</v>
      </c>
      <c r="Y77" s="3"/>
      <c r="Z77" s="3"/>
      <c r="AA77" s="3"/>
    </row>
    <row r="78" spans="1:27" x14ac:dyDescent="0.4">
      <c r="A78" s="3" t="s">
        <v>57</v>
      </c>
      <c r="B78" s="12"/>
      <c r="C78" s="12"/>
      <c r="D78" s="12"/>
      <c r="E78" s="13"/>
      <c r="F78" s="6">
        <f>AVERAGE(F2:F73)</f>
        <v>62.015716666666663</v>
      </c>
      <c r="G78" s="6">
        <f t="shared" ref="G78:H78" si="2">AVERAGE(G2:G73)</f>
        <v>9.0804166666666664</v>
      </c>
      <c r="H78" s="6">
        <f t="shared" si="2"/>
        <v>19.335188888888887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4">
      <c r="A79" s="3" t="s">
        <v>58</v>
      </c>
      <c r="B79" s="12"/>
      <c r="C79" s="12"/>
      <c r="D79" s="12"/>
      <c r="E79" s="13"/>
      <c r="F79" s="6">
        <f>MEDIAN(F2:F73)</f>
        <v>29.817600000000002</v>
      </c>
      <c r="G79" s="6">
        <f t="shared" ref="G79:H79" si="3">MEDIAN(G2:G73)</f>
        <v>10.110199999999999</v>
      </c>
      <c r="H79" s="6">
        <f t="shared" si="3"/>
        <v>10.03675</v>
      </c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</sheetData>
  <pageMargins left="0.7" right="0.7" top="0.75" bottom="0.75" header="0.3" footer="0.3"/>
  <pageSetup orientation="portrait" r:id="rId1"/>
  <ignoredErrors>
    <ignoredError sqref="N7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attempt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Dimitra Dodou</dc:creator>
  <cp:lastModifiedBy>Joost de Winter</cp:lastModifiedBy>
  <dcterms:created xsi:type="dcterms:W3CDTF">2024-10-16T11:03:18Z</dcterms:created>
  <dcterms:modified xsi:type="dcterms:W3CDTF">2024-10-18T07:56:41Z</dcterms:modified>
</cp:coreProperties>
</file>