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70CB58A0-1EB5-4A5E-A0C1-E951873A86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4" sheetId="7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7" l="1"/>
  <c r="G20" i="7"/>
  <c r="G22" i="7"/>
  <c r="G23" i="7"/>
  <c r="G24" i="7"/>
  <c r="G25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B7" i="7"/>
  <c r="C7" i="7"/>
  <c r="D7" i="7"/>
  <c r="E7" i="7"/>
  <c r="F7" i="7"/>
  <c r="B8" i="7"/>
  <c r="C8" i="7"/>
  <c r="D8" i="7"/>
  <c r="E8" i="7"/>
  <c r="F8" i="7"/>
  <c r="O18" i="7" l="1"/>
  <c r="O20" i="7"/>
  <c r="O22" i="7"/>
  <c r="O23" i="7"/>
  <c r="O24" i="7"/>
  <c r="O25" i="7"/>
  <c r="O17" i="7"/>
  <c r="K25" i="7"/>
  <c r="K24" i="7"/>
  <c r="K23" i="7"/>
  <c r="K22" i="7"/>
  <c r="K20" i="7"/>
  <c r="K18" i="7"/>
  <c r="G17" i="7"/>
</calcChain>
</file>

<file path=xl/sharedStrings.xml><?xml version="1.0" encoding="utf-8"?>
<sst xmlns="http://schemas.openxmlformats.org/spreadsheetml/2006/main" count="51" uniqueCount="42">
  <si>
    <t>Error</t>
  </si>
  <si>
    <t>AVE</t>
  </si>
  <si>
    <t>Blanc_str</t>
  </si>
  <si>
    <t>Blanc_lyz</t>
  </si>
  <si>
    <t>blanc_fbg</t>
  </si>
  <si>
    <t>blanc_bsa</t>
  </si>
  <si>
    <t>5_lyz</t>
  </si>
  <si>
    <t>5_fbg</t>
  </si>
  <si>
    <t>5_bsa</t>
  </si>
  <si>
    <t>05_lyz</t>
  </si>
  <si>
    <t>05_bsa</t>
  </si>
  <si>
    <t>50_lyz</t>
  </si>
  <si>
    <t>50_fbg</t>
  </si>
  <si>
    <t>Exp. No</t>
  </si>
  <si>
    <t>Sample name</t>
  </si>
  <si>
    <t>Average</t>
  </si>
  <si>
    <t>St.Dev</t>
  </si>
  <si>
    <t>Silicon autofluorescence</t>
  </si>
  <si>
    <t>Blank</t>
  </si>
  <si>
    <t>Silicon</t>
  </si>
  <si>
    <t>PLL-PEG</t>
  </si>
  <si>
    <t>BSA-AF488 1mg/ml</t>
  </si>
  <si>
    <t>LYS-FITC 1 mg/ml</t>
  </si>
  <si>
    <t>FIB-AF488 1 mg/ml</t>
  </si>
  <si>
    <t>PLL-ZID</t>
  </si>
  <si>
    <t>L2_Fbg</t>
  </si>
  <si>
    <t>G_fbg</t>
  </si>
  <si>
    <t>G_lyz</t>
  </si>
  <si>
    <t>L2_lyz</t>
  </si>
  <si>
    <t>G_bsa</t>
  </si>
  <si>
    <t>L2_bsa</t>
  </si>
  <si>
    <t>50_bsa</t>
  </si>
  <si>
    <t>05-fbg</t>
  </si>
  <si>
    <t>ER348</t>
  </si>
  <si>
    <t>ER348 0.5</t>
  </si>
  <si>
    <t>ER348 5</t>
  </si>
  <si>
    <t>ER348 50</t>
  </si>
  <si>
    <t>ER348 L2</t>
  </si>
  <si>
    <t>Blank Fbg</t>
  </si>
  <si>
    <t>Blank_BSA</t>
  </si>
  <si>
    <t>Blank_lyz</t>
  </si>
  <si>
    <t>Si_empty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</si>
</sst>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left"/>
    </xf>
    <xf numFmtId="2" fontId="4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73871404067109"/>
          <c:y val="4.6609477124183007E-2"/>
          <c:w val="0.86057819241498135"/>
          <c:h val="0.78586407369153899"/>
        </c:manualLayout>
      </c:layout>
      <c:barChart>
        <c:barDir val="col"/>
        <c:grouping val="clustered"/>
        <c:varyColors val="0"/>
        <c:ser>
          <c:idx val="2"/>
          <c:order val="0"/>
          <c:tx>
            <c:v>Unexposed</c:v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7F1-4DB4-9671-C61BFD1CA652}"/>
              </c:ext>
            </c:extLst>
          </c:dPt>
          <c:errBars>
            <c:errBarType val="both"/>
            <c:errValType val="cust"/>
            <c:noEndCap val="0"/>
            <c:plus>
              <c:numRef>
                <c:f>Sheet4!$G$17</c:f>
                <c:numCache>
                  <c:formatCode>General</c:formatCode>
                  <c:ptCount val="1"/>
                  <c:pt idx="0">
                    <c:v>4.8676939555034153E-2</c:v>
                  </c:pt>
                </c:numCache>
              </c:numRef>
            </c:plus>
            <c:minus>
              <c:numRef>
                <c:f>Sheet4!$G$17</c:f>
                <c:numCache>
                  <c:formatCode>General</c:formatCode>
                  <c:ptCount val="1"/>
                  <c:pt idx="0">
                    <c:v>4.8676939555034153E-2</c:v>
                  </c:pt>
                </c:numCache>
              </c:numRef>
            </c:minus>
          </c:errBars>
          <c:val>
            <c:numRef>
              <c:f>'[1]PLL-HPMA project'!$D$5</c:f>
              <c:numCache>
                <c:formatCode>General</c:formatCode>
                <c:ptCount val="1"/>
                <c:pt idx="0">
                  <c:v>2.0466666666666669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F1-4DB4-9671-C61BFD1CA652}"/>
            </c:ext>
          </c:extLst>
        </c:ser>
        <c:ser>
          <c:idx val="0"/>
          <c:order val="1"/>
          <c:tx>
            <c:strRef>
              <c:f>Sheet4!$E$14</c:f>
              <c:strCache>
                <c:ptCount val="1"/>
                <c:pt idx="0">
                  <c:v>BSA-AF488 1mg/ml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Sheet4!$G$18:$G$26</c:f>
                <c:numCache>
                  <c:formatCode>General</c:formatCode>
                  <c:ptCount val="9"/>
                  <c:pt idx="0">
                    <c:v>1.73</c:v>
                  </c:pt>
                  <c:pt idx="2">
                    <c:v>0.03</c:v>
                  </c:pt>
                  <c:pt idx="4">
                    <c:v>3.5000000000000003E-2</c:v>
                  </c:pt>
                  <c:pt idx="5">
                    <c:v>0.03</c:v>
                  </c:pt>
                  <c:pt idx="6">
                    <c:v>0.25</c:v>
                  </c:pt>
                  <c:pt idx="7">
                    <c:v>7.4999999999999997E-2</c:v>
                  </c:pt>
                </c:numCache>
              </c:numRef>
            </c:plus>
            <c:minus>
              <c:numRef>
                <c:f>Sheet4!$G$18:$G$26</c:f>
                <c:numCache>
                  <c:formatCode>General</c:formatCode>
                  <c:ptCount val="9"/>
                  <c:pt idx="0">
                    <c:v>1.73</c:v>
                  </c:pt>
                  <c:pt idx="2">
                    <c:v>0.03</c:v>
                  </c:pt>
                  <c:pt idx="4">
                    <c:v>3.5000000000000003E-2</c:v>
                  </c:pt>
                  <c:pt idx="5">
                    <c:v>0.03</c:v>
                  </c:pt>
                  <c:pt idx="6">
                    <c:v>0.25</c:v>
                  </c:pt>
                  <c:pt idx="7">
                    <c:v>7.4999999999999997E-2</c:v>
                  </c:pt>
                </c:numCache>
              </c:numRef>
            </c:minus>
            <c:spPr>
              <a:ln w="12700"/>
            </c:spPr>
          </c:errBars>
          <c:cat>
            <c:numRef>
              <c:f>'[1]PLL-HPMA project'!$A$6:$A$14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Sheet4!$E$18:$E$25</c:f>
              <c:numCache>
                <c:formatCode>0.00</c:formatCode>
                <c:ptCount val="8"/>
                <c:pt idx="0">
                  <c:v>25.77</c:v>
                </c:pt>
                <c:pt idx="2">
                  <c:v>3.81</c:v>
                </c:pt>
                <c:pt idx="4">
                  <c:v>5.98</c:v>
                </c:pt>
                <c:pt idx="5">
                  <c:v>4.43</c:v>
                </c:pt>
                <c:pt idx="6">
                  <c:v>3.79</c:v>
                </c:pt>
                <c:pt idx="7">
                  <c:v>4.75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F1-4DB4-9671-C61BFD1CA652}"/>
            </c:ext>
          </c:extLst>
        </c:ser>
        <c:ser>
          <c:idx val="1"/>
          <c:order val="2"/>
          <c:tx>
            <c:strRef>
              <c:f>Sheet4!$I$14</c:f>
              <c:strCache>
                <c:ptCount val="1"/>
                <c:pt idx="0">
                  <c:v>LYS-FITC 1 mg/ml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Sheet4!$K$18:$K$26</c:f>
                <c:numCache>
                  <c:formatCode>General</c:formatCode>
                  <c:ptCount val="9"/>
                  <c:pt idx="0">
                    <c:v>0.5</c:v>
                  </c:pt>
                  <c:pt idx="2">
                    <c:v>3.5000000000000003E-2</c:v>
                  </c:pt>
                  <c:pt idx="4">
                    <c:v>0.05</c:v>
                  </c:pt>
                  <c:pt idx="5">
                    <c:v>0.05</c:v>
                  </c:pt>
                  <c:pt idx="6">
                    <c:v>0.03</c:v>
                  </c:pt>
                  <c:pt idx="7">
                    <c:v>0.19</c:v>
                  </c:pt>
                </c:numCache>
              </c:numRef>
            </c:plus>
            <c:minus>
              <c:numRef>
                <c:f>Sheet4!$K$18:$K$26</c:f>
                <c:numCache>
                  <c:formatCode>General</c:formatCode>
                  <c:ptCount val="9"/>
                  <c:pt idx="0">
                    <c:v>0.5</c:v>
                  </c:pt>
                  <c:pt idx="2">
                    <c:v>3.5000000000000003E-2</c:v>
                  </c:pt>
                  <c:pt idx="4">
                    <c:v>0.05</c:v>
                  </c:pt>
                  <c:pt idx="5">
                    <c:v>0.05</c:v>
                  </c:pt>
                  <c:pt idx="6">
                    <c:v>0.03</c:v>
                  </c:pt>
                  <c:pt idx="7">
                    <c:v>0.19</c:v>
                  </c:pt>
                </c:numCache>
              </c:numRef>
            </c:minus>
          </c:errBars>
          <c:cat>
            <c:numRef>
              <c:f>'[1]PLL-HPMA project'!$A$6:$A$14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Sheet4!$I$18:$I$25</c:f>
              <c:numCache>
                <c:formatCode>0.00</c:formatCode>
                <c:ptCount val="8"/>
                <c:pt idx="0">
                  <c:v>12.47</c:v>
                </c:pt>
                <c:pt idx="2">
                  <c:v>4.6900000000000004</c:v>
                </c:pt>
                <c:pt idx="4">
                  <c:v>4.6900000000000004</c:v>
                </c:pt>
                <c:pt idx="5">
                  <c:v>3.3</c:v>
                </c:pt>
                <c:pt idx="6">
                  <c:v>4.1399999999999997</c:v>
                </c:pt>
                <c:pt idx="7">
                  <c:v>3.31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F1-4DB4-9671-C61BFD1CA652}"/>
            </c:ext>
          </c:extLst>
        </c:ser>
        <c:ser>
          <c:idx val="3"/>
          <c:order val="3"/>
          <c:tx>
            <c:strRef>
              <c:f>Sheet4!$M$14</c:f>
              <c:strCache>
                <c:ptCount val="1"/>
                <c:pt idx="0">
                  <c:v>FIB-AF488 1 mg/ml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Sheet4!$O$18:$O$26</c:f>
                <c:numCache>
                  <c:formatCode>General</c:formatCode>
                  <c:ptCount val="9"/>
                  <c:pt idx="0">
                    <c:v>0.47958604835605645</c:v>
                  </c:pt>
                  <c:pt idx="2">
                    <c:v>0.13500000000000001</c:v>
                  </c:pt>
                  <c:pt idx="4">
                    <c:v>0.34499999999999997</c:v>
                  </c:pt>
                  <c:pt idx="5">
                    <c:v>0.245</c:v>
                  </c:pt>
                  <c:pt idx="6">
                    <c:v>0.02</c:v>
                  </c:pt>
                  <c:pt idx="7">
                    <c:v>0.19</c:v>
                  </c:pt>
                </c:numCache>
              </c:numRef>
            </c:plus>
            <c:minus>
              <c:numRef>
                <c:f>Sheet4!$O$18:$O$26</c:f>
                <c:numCache>
                  <c:formatCode>General</c:formatCode>
                  <c:ptCount val="9"/>
                  <c:pt idx="0">
                    <c:v>0.47958604835605645</c:v>
                  </c:pt>
                  <c:pt idx="2">
                    <c:v>0.13500000000000001</c:v>
                  </c:pt>
                  <c:pt idx="4">
                    <c:v>0.34499999999999997</c:v>
                  </c:pt>
                  <c:pt idx="5">
                    <c:v>0.245</c:v>
                  </c:pt>
                  <c:pt idx="6">
                    <c:v>0.02</c:v>
                  </c:pt>
                  <c:pt idx="7">
                    <c:v>0.19</c:v>
                  </c:pt>
                </c:numCache>
              </c:numRef>
            </c:minus>
          </c:errBars>
          <c:val>
            <c:numRef>
              <c:f>Sheet4!$M$18:$M$26</c:f>
              <c:numCache>
                <c:formatCode>General</c:formatCode>
                <c:ptCount val="9"/>
                <c:pt idx="0" formatCode="0.00">
                  <c:v>15.48</c:v>
                </c:pt>
                <c:pt idx="2">
                  <c:v>3.6</c:v>
                </c:pt>
                <c:pt idx="4">
                  <c:v>8.1300000000000008</c:v>
                </c:pt>
                <c:pt idx="5">
                  <c:v>4.47</c:v>
                </c:pt>
                <c:pt idx="6">
                  <c:v>4.3099999999999996</c:v>
                </c:pt>
                <c:pt idx="7">
                  <c:v>4.75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F1-4DB4-9671-C61BFD1CA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6578216"/>
        <c:axId val="511596368"/>
      </c:barChart>
      <c:catAx>
        <c:axId val="5165782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11596368"/>
        <c:crosses val="autoZero"/>
        <c:auto val="0"/>
        <c:lblAlgn val="ctr"/>
        <c:lblOffset val="100"/>
        <c:noMultiLvlLbl val="0"/>
      </c:catAx>
      <c:valAx>
        <c:axId val="511596368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Fluorescent intensity (a.u.)</a:t>
                </a:r>
              </a:p>
            </c:rich>
          </c:tx>
          <c:layout>
            <c:manualLayout>
              <c:xMode val="edge"/>
              <c:yMode val="edge"/>
              <c:x val="3.2644327920574083E-2"/>
              <c:y val="0.1792137901453440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6578216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4313884571339253"/>
          <c:y val="0.10474539600866668"/>
          <c:w val="0.23955951051997157"/>
          <c:h val="0.22159350610870029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2000"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380999</xdr:colOff>
      <xdr:row>12</xdr:row>
      <xdr:rowOff>38348</xdr:rowOff>
    </xdr:from>
    <xdr:to>
      <xdr:col>34</xdr:col>
      <xdr:colOff>299356</xdr:colOff>
      <xdr:row>48</xdr:row>
      <xdr:rowOff>71994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FB5E1D-35D7-42B3-A6D0-831E710B33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0.16595</cdr:x>
      <cdr:y>0.95599</cdr:y>
    </cdr:from>
    <cdr:to>
      <cdr:x>0.24193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9BE368F-4BF1-43F7-BB20-F2CFD7E106B6}"/>
            </a:ext>
          </a:extLst>
        </cdr:cNvPr>
        <cdr:cNvSpPr txBox="1"/>
      </cdr:nvSpPr>
      <cdr:spPr>
        <a:xfrm xmlns:a="http://schemas.openxmlformats.org/drawingml/2006/main">
          <a:off x="1997034" y="6588330"/>
          <a:ext cx="914400" cy="303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0.13881</cdr:x>
      <cdr:y>0.90663</cdr:y>
    </cdr:from>
    <cdr:to>
      <cdr:x>0.23153</cdr:x>
      <cdr:y>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17257D5-E458-43D5-9ED3-B2E6F1965BBC}"/>
            </a:ext>
          </a:extLst>
        </cdr:cNvPr>
        <cdr:cNvSpPr txBox="1"/>
      </cdr:nvSpPr>
      <cdr:spPr>
        <a:xfrm xmlns:a="http://schemas.openxmlformats.org/drawingml/2006/main">
          <a:off x="1670464" y="6248153"/>
          <a:ext cx="1115786" cy="6434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latin typeface="Verdana" panose="020B0604030504040204" pitchFamily="34" charset="0"/>
              <a:ea typeface="Verdana" panose="020B0604030504040204" pitchFamily="34" charset="0"/>
            </a:rPr>
            <a:t>blank </a:t>
          </a:r>
        </a:p>
        <a:p xmlns:a="http://schemas.openxmlformats.org/drawingml/2006/main">
          <a:pPr algn="ctr"/>
          <a:r>
            <a:rPr lang="en-US" sz="1600" b="1">
              <a:latin typeface="Verdana" panose="020B0604030504040204" pitchFamily="34" charset="0"/>
              <a:ea typeface="Verdana" panose="020B0604030504040204" pitchFamily="34" charset="0"/>
            </a:rPr>
            <a:t>silicon</a:t>
          </a:r>
        </a:p>
      </cdr:txBody>
    </cdr:sp>
  </cdr:relSizeAnchor>
  <cdr:relSizeAnchor xmlns:cdr="http://schemas.openxmlformats.org/drawingml/2006/chartDrawing">
    <cdr:from>
      <cdr:x>0.33258</cdr:x>
      <cdr:y>0.90663</cdr:y>
    </cdr:from>
    <cdr:to>
      <cdr:x>0.4253</cdr:x>
      <cdr:y>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876E3A7C-9A1C-401D-9FFD-ABD804128CC0}"/>
            </a:ext>
          </a:extLst>
        </cdr:cNvPr>
        <cdr:cNvSpPr txBox="1"/>
      </cdr:nvSpPr>
      <cdr:spPr>
        <a:xfrm xmlns:a="http://schemas.openxmlformats.org/drawingml/2006/main">
          <a:off x="4385150" y="6248173"/>
          <a:ext cx="1222543" cy="643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latin typeface="Verdana" panose="020B0604030504040204" pitchFamily="34" charset="0"/>
              <a:ea typeface="Verdana" panose="020B0604030504040204" pitchFamily="34" charset="0"/>
            </a:rPr>
            <a:t>PLL-PEG</a:t>
          </a:r>
        </a:p>
      </cdr:txBody>
    </cdr:sp>
  </cdr:relSizeAnchor>
  <cdr:relSizeAnchor xmlns:cdr="http://schemas.openxmlformats.org/drawingml/2006/chartDrawing">
    <cdr:from>
      <cdr:x>0.5277</cdr:x>
      <cdr:y>0.90663</cdr:y>
    </cdr:from>
    <cdr:to>
      <cdr:x>0.62042</cdr:x>
      <cdr:y>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A53CF0EA-B047-4E29-A504-E5938FC2E343}"/>
            </a:ext>
          </a:extLst>
        </cdr:cNvPr>
        <cdr:cNvSpPr txBox="1"/>
      </cdr:nvSpPr>
      <cdr:spPr>
        <a:xfrm xmlns:a="http://schemas.openxmlformats.org/drawingml/2006/main">
          <a:off x="6957924" y="6248173"/>
          <a:ext cx="1222543" cy="643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latin typeface="Verdana" panose="020B0604030504040204" pitchFamily="34" charset="0"/>
              <a:ea typeface="Verdana" panose="020B0604030504040204" pitchFamily="34" charset="0"/>
            </a:rPr>
            <a:t>PLL-ZID</a:t>
          </a:r>
        </a:p>
        <a:p xmlns:a="http://schemas.openxmlformats.org/drawingml/2006/main">
          <a:pPr algn="ctr"/>
          <a:r>
            <a:rPr lang="en-US" sz="1600" b="1">
              <a:latin typeface="Verdana" panose="020B0604030504040204" pitchFamily="34" charset="0"/>
              <a:ea typeface="Verdana" panose="020B0604030504040204" pitchFamily="34" charset="0"/>
            </a:rPr>
            <a:t>1</a:t>
          </a:r>
          <a:r>
            <a:rPr lang="en-US" sz="1600" b="1" baseline="0">
              <a:latin typeface="Verdana" panose="020B0604030504040204" pitchFamily="34" charset="0"/>
              <a:ea typeface="Verdana" panose="020B0604030504040204" pitchFamily="34" charset="0"/>
            </a:rPr>
            <a:t> : 0.5</a:t>
          </a:r>
          <a:endParaRPr lang="en-US" sz="1600" b="1">
            <a:latin typeface="Verdana" panose="020B0604030504040204" pitchFamily="34" charset="0"/>
            <a:ea typeface="Verdana" panose="020B0604030504040204" pitchFamily="34" charset="0"/>
          </a:endParaRPr>
        </a:p>
      </cdr:txBody>
    </cdr:sp>
  </cdr:relSizeAnchor>
  <cdr:relSizeAnchor xmlns:cdr="http://schemas.openxmlformats.org/drawingml/2006/chartDrawing">
    <cdr:from>
      <cdr:x>0.62461</cdr:x>
      <cdr:y>0.90663</cdr:y>
    </cdr:from>
    <cdr:to>
      <cdr:x>0.71733</cdr:x>
      <cdr:y>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67F9EEE6-03B2-43C6-A47F-7E5F7DFDCDDA}"/>
            </a:ext>
          </a:extLst>
        </cdr:cNvPr>
        <cdr:cNvSpPr txBox="1"/>
      </cdr:nvSpPr>
      <cdr:spPr>
        <a:xfrm xmlns:a="http://schemas.openxmlformats.org/drawingml/2006/main">
          <a:off x="8235635" y="6248173"/>
          <a:ext cx="1222543" cy="643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latin typeface="Verdana" panose="020B0604030504040204" pitchFamily="34" charset="0"/>
              <a:ea typeface="Verdana" panose="020B0604030504040204" pitchFamily="34" charset="0"/>
            </a:rPr>
            <a:t>PLL-ZID</a:t>
          </a:r>
        </a:p>
        <a:p xmlns:a="http://schemas.openxmlformats.org/drawingml/2006/main">
          <a:pPr algn="ctr"/>
          <a:r>
            <a:rPr lang="en-US" sz="1600" b="1">
              <a:latin typeface="Verdana" panose="020B0604030504040204" pitchFamily="34" charset="0"/>
              <a:ea typeface="Verdana" panose="020B0604030504040204" pitchFamily="34" charset="0"/>
            </a:rPr>
            <a:t>1</a:t>
          </a:r>
          <a:r>
            <a:rPr lang="en-US" sz="1600" b="1" baseline="0">
              <a:latin typeface="Verdana" panose="020B0604030504040204" pitchFamily="34" charset="0"/>
              <a:ea typeface="Verdana" panose="020B0604030504040204" pitchFamily="34" charset="0"/>
            </a:rPr>
            <a:t> : 5</a:t>
          </a:r>
          <a:endParaRPr lang="en-US" sz="1600" b="1">
            <a:latin typeface="Verdana" panose="020B0604030504040204" pitchFamily="34" charset="0"/>
            <a:ea typeface="Verdana" panose="020B0604030504040204" pitchFamily="34" charset="0"/>
          </a:endParaRPr>
        </a:p>
      </cdr:txBody>
    </cdr:sp>
  </cdr:relSizeAnchor>
  <cdr:relSizeAnchor xmlns:cdr="http://schemas.openxmlformats.org/drawingml/2006/chartDrawing">
    <cdr:from>
      <cdr:x>0.7185</cdr:x>
      <cdr:y>0.90663</cdr:y>
    </cdr:from>
    <cdr:to>
      <cdr:x>0.81122</cdr:x>
      <cdr:y>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EBAD5D2E-605F-4A53-B8EF-F3646890B781}"/>
            </a:ext>
          </a:extLst>
        </cdr:cNvPr>
        <cdr:cNvSpPr txBox="1"/>
      </cdr:nvSpPr>
      <cdr:spPr>
        <a:xfrm xmlns:a="http://schemas.openxmlformats.org/drawingml/2006/main">
          <a:off x="9473685" y="6248173"/>
          <a:ext cx="1222543" cy="643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latin typeface="Verdana" panose="020B0604030504040204" pitchFamily="34" charset="0"/>
              <a:ea typeface="Verdana" panose="020B0604030504040204" pitchFamily="34" charset="0"/>
            </a:rPr>
            <a:t>PLL-ZID</a:t>
          </a:r>
        </a:p>
        <a:p xmlns:a="http://schemas.openxmlformats.org/drawingml/2006/main">
          <a:pPr algn="ctr"/>
          <a:r>
            <a:rPr lang="en-US" sz="1600" b="1">
              <a:latin typeface="Verdana" panose="020B0604030504040204" pitchFamily="34" charset="0"/>
              <a:ea typeface="Verdana" panose="020B0604030504040204" pitchFamily="34" charset="0"/>
            </a:rPr>
            <a:t>1</a:t>
          </a:r>
          <a:r>
            <a:rPr lang="en-US" sz="1600" b="1" baseline="0">
              <a:latin typeface="Verdana" panose="020B0604030504040204" pitchFamily="34" charset="0"/>
              <a:ea typeface="Verdana" panose="020B0604030504040204" pitchFamily="34" charset="0"/>
            </a:rPr>
            <a:t> : 50</a:t>
          </a:r>
          <a:endParaRPr lang="en-US" sz="1600" b="1">
            <a:latin typeface="Verdana" panose="020B0604030504040204" pitchFamily="34" charset="0"/>
            <a:ea typeface="Verdana" panose="020B0604030504040204" pitchFamily="34" charset="0"/>
          </a:endParaRPr>
        </a:p>
      </cdr:txBody>
    </cdr:sp>
  </cdr:relSizeAnchor>
  <cdr:relSizeAnchor xmlns:cdr="http://schemas.openxmlformats.org/drawingml/2006/chartDrawing">
    <cdr:from>
      <cdr:x>0.81118</cdr:x>
      <cdr:y>0.90663</cdr:y>
    </cdr:from>
    <cdr:to>
      <cdr:x>0.9039</cdr:x>
      <cdr:y>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B668C6F0-8BB5-45DC-9547-97B189ED16A2}"/>
            </a:ext>
          </a:extLst>
        </cdr:cNvPr>
        <cdr:cNvSpPr txBox="1"/>
      </cdr:nvSpPr>
      <cdr:spPr>
        <a:xfrm xmlns:a="http://schemas.openxmlformats.org/drawingml/2006/main">
          <a:off x="10695676" y="6248173"/>
          <a:ext cx="1222543" cy="643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latin typeface="Verdana" panose="020B0604030504040204" pitchFamily="34" charset="0"/>
              <a:ea typeface="Verdana" panose="020B0604030504040204" pitchFamily="34" charset="0"/>
            </a:rPr>
            <a:t>PLL-ZID</a:t>
          </a:r>
        </a:p>
        <a:p xmlns:a="http://schemas.openxmlformats.org/drawingml/2006/main">
          <a:pPr algn="ctr"/>
          <a:r>
            <a:rPr lang="en-US" sz="1600" b="1">
              <a:latin typeface="Verdana" panose="020B0604030504040204" pitchFamily="34" charset="0"/>
              <a:ea typeface="Verdana" panose="020B0604030504040204" pitchFamily="34" charset="0"/>
            </a:rPr>
            <a:t>linear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ORC-Projects/Smulders/ROEVE001/Data/Microscopy/Antifouling%20BSA%20and%20LYS%20PLL-HPM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L-HPMA project"/>
    </sheetNames>
    <sheetDataSet>
      <sheetData sheetId="0">
        <row r="5">
          <cell r="D5">
            <v>2.0466666666666669</v>
          </cell>
        </row>
        <row r="6">
          <cell r="A6">
            <v>1</v>
          </cell>
        </row>
        <row r="7">
          <cell r="A7">
            <v>2</v>
          </cell>
        </row>
        <row r="8">
          <cell r="A8">
            <v>3</v>
          </cell>
        </row>
        <row r="9">
          <cell r="A9">
            <v>4</v>
          </cell>
        </row>
        <row r="10">
          <cell r="A10">
            <v>5</v>
          </cell>
        </row>
        <row r="11">
          <cell r="A11">
            <v>6</v>
          </cell>
        </row>
        <row r="12">
          <cell r="A12">
            <v>7</v>
          </cell>
        </row>
        <row r="13">
          <cell r="A13">
            <v>8</v>
          </cell>
        </row>
        <row r="14">
          <cell r="A14">
            <v>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9"/>
  <sheetViews>
    <sheetView tabSelected="1" zoomScale="70" zoomScaleNormal="70" workbookViewId="0">
      <selection activeCell="M40" sqref="M40"/>
    </sheetView>
  </sheetViews>
  <sheetFormatPr defaultRowHeight="15" x14ac:dyDescent="0.25"/>
  <cols>
    <col min="2" max="2" width="16.5703125" customWidth="1"/>
    <col min="3" max="3" width="15.42578125" customWidth="1"/>
    <col min="4" max="4" width="25.85546875" customWidth="1"/>
    <col min="5" max="5" width="11.140625" customWidth="1"/>
    <col min="6" max="6" width="11.28515625" customWidth="1"/>
    <col min="13" max="13" width="11" customWidth="1"/>
    <col min="14" max="14" width="12.28515625" customWidth="1"/>
    <col min="15" max="15" width="11.42578125" customWidth="1"/>
    <col min="19" max="19" width="11.5703125" customWidth="1"/>
    <col min="20" max="20" width="11.140625" customWidth="1"/>
    <col min="21" max="21" width="11.7109375" customWidth="1"/>
    <col min="22" max="22" width="12.85546875" customWidth="1"/>
    <col min="23" max="23" width="11.7109375" customWidth="1"/>
  </cols>
  <sheetData>
    <row r="1" spans="1:27" x14ac:dyDescent="0.25">
      <c r="A1" s="20"/>
      <c r="B1" s="20"/>
      <c r="C1" s="20"/>
      <c r="D1" s="20"/>
      <c r="E1" s="6"/>
      <c r="F1" s="6"/>
      <c r="G1" s="6"/>
      <c r="H1" s="6"/>
    </row>
    <row r="2" spans="1:27" x14ac:dyDescent="0.25">
      <c r="A2" s="21"/>
      <c r="B2" s="22" t="s">
        <v>41</v>
      </c>
      <c r="C2" s="22" t="s">
        <v>2</v>
      </c>
      <c r="D2" s="22" t="s">
        <v>3</v>
      </c>
      <c r="E2" s="22" t="s">
        <v>4</v>
      </c>
      <c r="F2" s="22" t="s">
        <v>5</v>
      </c>
      <c r="G2" s="22"/>
      <c r="H2" s="21"/>
      <c r="I2" s="4" t="s">
        <v>38</v>
      </c>
      <c r="J2" s="4" t="s">
        <v>39</v>
      </c>
      <c r="K2" s="4" t="s">
        <v>40</v>
      </c>
      <c r="L2" s="4" t="s">
        <v>25</v>
      </c>
      <c r="M2" s="4" t="s">
        <v>26</v>
      </c>
      <c r="N2" s="4" t="s">
        <v>27</v>
      </c>
      <c r="O2" s="4" t="s">
        <v>28</v>
      </c>
      <c r="P2" s="4" t="s">
        <v>29</v>
      </c>
      <c r="Q2" s="4" t="s">
        <v>30</v>
      </c>
      <c r="R2" s="4" t="s">
        <v>10</v>
      </c>
      <c r="S2" s="4" t="s">
        <v>31</v>
      </c>
      <c r="T2" s="4" t="s">
        <v>8</v>
      </c>
      <c r="U2" s="4" t="s">
        <v>11</v>
      </c>
      <c r="V2" s="4" t="s">
        <v>9</v>
      </c>
      <c r="W2" s="4" t="s">
        <v>6</v>
      </c>
      <c r="X2" s="4" t="s">
        <v>7</v>
      </c>
      <c r="Y2" s="4" t="s">
        <v>12</v>
      </c>
      <c r="Z2" s="4" t="s">
        <v>32</v>
      </c>
      <c r="AA2" s="4"/>
    </row>
    <row r="3" spans="1:27" x14ac:dyDescent="0.25">
      <c r="A3" s="23">
        <v>1</v>
      </c>
      <c r="B3" s="23">
        <v>3.51</v>
      </c>
      <c r="C3" s="23">
        <v>15.31</v>
      </c>
      <c r="D3" s="23">
        <v>9.16</v>
      </c>
      <c r="E3" s="23">
        <v>14.96</v>
      </c>
      <c r="F3" s="23">
        <v>15.67</v>
      </c>
      <c r="G3" s="23"/>
      <c r="H3" s="23">
        <v>1</v>
      </c>
      <c r="I3" s="3">
        <v>14.94</v>
      </c>
      <c r="J3" s="3">
        <v>20.059999999999999</v>
      </c>
      <c r="K3" s="3">
        <v>14.05</v>
      </c>
      <c r="L3" s="3">
        <v>5.01</v>
      </c>
      <c r="M3" s="3">
        <v>3.2</v>
      </c>
      <c r="N3" s="3">
        <v>4.8</v>
      </c>
      <c r="O3" s="3">
        <v>2.88</v>
      </c>
      <c r="P3" s="3">
        <v>3.85</v>
      </c>
      <c r="Q3" s="3">
        <v>4.71</v>
      </c>
      <c r="R3" s="3">
        <v>5.94</v>
      </c>
      <c r="S3" s="3">
        <v>4.72</v>
      </c>
      <c r="T3" s="3">
        <v>4.33</v>
      </c>
      <c r="U3" s="3">
        <v>4.05</v>
      </c>
      <c r="V3" s="3">
        <v>4.7</v>
      </c>
      <c r="W3" s="3">
        <v>3.49</v>
      </c>
      <c r="X3" s="3">
        <v>3.93</v>
      </c>
      <c r="Y3" s="3">
        <v>3.86</v>
      </c>
      <c r="Z3" s="3">
        <v>9</v>
      </c>
      <c r="AA3" s="3"/>
    </row>
    <row r="4" spans="1:27" x14ac:dyDescent="0.25">
      <c r="A4" s="23">
        <v>2</v>
      </c>
      <c r="B4" s="23">
        <v>2.88</v>
      </c>
      <c r="C4" s="23">
        <v>46.47</v>
      </c>
      <c r="D4" s="23">
        <v>8.98</v>
      </c>
      <c r="E4" s="23">
        <v>11.2</v>
      </c>
      <c r="F4" s="23">
        <v>29.37</v>
      </c>
      <c r="G4" s="23"/>
      <c r="H4" s="23">
        <v>2</v>
      </c>
      <c r="I4" s="3">
        <v>14.15</v>
      </c>
      <c r="J4" s="3">
        <v>25.23</v>
      </c>
      <c r="K4" s="3">
        <v>10.62</v>
      </c>
      <c r="L4" s="3">
        <v>4.01</v>
      </c>
      <c r="M4" s="3">
        <v>4.1100000000000003</v>
      </c>
      <c r="N4" s="3">
        <v>4.55</v>
      </c>
      <c r="O4" s="3">
        <v>2.98</v>
      </c>
      <c r="P4" s="3">
        <v>3.68</v>
      </c>
      <c r="Q4" s="3">
        <v>4.5</v>
      </c>
      <c r="R4" s="3">
        <v>6.12</v>
      </c>
      <c r="S4" s="3">
        <v>3.03</v>
      </c>
      <c r="T4" s="3">
        <v>4.42</v>
      </c>
      <c r="U4" s="3">
        <v>4.24</v>
      </c>
      <c r="V4" s="3">
        <v>4.5199999999999996</v>
      </c>
      <c r="W4" s="3">
        <v>3.27</v>
      </c>
      <c r="X4" s="3">
        <v>4.03</v>
      </c>
      <c r="Y4" s="3">
        <v>4.47</v>
      </c>
      <c r="Z4" s="3">
        <v>8.64</v>
      </c>
      <c r="AA4" s="3"/>
    </row>
    <row r="5" spans="1:27" x14ac:dyDescent="0.25">
      <c r="A5" s="23">
        <v>3</v>
      </c>
      <c r="B5" s="23"/>
      <c r="C5" s="23">
        <v>46.62</v>
      </c>
      <c r="D5" s="23">
        <v>8.2100000000000009</v>
      </c>
      <c r="E5" s="23">
        <v>14.71</v>
      </c>
      <c r="F5" s="23">
        <v>54.92</v>
      </c>
      <c r="G5" s="23"/>
      <c r="H5" s="23">
        <v>3</v>
      </c>
      <c r="I5" s="3">
        <v>17.34</v>
      </c>
      <c r="J5" s="3">
        <v>32.020000000000003</v>
      </c>
      <c r="K5" s="3">
        <v>12.74</v>
      </c>
      <c r="L5" s="3">
        <v>5.24</v>
      </c>
      <c r="M5" s="3">
        <v>3.48</v>
      </c>
      <c r="N5" s="3">
        <v>4.71</v>
      </c>
      <c r="O5" s="3">
        <v>4.07</v>
      </c>
      <c r="P5" s="3">
        <v>3.89</v>
      </c>
      <c r="Q5" s="3">
        <v>5.03</v>
      </c>
      <c r="R5" s="3">
        <v>5.87</v>
      </c>
      <c r="S5" s="3">
        <v>3.62</v>
      </c>
      <c r="T5" s="3">
        <v>4.53</v>
      </c>
      <c r="U5" s="3">
        <v>4.13</v>
      </c>
      <c r="V5" s="3">
        <v>4.8600000000000003</v>
      </c>
      <c r="W5" s="3">
        <v>3.13</v>
      </c>
      <c r="X5" s="3">
        <v>5.44</v>
      </c>
      <c r="Y5" s="3">
        <v>5.0199999999999996</v>
      </c>
      <c r="Z5" s="3">
        <v>6.76</v>
      </c>
      <c r="AA5" s="3"/>
    </row>
    <row r="6" spans="1:27" x14ac:dyDescent="0.25">
      <c r="A6" s="23"/>
      <c r="B6" s="23"/>
      <c r="C6" s="23"/>
      <c r="D6" s="23"/>
      <c r="E6" s="23"/>
      <c r="F6" s="23"/>
      <c r="G6" s="23"/>
      <c r="H6" s="23">
        <v>4</v>
      </c>
      <c r="I6" s="3"/>
      <c r="J6" s="3"/>
      <c r="K6" s="3"/>
      <c r="M6" s="3"/>
      <c r="N6" s="3"/>
      <c r="O6" s="3"/>
      <c r="P6" s="3"/>
      <c r="Q6" s="3"/>
    </row>
    <row r="7" spans="1:27" x14ac:dyDescent="0.25">
      <c r="A7" s="22" t="s">
        <v>1</v>
      </c>
      <c r="B7" s="24">
        <f t="shared" ref="B7:F7" si="0">AVERAGE(B3:B5)</f>
        <v>3.1949999999999998</v>
      </c>
      <c r="C7" s="24">
        <f t="shared" si="0"/>
        <v>36.133333333333333</v>
      </c>
      <c r="D7" s="24">
        <f t="shared" si="0"/>
        <v>8.7833333333333332</v>
      </c>
      <c r="E7" s="24">
        <f t="shared" si="0"/>
        <v>13.623333333333335</v>
      </c>
      <c r="F7" s="24">
        <f t="shared" si="0"/>
        <v>33.32</v>
      </c>
      <c r="G7" s="24"/>
      <c r="H7" s="22" t="s">
        <v>1</v>
      </c>
      <c r="I7" s="2">
        <f t="shared" ref="I7:Z7" si="1">AVERAGE(I3:I6)</f>
        <v>15.476666666666667</v>
      </c>
      <c r="J7" s="2">
        <f t="shared" si="1"/>
        <v>25.77</v>
      </c>
      <c r="K7" s="2">
        <f t="shared" si="1"/>
        <v>12.47</v>
      </c>
      <c r="L7" s="2">
        <f t="shared" si="1"/>
        <v>4.753333333333333</v>
      </c>
      <c r="M7" s="2">
        <f t="shared" si="1"/>
        <v>3.5966666666666671</v>
      </c>
      <c r="N7" s="2">
        <f t="shared" si="1"/>
        <v>4.6866666666666665</v>
      </c>
      <c r="O7" s="2">
        <f t="shared" si="1"/>
        <v>3.31</v>
      </c>
      <c r="P7" s="2">
        <f t="shared" si="1"/>
        <v>3.8066666666666666</v>
      </c>
      <c r="Q7" s="2">
        <f t="shared" si="1"/>
        <v>4.746666666666667</v>
      </c>
      <c r="R7" s="2">
        <f t="shared" si="1"/>
        <v>5.9766666666666666</v>
      </c>
      <c r="S7" s="2">
        <f t="shared" si="1"/>
        <v>3.7900000000000005</v>
      </c>
      <c r="T7" s="2">
        <f t="shared" si="1"/>
        <v>4.4266666666666667</v>
      </c>
      <c r="U7" s="2">
        <f t="shared" si="1"/>
        <v>4.1399999999999997</v>
      </c>
      <c r="V7" s="2">
        <f t="shared" si="1"/>
        <v>4.6933333333333325</v>
      </c>
      <c r="W7" s="2">
        <f t="shared" si="1"/>
        <v>3.2966666666666669</v>
      </c>
      <c r="X7" s="2">
        <f t="shared" si="1"/>
        <v>4.4666666666666677</v>
      </c>
      <c r="Y7" s="2">
        <f t="shared" si="1"/>
        <v>4.45</v>
      </c>
      <c r="Z7" s="2">
        <f t="shared" si="1"/>
        <v>8.1333333333333329</v>
      </c>
      <c r="AA7" s="2"/>
    </row>
    <row r="8" spans="1:27" x14ac:dyDescent="0.25">
      <c r="A8" s="22" t="s">
        <v>0</v>
      </c>
      <c r="B8" s="24">
        <f t="shared" ref="B8:F8" si="2">(STDEV(B3:B5))/(SQRT(COUNT(B3:B5)))</f>
        <v>0.31499999999999995</v>
      </c>
      <c r="C8" s="24">
        <f t="shared" si="2"/>
        <v>10.41175670949805</v>
      </c>
      <c r="D8" s="24">
        <f t="shared" si="2"/>
        <v>0.29133790995642439</v>
      </c>
      <c r="E8" s="24">
        <f t="shared" si="2"/>
        <v>1.2138140073522061</v>
      </c>
      <c r="F8" s="24">
        <f t="shared" si="2"/>
        <v>11.501340501582122</v>
      </c>
      <c r="G8" s="24"/>
      <c r="H8" s="22" t="s">
        <v>0</v>
      </c>
      <c r="I8" s="2">
        <f t="shared" ref="I8:Z8" si="3">(STDEV(I3:I6))/(SQRT(COUNT(I3:I6)))</f>
        <v>0.9591720967121129</v>
      </c>
      <c r="J8" s="2">
        <f t="shared" si="3"/>
        <v>3.4630959174318723</v>
      </c>
      <c r="K8" s="2">
        <f t="shared" si="3"/>
        <v>0.99931643303476503</v>
      </c>
      <c r="L8" s="2">
        <f t="shared" si="3"/>
        <v>0.37755058527890573</v>
      </c>
      <c r="M8" s="2">
        <f t="shared" si="3"/>
        <v>0.26909312720898487</v>
      </c>
      <c r="N8" s="2">
        <f t="shared" si="3"/>
        <v>7.310570733153772E-2</v>
      </c>
      <c r="O8" s="2">
        <f t="shared" si="3"/>
        <v>0.38109491381194471</v>
      </c>
      <c r="P8" s="2">
        <f t="shared" si="3"/>
        <v>6.4377359719426541E-2</v>
      </c>
      <c r="Q8" s="2">
        <f t="shared" si="3"/>
        <v>0.154092324417683</v>
      </c>
      <c r="R8" s="2">
        <f t="shared" si="3"/>
        <v>7.4461026345628914E-2</v>
      </c>
      <c r="S8" s="2">
        <f t="shared" si="3"/>
        <v>0.49521039299809999</v>
      </c>
      <c r="T8" s="2">
        <f t="shared" si="3"/>
        <v>5.7831171909658294E-2</v>
      </c>
      <c r="U8" s="2">
        <f t="shared" si="3"/>
        <v>5.5075705472861142E-2</v>
      </c>
      <c r="V8" s="2">
        <f t="shared" si="3"/>
        <v>9.8206132417708467E-2</v>
      </c>
      <c r="W8" s="2">
        <f t="shared" si="3"/>
        <v>0.10477489097001151</v>
      </c>
      <c r="X8" s="2">
        <f t="shared" si="3"/>
        <v>0.48752207927208396</v>
      </c>
      <c r="Y8" s="2">
        <f t="shared" si="3"/>
        <v>0.33501243758005805</v>
      </c>
      <c r="Z8" s="2">
        <f t="shared" si="3"/>
        <v>0.69448622096562918</v>
      </c>
      <c r="AA8" s="2"/>
    </row>
    <row r="9" spans="1:27" x14ac:dyDescent="0.25">
      <c r="A9" s="6"/>
      <c r="B9" s="6"/>
      <c r="C9" s="6"/>
      <c r="D9" s="6"/>
      <c r="E9" s="6"/>
      <c r="F9" s="6"/>
      <c r="G9" s="6"/>
      <c r="H9" s="6"/>
      <c r="L9" s="2"/>
    </row>
    <row r="10" spans="1:27" x14ac:dyDescent="0.25">
      <c r="A10" s="6"/>
      <c r="B10" s="6"/>
      <c r="C10" s="6"/>
      <c r="D10" s="6"/>
      <c r="E10" s="6"/>
      <c r="F10" s="6"/>
      <c r="G10" s="6"/>
      <c r="H10" s="6"/>
      <c r="L10" s="2"/>
    </row>
    <row r="11" spans="1:27" x14ac:dyDescent="0.25">
      <c r="A11" s="6"/>
      <c r="B11" s="6"/>
      <c r="C11" s="6"/>
      <c r="D11" s="6"/>
      <c r="E11" s="6"/>
      <c r="F11" s="6"/>
      <c r="G11" s="6"/>
      <c r="H11" s="6"/>
      <c r="L11" s="2"/>
    </row>
    <row r="13" spans="1:27" x14ac:dyDescent="0.25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27" x14ac:dyDescent="0.25">
      <c r="B14" s="1"/>
      <c r="C14" s="5"/>
      <c r="D14" s="5"/>
      <c r="E14" s="17" t="s">
        <v>21</v>
      </c>
      <c r="F14" s="5"/>
      <c r="G14" s="5"/>
      <c r="H14" s="5"/>
      <c r="I14" s="17" t="s">
        <v>22</v>
      </c>
      <c r="J14" s="5"/>
      <c r="K14" s="5"/>
      <c r="L14" s="7"/>
      <c r="M14" s="5" t="s">
        <v>23</v>
      </c>
      <c r="N14" s="7"/>
      <c r="O14" s="7"/>
    </row>
    <row r="15" spans="1:27" x14ac:dyDescent="0.25">
      <c r="B15" s="1"/>
      <c r="C15" s="7"/>
      <c r="D15" s="7"/>
      <c r="E15" s="5"/>
      <c r="F15" s="5"/>
      <c r="G15" s="5"/>
      <c r="H15" s="5"/>
      <c r="I15" s="5"/>
      <c r="J15" s="5"/>
      <c r="K15" s="5"/>
      <c r="L15" s="7"/>
      <c r="M15" s="7"/>
      <c r="N15" s="7"/>
      <c r="O15" s="7"/>
    </row>
    <row r="16" spans="1:27" x14ac:dyDescent="0.25">
      <c r="B16" s="1"/>
      <c r="C16" s="5" t="s">
        <v>13</v>
      </c>
      <c r="D16" s="5" t="s">
        <v>14</v>
      </c>
      <c r="E16" s="5" t="s">
        <v>15</v>
      </c>
      <c r="F16" s="5" t="s">
        <v>16</v>
      </c>
      <c r="G16" s="17"/>
      <c r="H16" s="5"/>
      <c r="I16" s="5" t="s">
        <v>15</v>
      </c>
      <c r="J16" s="5" t="s">
        <v>16</v>
      </c>
      <c r="K16" s="5"/>
      <c r="L16" s="7"/>
      <c r="M16" s="5" t="s">
        <v>15</v>
      </c>
      <c r="N16" s="5" t="s">
        <v>16</v>
      </c>
      <c r="O16" s="7"/>
    </row>
    <row r="17" spans="2:15" x14ac:dyDescent="0.25">
      <c r="B17" s="6"/>
      <c r="C17" s="7"/>
      <c r="D17" s="7" t="s">
        <v>17</v>
      </c>
      <c r="E17" s="8">
        <v>2.0466666666666669</v>
      </c>
      <c r="F17" s="8">
        <v>9.7353879110068306E-2</v>
      </c>
      <c r="G17" s="8">
        <f t="shared" ref="G17:G25" si="4">F17/2</f>
        <v>4.8676939555034153E-2</v>
      </c>
      <c r="H17" s="8"/>
      <c r="I17" s="8">
        <v>2.0466666666666669</v>
      </c>
      <c r="J17" s="8">
        <v>9.7353879110068306E-2</v>
      </c>
      <c r="K17" s="8">
        <v>4.8676939555034153E-2</v>
      </c>
      <c r="L17" s="7"/>
      <c r="M17" s="8">
        <v>2.04666666666667</v>
      </c>
      <c r="N17" s="8">
        <v>9.7353879110068306E-2</v>
      </c>
      <c r="O17" s="8">
        <f>N17/2</f>
        <v>4.8676939555034153E-2</v>
      </c>
    </row>
    <row r="18" spans="2:15" x14ac:dyDescent="0.25">
      <c r="B18" s="10"/>
      <c r="C18" s="15" t="s">
        <v>18</v>
      </c>
      <c r="D18" s="15" t="s">
        <v>19</v>
      </c>
      <c r="E18" s="8">
        <v>25.77</v>
      </c>
      <c r="F18" s="8">
        <v>3.46</v>
      </c>
      <c r="G18" s="8">
        <f t="shared" si="4"/>
        <v>1.73</v>
      </c>
      <c r="H18" s="8"/>
      <c r="I18" s="8">
        <v>12.47</v>
      </c>
      <c r="J18" s="8">
        <v>1</v>
      </c>
      <c r="K18" s="8">
        <f>J18/2</f>
        <v>0.5</v>
      </c>
      <c r="L18" s="7"/>
      <c r="M18" s="19">
        <v>15.48</v>
      </c>
      <c r="N18" s="8">
        <v>0.9591720967121129</v>
      </c>
      <c r="O18" s="8">
        <f t="shared" ref="O18:O25" si="5">N18/2</f>
        <v>0.47958604835605645</v>
      </c>
    </row>
    <row r="19" spans="2:15" x14ac:dyDescent="0.25">
      <c r="B19" s="10"/>
      <c r="C19" s="15"/>
      <c r="D19" s="18"/>
      <c r="E19" s="8"/>
      <c r="F19" s="8"/>
      <c r="G19" s="8"/>
      <c r="H19" s="8"/>
      <c r="I19" s="8"/>
      <c r="J19" s="8"/>
      <c r="K19" s="8"/>
      <c r="L19" s="7"/>
      <c r="M19" s="7"/>
      <c r="N19" s="7"/>
      <c r="O19" s="8"/>
    </row>
    <row r="20" spans="2:15" x14ac:dyDescent="0.25">
      <c r="B20" s="10"/>
      <c r="C20" s="15" t="s">
        <v>33</v>
      </c>
      <c r="D20" s="15" t="s">
        <v>20</v>
      </c>
      <c r="E20" s="8">
        <v>3.81</v>
      </c>
      <c r="F20" s="8">
        <v>0.06</v>
      </c>
      <c r="G20" s="8">
        <f t="shared" si="4"/>
        <v>0.03</v>
      </c>
      <c r="H20" s="8"/>
      <c r="I20" s="8">
        <v>4.6900000000000004</v>
      </c>
      <c r="J20" s="8">
        <v>7.0000000000000007E-2</v>
      </c>
      <c r="K20" s="8">
        <f t="shared" ref="K20:K25" si="6">J20/2</f>
        <v>3.5000000000000003E-2</v>
      </c>
      <c r="L20" s="7"/>
      <c r="M20" s="7">
        <v>3.6</v>
      </c>
      <c r="N20" s="7">
        <v>0.27</v>
      </c>
      <c r="O20" s="8">
        <f t="shared" si="5"/>
        <v>0.13500000000000001</v>
      </c>
    </row>
    <row r="21" spans="2:15" x14ac:dyDescent="0.25">
      <c r="B21" s="10"/>
      <c r="C21" s="15"/>
      <c r="D21" s="18"/>
      <c r="E21" s="8"/>
      <c r="F21" s="8"/>
      <c r="G21" s="8"/>
      <c r="H21" s="8"/>
      <c r="I21" s="8"/>
      <c r="J21" s="8"/>
      <c r="K21" s="8"/>
      <c r="L21" s="7"/>
      <c r="M21" s="7"/>
      <c r="N21" s="7"/>
      <c r="O21" s="8"/>
    </row>
    <row r="22" spans="2:15" x14ac:dyDescent="0.25">
      <c r="B22" s="10"/>
      <c r="C22" s="15" t="s">
        <v>34</v>
      </c>
      <c r="D22" s="18" t="s">
        <v>24</v>
      </c>
      <c r="E22" s="8">
        <v>5.98</v>
      </c>
      <c r="F22" s="8">
        <v>7.0000000000000007E-2</v>
      </c>
      <c r="G22" s="8">
        <f t="shared" si="4"/>
        <v>3.5000000000000003E-2</v>
      </c>
      <c r="H22" s="8"/>
      <c r="I22" s="8">
        <v>4.6900000000000004</v>
      </c>
      <c r="J22" s="8">
        <v>0.1</v>
      </c>
      <c r="K22" s="8">
        <f t="shared" si="6"/>
        <v>0.05</v>
      </c>
      <c r="L22" s="7"/>
      <c r="M22" s="7">
        <v>8.1300000000000008</v>
      </c>
      <c r="N22" s="7">
        <v>0.69</v>
      </c>
      <c r="O22" s="8">
        <f t="shared" si="5"/>
        <v>0.34499999999999997</v>
      </c>
    </row>
    <row r="23" spans="2:15" x14ac:dyDescent="0.25">
      <c r="B23" s="10"/>
      <c r="C23" s="15" t="s">
        <v>35</v>
      </c>
      <c r="D23" s="18" t="s">
        <v>24</v>
      </c>
      <c r="E23" s="8">
        <v>4.43</v>
      </c>
      <c r="F23" s="8">
        <v>0.06</v>
      </c>
      <c r="G23" s="8">
        <f t="shared" si="4"/>
        <v>0.03</v>
      </c>
      <c r="H23" s="8"/>
      <c r="I23" s="8">
        <v>3.3</v>
      </c>
      <c r="J23" s="8">
        <v>0.1</v>
      </c>
      <c r="K23" s="8">
        <f t="shared" si="6"/>
        <v>0.05</v>
      </c>
      <c r="L23" s="7"/>
      <c r="M23" s="7">
        <v>4.47</v>
      </c>
      <c r="N23" s="7">
        <v>0.49</v>
      </c>
      <c r="O23" s="8">
        <f t="shared" si="5"/>
        <v>0.245</v>
      </c>
    </row>
    <row r="24" spans="2:15" x14ac:dyDescent="0.25">
      <c r="B24" s="10"/>
      <c r="C24" s="15" t="s">
        <v>36</v>
      </c>
      <c r="D24" s="18" t="s">
        <v>24</v>
      </c>
      <c r="E24" s="8">
        <v>3.79</v>
      </c>
      <c r="F24" s="8">
        <v>0.5</v>
      </c>
      <c r="G24" s="8">
        <f t="shared" si="4"/>
        <v>0.25</v>
      </c>
      <c r="H24" s="8"/>
      <c r="I24" s="8">
        <v>4.1399999999999997</v>
      </c>
      <c r="J24" s="8">
        <v>0.06</v>
      </c>
      <c r="K24" s="8">
        <f t="shared" si="6"/>
        <v>0.03</v>
      </c>
      <c r="L24" s="7"/>
      <c r="M24" s="7">
        <v>4.3099999999999996</v>
      </c>
      <c r="N24" s="7">
        <v>0.04</v>
      </c>
      <c r="O24" s="8">
        <f t="shared" si="5"/>
        <v>0.02</v>
      </c>
    </row>
    <row r="25" spans="2:15" x14ac:dyDescent="0.25">
      <c r="B25" s="10"/>
      <c r="C25" s="15" t="s">
        <v>37</v>
      </c>
      <c r="D25" s="18" t="s">
        <v>24</v>
      </c>
      <c r="E25" s="8">
        <v>4.75</v>
      </c>
      <c r="F25" s="8">
        <v>0.15</v>
      </c>
      <c r="G25" s="8">
        <f t="shared" si="4"/>
        <v>7.4999999999999997E-2</v>
      </c>
      <c r="H25" s="8"/>
      <c r="I25" s="8">
        <v>3.31</v>
      </c>
      <c r="J25" s="8">
        <v>0.38</v>
      </c>
      <c r="K25" s="8">
        <f t="shared" si="6"/>
        <v>0.19</v>
      </c>
      <c r="L25" s="7"/>
      <c r="M25" s="7">
        <v>4.75</v>
      </c>
      <c r="N25" s="7">
        <v>0.38</v>
      </c>
      <c r="O25" s="8">
        <f t="shared" si="5"/>
        <v>0.19</v>
      </c>
    </row>
    <row r="26" spans="2:15" x14ac:dyDescent="0.25">
      <c r="B26" s="10"/>
      <c r="C26" s="15"/>
      <c r="D26" s="18"/>
      <c r="E26" s="9"/>
      <c r="F26" s="9"/>
      <c r="G26" s="8"/>
      <c r="H26" s="9"/>
      <c r="I26" s="9"/>
      <c r="J26" s="9"/>
      <c r="K26" s="8"/>
      <c r="M26" s="7"/>
      <c r="O26" s="8"/>
    </row>
    <row r="27" spans="2:15" x14ac:dyDescent="0.25">
      <c r="B27" s="10"/>
      <c r="C27" s="11"/>
      <c r="D27" s="12"/>
      <c r="E27" s="14"/>
      <c r="F27" s="14"/>
      <c r="G27" s="14"/>
      <c r="H27" s="14"/>
      <c r="I27" s="14"/>
      <c r="J27" s="14"/>
      <c r="K27" s="14"/>
    </row>
    <row r="28" spans="2:15" x14ac:dyDescent="0.25">
      <c r="B28" s="6"/>
      <c r="C28" s="15"/>
      <c r="D28" s="15"/>
      <c r="E28" s="16"/>
      <c r="F28" s="16"/>
      <c r="G28" s="14"/>
      <c r="H28" s="16"/>
      <c r="I28" s="16"/>
      <c r="J28" s="16"/>
      <c r="K28" s="14"/>
    </row>
    <row r="29" spans="2:15" x14ac:dyDescent="0.25">
      <c r="B29" s="6"/>
      <c r="C29" s="15"/>
      <c r="D29" s="15"/>
      <c r="E29" s="16"/>
      <c r="F29" s="16"/>
      <c r="G29" s="14"/>
      <c r="H29" s="16"/>
      <c r="I29" s="16"/>
      <c r="J29" s="16"/>
      <c r="K29" s="14"/>
    </row>
    <row r="30" spans="2:15" x14ac:dyDescent="0.25">
      <c r="B30" s="6"/>
      <c r="C30" s="6"/>
      <c r="D30" s="6"/>
      <c r="E30" s="16"/>
      <c r="F30" s="16"/>
      <c r="G30" s="14"/>
      <c r="H30" s="16"/>
      <c r="I30" s="16"/>
      <c r="J30" s="16"/>
      <c r="K30" s="14"/>
    </row>
    <row r="39" spans="2:3" x14ac:dyDescent="0.25">
      <c r="B39" s="1"/>
      <c r="C39" s="1"/>
    </row>
    <row r="40" spans="2:3" x14ac:dyDescent="0.25">
      <c r="B40" s="6"/>
      <c r="C40" s="7"/>
    </row>
    <row r="41" spans="2:3" x14ac:dyDescent="0.25">
      <c r="B41" s="10"/>
      <c r="C41" s="11"/>
    </row>
    <row r="42" spans="2:3" x14ac:dyDescent="0.25">
      <c r="B42" s="10"/>
      <c r="C42" s="12"/>
    </row>
    <row r="43" spans="2:3" x14ac:dyDescent="0.25">
      <c r="B43" s="10"/>
      <c r="C43" s="11"/>
    </row>
    <row r="44" spans="2:3" x14ac:dyDescent="0.25">
      <c r="B44" s="10"/>
      <c r="C44" s="12"/>
    </row>
    <row r="45" spans="2:3" x14ac:dyDescent="0.25">
      <c r="B45" s="10"/>
      <c r="C45" s="13"/>
    </row>
    <row r="46" spans="2:3" x14ac:dyDescent="0.25">
      <c r="B46" s="10"/>
      <c r="C46" s="13"/>
    </row>
    <row r="47" spans="2:3" x14ac:dyDescent="0.25">
      <c r="B47" s="10"/>
      <c r="C47" s="13"/>
    </row>
    <row r="48" spans="2:3" x14ac:dyDescent="0.25">
      <c r="B48" s="10"/>
      <c r="C48" s="13"/>
    </row>
    <row r="49" spans="2:3" x14ac:dyDescent="0.25">
      <c r="B49" s="10"/>
      <c r="C49" s="12"/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9693DDEBB9234399FE2DF0744C4585" ma:contentTypeVersion="10" ma:contentTypeDescription="Een nieuw document maken." ma:contentTypeScope="" ma:versionID="361eb80d51a7d0acd980d563d3928f3d">
  <xsd:schema xmlns:xsd="http://www.w3.org/2001/XMLSchema" xmlns:xs="http://www.w3.org/2001/XMLSchema" xmlns:p="http://schemas.microsoft.com/office/2006/metadata/properties" xmlns:ns3="d2b4e786-30d2-4c2c-8967-087d16987aff" targetNamespace="http://schemas.microsoft.com/office/2006/metadata/properties" ma:root="true" ma:fieldsID="49877f5b4687deb2813c47ac4537a5f4" ns3:_="">
    <xsd:import namespace="d2b4e786-30d2-4c2c-8967-087d16987af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b4e786-30d2-4c2c-8967-087d16987a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077C4E-9CD0-4E0D-A46A-5D0A89AEDA9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2b4e786-30d2-4c2c-8967-087d16987af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CC33405-42DD-4C13-98B0-EE80D3AE1C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b4e786-30d2-4c2c-8967-087d16987a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C5F966-6B01-4B02-B736-1FB1113F3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2021-02-26T11:35:25Z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0x010100959693DDEBB9234399FE2DF0744C4585</vt:lpwstr>
  </property>
</Properties>
</file>