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ZLing\Conference &amp; Journals\0000 231206 Algorithmic abstraction assessment\data processing\processed data\"/>
    </mc:Choice>
  </mc:AlternateContent>
  <xr:revisionPtr revIDLastSave="0" documentId="13_ncr:1_{CA56D67F-D98B-48E3-9E9D-11EDFDD73D33}" xr6:coauthVersionLast="47" xr6:coauthVersionMax="47" xr10:uidLastSave="{00000000-0000-0000-0000-000000000000}"/>
  <bookViews>
    <workbookView xWindow="40290" yWindow="2955" windowWidth="17280" windowHeight="8880" xr2:uid="{00000000-000D-0000-FFFF-FFFF00000000}"/>
  </bookViews>
  <sheets>
    <sheet name="20240201_AlgorithmicAbstract" sheetId="1" r:id="rId1"/>
    <sheet name="Code_Book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M3" i="1" l="1"/>
  <c r="CM4" i="1"/>
  <c r="CM5" i="1"/>
  <c r="CM6" i="1"/>
  <c r="CM7" i="1"/>
  <c r="CM8" i="1"/>
  <c r="CM9" i="1"/>
  <c r="CM10" i="1"/>
  <c r="CM11" i="1"/>
  <c r="CM12" i="1"/>
  <c r="CM13" i="1"/>
  <c r="CM14" i="1"/>
  <c r="CM15" i="1"/>
  <c r="CM16" i="1"/>
  <c r="CM17" i="1"/>
  <c r="CM18" i="1"/>
  <c r="CM19" i="1"/>
  <c r="CM20" i="1"/>
  <c r="CM21" i="1"/>
  <c r="CM22" i="1"/>
  <c r="CM23" i="1"/>
  <c r="CM24" i="1"/>
  <c r="CM25" i="1"/>
  <c r="CM26" i="1"/>
  <c r="CM27" i="1"/>
  <c r="CM28" i="1"/>
  <c r="CM29" i="1"/>
  <c r="CM30" i="1"/>
  <c r="CM31" i="1"/>
  <c r="CM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2" i="1"/>
  <c r="CI3" i="1"/>
  <c r="CI4" i="1"/>
  <c r="CI5" i="1"/>
  <c r="CI6" i="1"/>
  <c r="CI7" i="1"/>
  <c r="CI8" i="1"/>
  <c r="CI9" i="1"/>
  <c r="CI10" i="1"/>
  <c r="CI11" i="1"/>
  <c r="CI12" i="1"/>
  <c r="CI13" i="1"/>
  <c r="CI14" i="1"/>
  <c r="CI15" i="1"/>
  <c r="CI16" i="1"/>
  <c r="CI17" i="1"/>
  <c r="CI18" i="1"/>
  <c r="CI19" i="1"/>
  <c r="CI20" i="1"/>
  <c r="CI21" i="1"/>
  <c r="CI22" i="1"/>
  <c r="CI23" i="1"/>
  <c r="CI24" i="1"/>
  <c r="CI25" i="1"/>
  <c r="CI26" i="1"/>
  <c r="CI27" i="1"/>
  <c r="CI28" i="1"/>
  <c r="CI29" i="1"/>
  <c r="CI30" i="1"/>
  <c r="CI31" i="1"/>
  <c r="CI2" i="1"/>
  <c r="CF3" i="1"/>
  <c r="CF4" i="1"/>
  <c r="CF5" i="1"/>
  <c r="CF6" i="1"/>
  <c r="CF7" i="1"/>
  <c r="CF8" i="1"/>
  <c r="CF9" i="1"/>
  <c r="CF10" i="1"/>
  <c r="CF11" i="1"/>
  <c r="CF12" i="1"/>
  <c r="CF13" i="1"/>
  <c r="CF14" i="1"/>
  <c r="CF15" i="1"/>
  <c r="CF16" i="1"/>
  <c r="CF17" i="1"/>
  <c r="CF18" i="1"/>
  <c r="CF19" i="1"/>
  <c r="CF20" i="1"/>
  <c r="CF21" i="1"/>
  <c r="CF22" i="1"/>
  <c r="CF23" i="1"/>
  <c r="CF24" i="1"/>
  <c r="CF25" i="1"/>
  <c r="CF26" i="1"/>
  <c r="CF27" i="1"/>
  <c r="CF28" i="1"/>
  <c r="CF29" i="1"/>
  <c r="CF30" i="1"/>
  <c r="CF31" i="1"/>
  <c r="CF2" i="1"/>
  <c r="BY3" i="1"/>
  <c r="BY4" i="1"/>
  <c r="BY5" i="1"/>
  <c r="BY6" i="1"/>
  <c r="BY7" i="1"/>
  <c r="BY8" i="1"/>
  <c r="BY9" i="1"/>
  <c r="BY10" i="1"/>
  <c r="BY11" i="1"/>
  <c r="BY12" i="1"/>
  <c r="BY13" i="1"/>
  <c r="BY14" i="1"/>
  <c r="BY15" i="1"/>
  <c r="BY16" i="1"/>
  <c r="BY17" i="1"/>
  <c r="BY18" i="1"/>
  <c r="BY19" i="1"/>
  <c r="BY20" i="1"/>
  <c r="BY21" i="1"/>
  <c r="BY22" i="1"/>
  <c r="BY23" i="1"/>
  <c r="BY24" i="1"/>
  <c r="BY25" i="1"/>
  <c r="BY26" i="1"/>
  <c r="BY27" i="1"/>
  <c r="BY28" i="1"/>
  <c r="BY29" i="1"/>
  <c r="BY30" i="1"/>
  <c r="BY31" i="1"/>
  <c r="BY2" i="1"/>
  <c r="BS3" i="1"/>
  <c r="BS4" i="1"/>
  <c r="BS5" i="1"/>
  <c r="BS6" i="1"/>
  <c r="BS7" i="1"/>
  <c r="BS8" i="1"/>
  <c r="BS9" i="1"/>
  <c r="BS10" i="1"/>
  <c r="BS11" i="1"/>
  <c r="BS12" i="1"/>
  <c r="BS13" i="1"/>
  <c r="BS14" i="1"/>
  <c r="BS15" i="1"/>
  <c r="BS16" i="1"/>
  <c r="BS17" i="1"/>
  <c r="BS18" i="1"/>
  <c r="BS19" i="1"/>
  <c r="BS20" i="1"/>
  <c r="BS21" i="1"/>
  <c r="BS22" i="1"/>
  <c r="BS23" i="1"/>
  <c r="BS24" i="1"/>
  <c r="BS25" i="1"/>
  <c r="BS26" i="1"/>
  <c r="BS27" i="1"/>
  <c r="BS28" i="1"/>
  <c r="BS29" i="1"/>
  <c r="BS30" i="1"/>
  <c r="BS31" i="1"/>
  <c r="BS2" i="1"/>
  <c r="BO3" i="1"/>
  <c r="BO4" i="1"/>
  <c r="BO5" i="1"/>
  <c r="BO6" i="1"/>
  <c r="BO7" i="1"/>
  <c r="BO8" i="1"/>
  <c r="BO9" i="1"/>
  <c r="BO10" i="1"/>
  <c r="BO11" i="1"/>
  <c r="BO12" i="1"/>
  <c r="BO13" i="1"/>
  <c r="BO14" i="1"/>
  <c r="BO15" i="1"/>
  <c r="BO16" i="1"/>
  <c r="BO17" i="1"/>
  <c r="BO18" i="1"/>
  <c r="BO19" i="1"/>
  <c r="BO20" i="1"/>
  <c r="BO21" i="1"/>
  <c r="BO22" i="1"/>
  <c r="BO23" i="1"/>
  <c r="BO24" i="1"/>
  <c r="BO25" i="1"/>
  <c r="BO26" i="1"/>
  <c r="BO27" i="1"/>
  <c r="BO28" i="1"/>
  <c r="BO29" i="1"/>
  <c r="BO30" i="1"/>
  <c r="BO31" i="1"/>
  <c r="BO2" i="1"/>
  <c r="BC3" i="1"/>
  <c r="BC4" i="1"/>
  <c r="BC5" i="1"/>
  <c r="BC6" i="1"/>
  <c r="BC7" i="1"/>
  <c r="BC8" i="1"/>
  <c r="BC9" i="1"/>
  <c r="BC10" i="1"/>
  <c r="BC11" i="1"/>
  <c r="BC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29" i="1"/>
  <c r="BC30" i="1"/>
  <c r="BC31" i="1"/>
  <c r="BC2" i="1"/>
  <c r="AW3" i="1"/>
  <c r="AW4" i="1"/>
  <c r="AW5" i="1"/>
  <c r="AW6" i="1"/>
  <c r="AW7" i="1"/>
  <c r="AW8" i="1"/>
  <c r="AW9" i="1"/>
  <c r="AW10" i="1"/>
  <c r="AW11" i="1"/>
  <c r="AW12" i="1"/>
  <c r="AW13" i="1"/>
  <c r="AW14" i="1"/>
  <c r="AW15" i="1"/>
  <c r="AW16" i="1"/>
  <c r="AW17" i="1"/>
  <c r="AW18" i="1"/>
  <c r="AW19" i="1"/>
  <c r="AW20" i="1"/>
  <c r="AW21" i="1"/>
  <c r="AW22" i="1"/>
  <c r="AW23" i="1"/>
  <c r="AW24" i="1"/>
  <c r="AW25" i="1"/>
  <c r="AW26" i="1"/>
  <c r="AW27" i="1"/>
  <c r="AW28" i="1"/>
  <c r="AW29" i="1"/>
  <c r="AW30" i="1"/>
  <c r="AW31" i="1"/>
  <c r="AW2" i="1"/>
  <c r="AQ3" i="1"/>
  <c r="AQ4" i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2" i="1"/>
  <c r="AM3" i="1"/>
  <c r="AM4" i="1"/>
  <c r="AM5" i="1"/>
  <c r="AM6" i="1"/>
  <c r="AM7" i="1"/>
  <c r="AM8" i="1"/>
  <c r="AM9" i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2" i="1"/>
  <c r="AJ3" i="1"/>
  <c r="AJ4" i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2" i="1"/>
  <c r="AG3" i="1"/>
  <c r="AG4" i="1"/>
  <c r="AG5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2" i="1"/>
  <c r="Y3" i="1"/>
  <c r="Y2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AB25" i="1" l="1"/>
  <c r="AC25" i="1" s="1"/>
  <c r="BT4" i="1"/>
  <c r="BU4" i="1" s="1"/>
  <c r="BT19" i="1"/>
  <c r="BU19" i="1" s="1"/>
  <c r="BT30" i="1"/>
  <c r="BU30" i="1" s="1"/>
  <c r="CJ26" i="1"/>
  <c r="CK26" i="1" s="1"/>
  <c r="BT3" i="1"/>
  <c r="BU3" i="1" s="1"/>
  <c r="BT20" i="1"/>
  <c r="BU20" i="1" s="1"/>
  <c r="CJ10" i="1"/>
  <c r="CK10" i="1" s="1"/>
  <c r="CJ15" i="1"/>
  <c r="CK15" i="1" s="1"/>
  <c r="CJ30" i="1"/>
  <c r="CK30" i="1" s="1"/>
  <c r="CJ14" i="1"/>
  <c r="CK14" i="1" s="1"/>
  <c r="BT2" i="1"/>
  <c r="BU2" i="1" s="1"/>
  <c r="BT16" i="1"/>
  <c r="BU16" i="1" s="1"/>
  <c r="CJ28" i="1"/>
  <c r="CK28" i="1" s="1"/>
  <c r="BT25" i="1"/>
  <c r="BU25" i="1" s="1"/>
  <c r="BT9" i="1"/>
  <c r="BU9" i="1" s="1"/>
  <c r="CJ16" i="1"/>
  <c r="CK16" i="1" s="1"/>
  <c r="BT28" i="1"/>
  <c r="BU28" i="1" s="1"/>
  <c r="BT12" i="1"/>
  <c r="BU12" i="1" s="1"/>
  <c r="CJ24" i="1"/>
  <c r="CK24" i="1" s="1"/>
  <c r="BT27" i="1"/>
  <c r="BU27" i="1" s="1"/>
  <c r="AB23" i="1"/>
  <c r="AB7" i="1"/>
  <c r="BD20" i="1"/>
  <c r="BE20" i="1" s="1"/>
  <c r="BD4" i="1"/>
  <c r="BE4" i="1" s="1"/>
  <c r="BD30" i="1"/>
  <c r="BE30" i="1" s="1"/>
  <c r="CJ21" i="1"/>
  <c r="CK21" i="1" s="1"/>
  <c r="BT22" i="1"/>
  <c r="BU22" i="1" s="1"/>
  <c r="BT6" i="1"/>
  <c r="BU6" i="1" s="1"/>
  <c r="BT23" i="1"/>
  <c r="BU23" i="1" s="1"/>
  <c r="BT21" i="1"/>
  <c r="BU21" i="1" s="1"/>
  <c r="BT5" i="1"/>
  <c r="BU5" i="1" s="1"/>
  <c r="CJ19" i="1"/>
  <c r="CK19" i="1" s="1"/>
  <c r="CJ3" i="1"/>
  <c r="CK3" i="1" s="1"/>
  <c r="BD31" i="1"/>
  <c r="BE31" i="1" s="1"/>
  <c r="BD15" i="1"/>
  <c r="BE15" i="1" s="1"/>
  <c r="BT18" i="1"/>
  <c r="BU18" i="1" s="1"/>
  <c r="CJ18" i="1"/>
  <c r="CK18" i="1" s="1"/>
  <c r="BD14" i="1"/>
  <c r="BE14" i="1" s="1"/>
  <c r="CJ17" i="1"/>
  <c r="CK17" i="1" s="1"/>
  <c r="AB31" i="1"/>
  <c r="AC31" i="1" s="1"/>
  <c r="AB15" i="1"/>
  <c r="AC15" i="1" s="1"/>
  <c r="BD29" i="1"/>
  <c r="BE29" i="1" s="1"/>
  <c r="BD13" i="1"/>
  <c r="BE13" i="1" s="1"/>
  <c r="BD12" i="1"/>
  <c r="BE12" i="1" s="1"/>
  <c r="BD27" i="1"/>
  <c r="BE27" i="1" s="1"/>
  <c r="BD11" i="1"/>
  <c r="BE11" i="1" s="1"/>
  <c r="BT8" i="1"/>
  <c r="BU8" i="1" s="1"/>
  <c r="BT7" i="1"/>
  <c r="BU7" i="1" s="1"/>
  <c r="BT31" i="1"/>
  <c r="BU31" i="1" s="1"/>
  <c r="BT15" i="1"/>
  <c r="BU15" i="1" s="1"/>
  <c r="CJ29" i="1"/>
  <c r="CK29" i="1" s="1"/>
  <c r="CJ13" i="1"/>
  <c r="CK13" i="1" s="1"/>
  <c r="BT24" i="1"/>
  <c r="BU24" i="1" s="1"/>
  <c r="CJ12" i="1"/>
  <c r="CK12" i="1" s="1"/>
  <c r="BD28" i="1"/>
  <c r="BE28" i="1" s="1"/>
  <c r="CJ27" i="1"/>
  <c r="CK27" i="1" s="1"/>
  <c r="CJ11" i="1"/>
  <c r="CK11" i="1" s="1"/>
  <c r="BT26" i="1"/>
  <c r="BU26" i="1" s="1"/>
  <c r="BT10" i="1"/>
  <c r="BU10" i="1" s="1"/>
  <c r="BT11" i="1"/>
  <c r="BU11" i="1" s="1"/>
  <c r="CJ25" i="1"/>
  <c r="CK25" i="1" s="1"/>
  <c r="CJ9" i="1"/>
  <c r="CK9" i="1" s="1"/>
  <c r="CJ23" i="1"/>
  <c r="CK23" i="1" s="1"/>
  <c r="CJ7" i="1"/>
  <c r="CK7" i="1" s="1"/>
  <c r="BD26" i="1"/>
  <c r="BE26" i="1" s="1"/>
  <c r="BD10" i="1"/>
  <c r="BE10" i="1" s="1"/>
  <c r="BD24" i="1"/>
  <c r="BE24" i="1" s="1"/>
  <c r="BD8" i="1"/>
  <c r="BE8" i="1" s="1"/>
  <c r="CJ8" i="1"/>
  <c r="CK8" i="1" s="1"/>
  <c r="BD25" i="1"/>
  <c r="BD9" i="1"/>
  <c r="BE9" i="1" s="1"/>
  <c r="BT17" i="1"/>
  <c r="BU17" i="1" s="1"/>
  <c r="CJ22" i="1"/>
  <c r="CK22" i="1" s="1"/>
  <c r="CJ6" i="1"/>
  <c r="CK6" i="1" s="1"/>
  <c r="CJ20" i="1"/>
  <c r="CK20" i="1" s="1"/>
  <c r="CJ4" i="1"/>
  <c r="CK4" i="1" s="1"/>
  <c r="BD23" i="1"/>
  <c r="BE23" i="1" s="1"/>
  <c r="BD7" i="1"/>
  <c r="BE7" i="1" s="1"/>
  <c r="BD17" i="1"/>
  <c r="BE17" i="1" s="1"/>
  <c r="BT29" i="1"/>
  <c r="BU29" i="1" s="1"/>
  <c r="BT13" i="1"/>
  <c r="BU13" i="1" s="1"/>
  <c r="CJ5" i="1"/>
  <c r="CK5" i="1" s="1"/>
  <c r="BD22" i="1"/>
  <c r="BE22" i="1" s="1"/>
  <c r="BD6" i="1"/>
  <c r="BE6" i="1" s="1"/>
  <c r="BT14" i="1"/>
  <c r="BU14" i="1" s="1"/>
  <c r="BD19" i="1"/>
  <c r="BE19" i="1" s="1"/>
  <c r="BD3" i="1"/>
  <c r="BE3" i="1" s="1"/>
  <c r="CJ2" i="1"/>
  <c r="CK2" i="1" s="1"/>
  <c r="CJ31" i="1"/>
  <c r="CK31" i="1" s="1"/>
  <c r="BD5" i="1"/>
  <c r="BE5" i="1" s="1"/>
  <c r="BD18" i="1"/>
  <c r="BE18" i="1" s="1"/>
  <c r="BD2" i="1"/>
  <c r="BE2" i="1" s="1"/>
  <c r="BD16" i="1"/>
  <c r="BE16" i="1" s="1"/>
  <c r="BD21" i="1"/>
  <c r="BE21" i="1" s="1"/>
  <c r="AB17" i="1"/>
  <c r="AC17" i="1" s="1"/>
  <c r="AB9" i="1"/>
  <c r="AC9" i="1" s="1"/>
  <c r="AB28" i="1"/>
  <c r="AC28" i="1" s="1"/>
  <c r="AB20" i="1"/>
  <c r="AC20" i="1" s="1"/>
  <c r="AB18" i="1"/>
  <c r="AC18" i="1" s="1"/>
  <c r="AB12" i="1"/>
  <c r="AC12" i="1" s="1"/>
  <c r="AB2" i="1"/>
  <c r="AC2" i="1" s="1"/>
  <c r="AB4" i="1"/>
  <c r="AC4" i="1" s="1"/>
  <c r="AB26" i="1"/>
  <c r="AC26" i="1" s="1"/>
  <c r="AB27" i="1"/>
  <c r="AC27" i="1" s="1"/>
  <c r="AB19" i="1"/>
  <c r="AC19" i="1" s="1"/>
  <c r="AB11" i="1"/>
  <c r="AC11" i="1" s="1"/>
  <c r="AB3" i="1"/>
  <c r="AC3" i="1" s="1"/>
  <c r="AB10" i="1"/>
  <c r="AC10" i="1" s="1"/>
  <c r="AB24" i="1"/>
  <c r="AC24" i="1" s="1"/>
  <c r="AB16" i="1"/>
  <c r="AC16" i="1" s="1"/>
  <c r="AB8" i="1"/>
  <c r="AC8" i="1" s="1"/>
  <c r="AB30" i="1"/>
  <c r="AC30" i="1" s="1"/>
  <c r="AB22" i="1"/>
  <c r="AC22" i="1" s="1"/>
  <c r="AB14" i="1"/>
  <c r="AC14" i="1" s="1"/>
  <c r="AB6" i="1"/>
  <c r="AC6" i="1" s="1"/>
  <c r="AB29" i="1"/>
  <c r="AB21" i="1"/>
  <c r="AB13" i="1"/>
  <c r="AB5" i="1"/>
  <c r="AC5" i="1" s="1"/>
  <c r="CL25" i="1" l="1"/>
  <c r="BE25" i="1"/>
  <c r="CL13" i="1"/>
  <c r="AC13" i="1"/>
  <c r="CL23" i="1"/>
  <c r="AC23" i="1"/>
  <c r="CL7" i="1"/>
  <c r="AC7" i="1"/>
  <c r="CL21" i="1"/>
  <c r="AC21" i="1"/>
  <c r="CL29" i="1"/>
  <c r="AC29" i="1"/>
  <c r="CL16" i="1"/>
  <c r="CL18" i="1"/>
  <c r="CL19" i="1"/>
  <c r="CL15" i="1"/>
  <c r="CL27" i="1"/>
  <c r="CL5" i="1"/>
  <c r="CL26" i="1"/>
  <c r="CL4" i="1"/>
  <c r="CL12" i="1"/>
  <c r="CL6" i="1"/>
  <c r="CL28" i="1"/>
  <c r="CL31" i="1"/>
  <c r="CL20" i="1"/>
  <c r="CL22" i="1"/>
  <c r="CL30" i="1"/>
  <c r="CL9" i="1"/>
  <c r="CL8" i="1"/>
  <c r="CL17" i="1"/>
  <c r="CL14" i="1"/>
  <c r="CL10" i="1"/>
  <c r="CL2" i="1"/>
  <c r="CL24" i="1"/>
  <c r="CL3" i="1"/>
  <c r="CL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Arlene</author>
  </authors>
  <commentList>
    <comment ref="BV1" authorId="0" shapeId="0" xr:uid="{B69C1B9B-75CA-40E7-B92D-629576C91F0F}">
      <text>
        <r>
          <rPr>
            <b/>
            <sz val="9"/>
            <color indexed="81"/>
            <rFont val="宋体"/>
            <family val="3"/>
            <charset val="134"/>
          </rPr>
          <t>Arlene:</t>
        </r>
        <r>
          <rPr>
            <sz val="9"/>
            <color indexed="81"/>
            <rFont val="宋体"/>
            <family val="3"/>
            <charset val="134"/>
          </rPr>
          <t xml:space="preserve">
answer may vary depending on the implementation detail, so need to investigate how solutions are exactly presented</t>
        </r>
      </text>
    </comment>
    <comment ref="AU12" authorId="0" shapeId="0" xr:uid="{CC5861CF-E565-4CF6-996E-F441D698E723}">
      <text>
        <r>
          <rPr>
            <b/>
            <sz val="9"/>
            <color indexed="81"/>
            <rFont val="宋体"/>
            <family val="3"/>
            <charset val="134"/>
          </rPr>
          <t>Arlene:</t>
        </r>
        <r>
          <rPr>
            <sz val="9"/>
            <color indexed="81"/>
            <rFont val="宋体"/>
            <family val="3"/>
            <charset val="134"/>
          </rPr>
          <t xml:space="preserve">
name of the sorting algorithm is wrong, should be selection sort </t>
        </r>
      </text>
    </comment>
    <comment ref="AV12" authorId="0" shapeId="0" xr:uid="{E906F7A2-56B2-4669-99EB-2DF77B6A788E}">
      <text>
        <r>
          <rPr>
            <b/>
            <sz val="9"/>
            <color indexed="81"/>
            <rFont val="宋体"/>
            <family val="3"/>
            <charset val="134"/>
          </rPr>
          <t>Arlene:</t>
        </r>
        <r>
          <rPr>
            <sz val="9"/>
            <color indexed="81"/>
            <rFont val="宋体"/>
            <family val="3"/>
            <charset val="134"/>
          </rPr>
          <t xml:space="preserve">
name of the sorting algorithm is wrong, should be insertion sort </t>
        </r>
      </text>
    </comment>
    <comment ref="BA12" authorId="0" shapeId="0" xr:uid="{97538ABC-1C94-4F3D-A300-02FB3B80F4CA}">
      <text>
        <r>
          <rPr>
            <b/>
            <sz val="9"/>
            <color indexed="81"/>
            <rFont val="宋体"/>
            <family val="3"/>
            <charset val="134"/>
          </rPr>
          <t>Arlene:</t>
        </r>
        <r>
          <rPr>
            <sz val="9"/>
            <color indexed="81"/>
            <rFont val="宋体"/>
            <family val="3"/>
            <charset val="134"/>
          </rPr>
          <t xml:space="preserve">
name of the sorting algorithm is wrong, should be selection sort </t>
        </r>
      </text>
    </comment>
    <comment ref="BB12" authorId="0" shapeId="0" xr:uid="{EFD11CCD-F787-485C-8E93-8DE0B5D8D3BC}">
      <text>
        <r>
          <rPr>
            <b/>
            <sz val="9"/>
            <color indexed="81"/>
            <rFont val="宋体"/>
            <family val="3"/>
            <charset val="134"/>
          </rPr>
          <t>Arlene:</t>
        </r>
        <r>
          <rPr>
            <sz val="9"/>
            <color indexed="81"/>
            <rFont val="宋体"/>
            <family val="3"/>
            <charset val="134"/>
          </rPr>
          <t xml:space="preserve">
name of the sorting algorithm is wrong, should be insertion sort </t>
        </r>
      </text>
    </comment>
  </commentList>
</comments>
</file>

<file path=xl/sharedStrings.xml><?xml version="1.0" encoding="utf-8"?>
<sst xmlns="http://schemas.openxmlformats.org/spreadsheetml/2006/main" count="600" uniqueCount="382">
  <si>
    <t>Signature</t>
  </si>
  <si>
    <t>SP1-Q1_RecogSort</t>
  </si>
  <si>
    <t>SP1-Q2_DefSort_AlgName</t>
    <phoneticPr fontId="23" type="noConversion"/>
  </si>
  <si>
    <t>SP2-Q1_Alg</t>
    <phoneticPr fontId="23" type="noConversion"/>
  </si>
  <si>
    <t>SP2-Q1_Alg_Sum</t>
    <phoneticPr fontId="23" type="noConversion"/>
  </si>
  <si>
    <t>SP2-Q2_Clear</t>
    <phoneticPr fontId="23" type="noConversion"/>
  </si>
  <si>
    <t xml:space="preserve">SP2-Q2_Works </t>
    <phoneticPr fontId="23" type="noConversion"/>
  </si>
  <si>
    <t>SP2-Q3_2_TEXT_Scale</t>
    <phoneticPr fontId="23" type="noConversion"/>
  </si>
  <si>
    <t>SP2-Q5_pseudo</t>
    <phoneticPr fontId="23" type="noConversion"/>
  </si>
  <si>
    <t>SP2-Q6_A</t>
    <phoneticPr fontId="23" type="noConversion"/>
  </si>
  <si>
    <t>SP2-Q6_B</t>
    <phoneticPr fontId="23" type="noConversion"/>
  </si>
  <si>
    <t>SP2-Q6_C</t>
    <phoneticPr fontId="23" type="noConversion"/>
  </si>
  <si>
    <t>SP2-Q6_D</t>
    <phoneticPr fontId="23" type="noConversion"/>
  </si>
  <si>
    <t>SP2-Q6_E</t>
    <phoneticPr fontId="23" type="noConversion"/>
  </si>
  <si>
    <t>SP4-Q1_IndexOutOfRange</t>
    <phoneticPr fontId="23" type="noConversion"/>
  </si>
  <si>
    <t>SP4-Q1_IncorrectArrayInsertion</t>
    <phoneticPr fontId="23" type="noConversion"/>
  </si>
  <si>
    <t>SP4-Q1_ReturnStatement</t>
    <phoneticPr fontId="23" type="noConversion"/>
  </si>
  <si>
    <t>SP4-Q2_ForLoopStartingIndex</t>
    <phoneticPr fontId="23" type="noConversion"/>
  </si>
  <si>
    <t>SP4-Q2_IndexingError</t>
    <phoneticPr fontId="23" type="noConversion"/>
  </si>
  <si>
    <t>SP4-Q2_LogicError</t>
    <phoneticPr fontId="23" type="noConversion"/>
  </si>
  <si>
    <t>SP4-Q2_IncrementingError</t>
    <phoneticPr fontId="23" type="noConversion"/>
  </si>
  <si>
    <t>SP4-Q2_NamingError</t>
    <phoneticPr fontId="23" type="noConversion"/>
  </si>
  <si>
    <t>SP4-Q2_AssignmentError</t>
    <phoneticPr fontId="23" type="noConversion"/>
  </si>
  <si>
    <t>SP1-Q2_DefSort_Lev</t>
    <phoneticPr fontId="23" type="noConversion"/>
  </si>
  <si>
    <t>SP1-Q2_DefSort_Scoring</t>
    <phoneticPr fontId="23" type="noConversion"/>
  </si>
  <si>
    <t>SP1-Q2_DefSort_Exam_Scor</t>
  </si>
  <si>
    <t>SP1-Q3_SortEx_Scor</t>
    <phoneticPr fontId="23" type="noConversion"/>
  </si>
  <si>
    <t>SP1-Q3_SortEx_Type_Code</t>
    <phoneticPr fontId="23" type="noConversion"/>
  </si>
  <si>
    <t>SP2-Q1_Alg_CT_Score</t>
    <phoneticPr fontId="23" type="noConversion"/>
  </si>
  <si>
    <t>SP2-Q6_A_Scor</t>
    <phoneticPr fontId="23" type="noConversion"/>
  </si>
  <si>
    <t>SP2-Q6_B_Scor</t>
    <phoneticPr fontId="23" type="noConversion"/>
  </si>
  <si>
    <t>SP2-Q6_C_Scor</t>
    <phoneticPr fontId="23" type="noConversion"/>
  </si>
  <si>
    <t>SP2-Q6_D_Scor</t>
    <phoneticPr fontId="23" type="noConversion"/>
  </si>
  <si>
    <t>SP2-Q6_E_Scor</t>
    <phoneticPr fontId="23" type="noConversion"/>
  </si>
  <si>
    <t>B-Q1</t>
  </si>
  <si>
    <t>B-Q3</t>
  </si>
  <si>
    <t>B-Q5</t>
  </si>
  <si>
    <t>B-Q6</t>
  </si>
  <si>
    <t>B-Q7_1</t>
  </si>
  <si>
    <t>B-Q8_1</t>
  </si>
  <si>
    <t>B-Q8_2</t>
  </si>
  <si>
    <t>B-Q8_3</t>
  </si>
  <si>
    <t>B-Q8_4</t>
  </si>
  <si>
    <t>B-Q8_5</t>
  </si>
  <si>
    <t>B-Q8_6</t>
  </si>
  <si>
    <t>B-Q8_7</t>
  </si>
  <si>
    <t>Prefer not to say</t>
  </si>
  <si>
    <t>Non-binary / third gender</t>
  </si>
  <si>
    <t>B-Q2</t>
    <phoneticPr fontId="23" type="noConversion"/>
  </si>
  <si>
    <t>B-Q4</t>
    <phoneticPr fontId="23" type="noConversion"/>
  </si>
  <si>
    <t>Female</t>
    <phoneticPr fontId="23" type="noConversion"/>
  </si>
  <si>
    <t>20 or below 20</t>
    <phoneticPr fontId="23" type="noConversion"/>
  </si>
  <si>
    <t>21-30</t>
    <phoneticPr fontId="23" type="noConversion"/>
  </si>
  <si>
    <t>31-40</t>
    <phoneticPr fontId="23" type="noConversion"/>
  </si>
  <si>
    <t>41-50</t>
    <phoneticPr fontId="23" type="noConversion"/>
  </si>
  <si>
    <t>51-60</t>
    <phoneticPr fontId="23" type="noConversion"/>
  </si>
  <si>
    <t>other</t>
    <phoneticPr fontId="23" type="noConversion"/>
  </si>
  <si>
    <t>BSc</t>
    <phoneticPr fontId="23" type="noConversion"/>
  </si>
  <si>
    <t>BA</t>
    <phoneticPr fontId="23" type="noConversion"/>
  </si>
  <si>
    <t>MSc</t>
    <phoneticPr fontId="23" type="noConversion"/>
  </si>
  <si>
    <t>PhD</t>
    <phoneticPr fontId="23" type="noConversion"/>
  </si>
  <si>
    <t xml:space="preserve">Above 60 </t>
    <phoneticPr fontId="23" type="noConversion"/>
  </si>
  <si>
    <t xml:space="preserve">1st year of study </t>
    <phoneticPr fontId="23" type="noConversion"/>
  </si>
  <si>
    <t xml:space="preserve">2nd year of study </t>
    <phoneticPr fontId="23" type="noConversion"/>
  </si>
  <si>
    <t xml:space="preserve">3rd year of study </t>
    <phoneticPr fontId="23" type="noConversion"/>
  </si>
  <si>
    <t xml:space="preserve">4th year of study </t>
    <phoneticPr fontId="23" type="noConversion"/>
  </si>
  <si>
    <t>n</t>
    <phoneticPr fontId="23" type="noConversion"/>
  </si>
  <si>
    <t xml:space="preserve">nth year of study </t>
    <phoneticPr fontId="23" type="noConversion"/>
  </si>
  <si>
    <t>Non-STEM</t>
    <phoneticPr fontId="23" type="noConversion"/>
  </si>
  <si>
    <t>Non-CS</t>
    <phoneticPr fontId="23" type="noConversion"/>
  </si>
  <si>
    <t xml:space="preserve">CS and CS related </t>
    <phoneticPr fontId="23" type="noConversion"/>
  </si>
  <si>
    <t>Never</t>
    <phoneticPr fontId="23" type="noConversion"/>
  </si>
  <si>
    <t xml:space="preserve">Once </t>
    <phoneticPr fontId="23" type="noConversion"/>
  </si>
  <si>
    <t>Sometimes</t>
    <phoneticPr fontId="23" type="noConversion"/>
  </si>
  <si>
    <t>Repeatedly</t>
    <phoneticPr fontId="23" type="noConversion"/>
  </si>
  <si>
    <t xml:space="preserve">Regularly </t>
    <phoneticPr fontId="23" type="noConversion"/>
  </si>
  <si>
    <t xml:space="preserve">No level of competence </t>
    <phoneticPr fontId="23" type="noConversion"/>
  </si>
  <si>
    <t xml:space="preserve">Low level of competence </t>
    <phoneticPr fontId="23" type="noConversion"/>
  </si>
  <si>
    <t>Average level of competence</t>
    <phoneticPr fontId="23" type="noConversion"/>
  </si>
  <si>
    <t xml:space="preserve">Moderately high level of competence </t>
    <phoneticPr fontId="23" type="noConversion"/>
  </si>
  <si>
    <t>High level of competence</t>
    <phoneticPr fontId="23" type="noConversion"/>
  </si>
  <si>
    <t>SP1-Q1_RecogSort</t>
    <phoneticPr fontId="23" type="noConversion"/>
  </si>
  <si>
    <t>The answer does not identify any relevant information that's asked of</t>
  </si>
  <si>
    <t>If the participant's answer includes sentences which indicates a scenario where a sorting can be applied</t>
    <phoneticPr fontId="23" type="noConversion"/>
  </si>
  <si>
    <t>SP1-Q1_RecogSort_Num</t>
    <phoneticPr fontId="23" type="noConversion"/>
  </si>
  <si>
    <t xml:space="preserve">Example fit sorting algorithms or not- 1 sorting as grouping </t>
    <phoneticPr fontId="23" type="noConversion"/>
  </si>
  <si>
    <t xml:space="preserve">Presence of certain algorithm name </t>
  </si>
  <si>
    <t xml:space="preserve">No presence of algorithm names </t>
    <phoneticPr fontId="23" type="noConversion"/>
  </si>
  <si>
    <t>SP2-Q3</t>
    <phoneticPr fontId="23" type="noConversion"/>
  </si>
  <si>
    <t xml:space="preserve">Yes, the solution proposed for sorting deck of cards can be used for sorting the books </t>
    <phoneticPr fontId="23" type="noConversion"/>
  </si>
  <si>
    <t xml:space="preserve">No, the solution proposed for sorting deck of cards can not be used for sorting the books </t>
    <phoneticPr fontId="23" type="noConversion"/>
  </si>
  <si>
    <t>SP3-Q1_1_Eva</t>
  </si>
  <si>
    <t>SP3-Q1_2_Eva</t>
  </si>
  <si>
    <t>SP3-Q1_3_Eva</t>
  </si>
  <si>
    <t>SP3-Q1_4_Eva</t>
  </si>
  <si>
    <t>SP3-Q1_5_Eva</t>
  </si>
  <si>
    <t>SP3-Q1_6_Eva</t>
  </si>
  <si>
    <t>SP3-Q1_7_Eva</t>
  </si>
  <si>
    <t>SP3-Q1_8_Eva</t>
  </si>
  <si>
    <t>SP3-Q1_9_Eva</t>
  </si>
  <si>
    <t>R - Q1_1</t>
  </si>
  <si>
    <t>R - Q1_2</t>
  </si>
  <si>
    <t>R - Q1_3</t>
  </si>
  <si>
    <t>R - Q1_4</t>
  </si>
  <si>
    <t>R - Q1_5</t>
  </si>
  <si>
    <t>P-Q1_Max</t>
  </si>
  <si>
    <t>P-Q2_Max</t>
  </si>
  <si>
    <t xml:space="preserve">Question section </t>
  </si>
  <si>
    <t>ID</t>
  </si>
  <si>
    <t>Var Name</t>
  </si>
  <si>
    <t xml:space="preserve">Category </t>
  </si>
  <si>
    <t xml:space="preserve"> ValueType</t>
  </si>
  <si>
    <t xml:space="preserve">Description </t>
  </si>
  <si>
    <t>PS</t>
  </si>
  <si>
    <t xml:space="preserve">Numerical </t>
  </si>
  <si>
    <t xml:space="preserve">Participant ID, either from SONA or the combination of date and hour for experiment participation. </t>
  </si>
  <si>
    <t>Background</t>
  </si>
  <si>
    <t>Gender</t>
  </si>
  <si>
    <t xml:space="preserve">Categorical </t>
  </si>
  <si>
    <t>B-Q2</t>
  </si>
  <si>
    <t xml:space="preserve">Age </t>
  </si>
  <si>
    <t>Study Program</t>
  </si>
  <si>
    <t>Study Year</t>
  </si>
  <si>
    <t xml:space="preserve">Continuous </t>
  </si>
  <si>
    <t xml:space="preserve">Field </t>
  </si>
  <si>
    <t xml:space="preserve">Area of Study </t>
  </si>
  <si>
    <t xml:space="preserve">Training Experience </t>
  </si>
  <si>
    <t>B-Q8_1 to B-Q8_7</t>
  </si>
  <si>
    <t>Experience_Python, C, C++, Matlab, Java, R, Other, Other text</t>
  </si>
  <si>
    <t>Number of scenarios that sorting can be applied</t>
  </si>
  <si>
    <t xml:space="preserve">If the participant recognized context where sorting can be applied </t>
  </si>
  <si>
    <t xml:space="preserve">Continuous / Categorical </t>
  </si>
  <si>
    <t xml:space="preserve">Whether the definition of the sorting is formal or informal </t>
  </si>
  <si>
    <t>The level of definition of sorting in the answer</t>
  </si>
  <si>
    <t>Continuous</t>
  </si>
  <si>
    <t xml:space="preserve">Scoring on the example of the definition of sorting </t>
  </si>
  <si>
    <t xml:space="preserve">Mentioning of algorithm name </t>
  </si>
  <si>
    <t>Task - Part 1</t>
  </si>
  <si>
    <t>Task - Part 2</t>
  </si>
  <si>
    <t>Task - Part 3</t>
  </si>
  <si>
    <t xml:space="preserve">The sorting example given by the participant </t>
  </si>
  <si>
    <t xml:space="preserve">The scoring of the sorting example regarding the concept the participant is applying. </t>
  </si>
  <si>
    <t xml:space="preserve">If in the solution to sort the cards that the name of a sorting algorithm is mentioned </t>
  </si>
  <si>
    <t xml:space="preserve">The description on the process of sorting the deck of cards scoring </t>
  </si>
  <si>
    <t xml:space="preserve">If the description to sort the cards contain certain computational concepts </t>
  </si>
  <si>
    <t>If each step of the operation is clear in the anwer</t>
  </si>
  <si>
    <t>If the step by step operation works for sorting the cards in order</t>
  </si>
  <si>
    <t xml:space="preserve">If the strategy used for sorting the deck of cards can be used for sorting the books </t>
  </si>
  <si>
    <t xml:space="preserve">Scoring on the reasoning of the strategy to be used for sorting books. </t>
  </si>
  <si>
    <t>SP2-Q5_pseudo_Score</t>
  </si>
  <si>
    <t xml:space="preserve">Check the pseudo code form given for sorting the books </t>
  </si>
  <si>
    <t xml:space="preserve">Chek if the pseudo code work logically right according to the strategy provided in SP2-Q4 </t>
  </si>
  <si>
    <t xml:space="preserve">If the participant recognize the sorting strategy </t>
  </si>
  <si>
    <t>Scoring of the rearrangement of the code to be in the right order</t>
  </si>
  <si>
    <t>&gt;&gt; The loop should iterate from 0 to len(book_list) - 1, but it's iterating from 1 to len(book_list).
&gt;&gt;When i equals len(book_list), it tries to access book_list[i], which is out of range because the last index is len(book_list) - 1.</t>
  </si>
  <si>
    <t>&gt;&gt; In the while loop, when shifting elements to the right to make space for the current book, the assignment book_list[j + 1] = book_list[j - 1] should be book_list[j] = book_list[j - 1].
&gt;&gt; Similarly, the assignment book_list[j + 1] = current_book should be book_list[j] = current_book.</t>
  </si>
  <si>
    <t xml:space="preserve"> for i in range(1, len(book_list))</t>
  </si>
  <si>
    <t>j = i - 1</t>
  </si>
  <si>
    <t>while j &gt;= 0 and current_book &gt; book_list[j]:</t>
  </si>
  <si>
    <t>book_list[j + 1] = book_list[j]</t>
  </si>
  <si>
    <t xml:space="preserve"> j -= 1</t>
  </si>
  <si>
    <t>book_list[j + 1] = current_book</t>
  </si>
  <si>
    <t>Task - Part 4</t>
  </si>
  <si>
    <t xml:space="preserve">Reflect </t>
  </si>
  <si>
    <t>Male</t>
  </si>
  <si>
    <t xml:space="preserve">The level that the participant already mastered </t>
  </si>
  <si>
    <t xml:space="preserve">The level that the participant perceive as necessary in his/her domain  </t>
  </si>
  <si>
    <t>SP2-Q4_Score</t>
  </si>
  <si>
    <t xml:space="preserve">Scoring on the step-by-step guide for the book sorting solution, level of specificity </t>
  </si>
  <si>
    <t xml:space="preserve">MA </t>
  </si>
  <si>
    <t>No answer or totally un-meaningful answer.</t>
    <phoneticPr fontId="23" type="noConversion"/>
  </si>
  <si>
    <t xml:space="preserve">The participant include none of the examples </t>
    <phoneticPr fontId="23" type="noConversion"/>
  </si>
  <si>
    <t>SP4-Q3_IncludeDebugging</t>
    <phoneticPr fontId="23" type="noConversion"/>
  </si>
  <si>
    <t>SP4-Q3_Score</t>
    <phoneticPr fontId="23" type="noConversion"/>
  </si>
  <si>
    <t>SP3-Q2_CodeStyle</t>
    <phoneticPr fontId="23" type="noConversion"/>
  </si>
  <si>
    <t>SP3-Q2_Logic</t>
    <phoneticPr fontId="23" type="noConversion"/>
  </si>
  <si>
    <t>SP3-Q2_Runnable</t>
    <phoneticPr fontId="23" type="noConversion"/>
  </si>
  <si>
    <t xml:space="preserve">Continuous </t>
    <phoneticPr fontId="23" type="noConversion"/>
  </si>
  <si>
    <t>SP1-Q1_S</t>
    <phoneticPr fontId="23" type="noConversion"/>
  </si>
  <si>
    <t>Accumulative Score</t>
    <phoneticPr fontId="23" type="noConversion"/>
  </si>
  <si>
    <t>SP1-Q1_RecogSort_Num</t>
    <phoneticPr fontId="23" type="noConversion"/>
  </si>
  <si>
    <t>Sum of  SP1-Q1_RecogSort and SP1-Q1_RecogSort_Num</t>
    <phoneticPr fontId="23" type="noConversion"/>
  </si>
  <si>
    <t xml:space="preserve">Continuous </t>
    <phoneticPr fontId="23" type="noConversion"/>
  </si>
  <si>
    <t>SP1-Q2_S</t>
  </si>
  <si>
    <t>SP1-Q2_S</t>
    <phoneticPr fontId="23" type="noConversion"/>
  </si>
  <si>
    <t>SP1-Q3_S</t>
    <phoneticPr fontId="23" type="noConversion"/>
  </si>
  <si>
    <t>SP1-Q3_SortEx_Scor</t>
    <phoneticPr fontId="23" type="noConversion"/>
  </si>
  <si>
    <t xml:space="preserve"> = SP1-Q3_SortEx_Type_Code</t>
    <phoneticPr fontId="23" type="noConversion"/>
  </si>
  <si>
    <t>Sum of SP1-Q1_S,  SP1-Q2_S and SP1-Q3_S</t>
    <phoneticPr fontId="23" type="noConversion"/>
  </si>
  <si>
    <t>SP1_S</t>
    <phoneticPr fontId="23" type="noConversion"/>
  </si>
  <si>
    <t>SP2-Q1_S</t>
    <phoneticPr fontId="23" type="noConversion"/>
  </si>
  <si>
    <t>Sum of SP2-Q1_Alg, SP2-Q1_Alg_Sum and SP2-Q1_Alg_CT_Score</t>
    <phoneticPr fontId="23" type="noConversion"/>
  </si>
  <si>
    <t xml:space="preserve">Sum of SP2-Q2_Clear and SP2-Q2_Works </t>
    <phoneticPr fontId="23" type="noConversion"/>
  </si>
  <si>
    <t>SP2-Q2_S</t>
    <phoneticPr fontId="23" type="noConversion"/>
  </si>
  <si>
    <t>SP2-Q3_S</t>
    <phoneticPr fontId="23" type="noConversion"/>
  </si>
  <si>
    <t xml:space="preserve"> Sum of SP2-Q3 and SP2-Q3_2_TEXT_Scale</t>
    <phoneticPr fontId="23" type="noConversion"/>
  </si>
  <si>
    <t xml:space="preserve">SP2-Q4_Score </t>
    <phoneticPr fontId="23" type="noConversion"/>
  </si>
  <si>
    <t xml:space="preserve"> = SP2-Q4_Score </t>
    <phoneticPr fontId="23" type="noConversion"/>
  </si>
  <si>
    <t>SP2-Q4_S</t>
    <phoneticPr fontId="23" type="noConversion"/>
  </si>
  <si>
    <t>SP2-Q5_S</t>
    <phoneticPr fontId="23" type="noConversion"/>
  </si>
  <si>
    <t>SP2-Q5_pseudo</t>
    <phoneticPr fontId="23" type="noConversion"/>
  </si>
  <si>
    <t>SP2-Q5_pseudo_Score</t>
    <phoneticPr fontId="23" type="noConversion"/>
  </si>
  <si>
    <t>Sum of SP2-Q5_pseudo and SP2-Q5_pseudo_Score</t>
    <phoneticPr fontId="23" type="noConversion"/>
  </si>
  <si>
    <t xml:space="preserve">Concrete plan for operation </t>
    <phoneticPr fontId="23" type="noConversion"/>
  </si>
  <si>
    <t xml:space="preserve">Recognizing strategies and knows the differentiation </t>
    <phoneticPr fontId="23" type="noConversion"/>
  </si>
  <si>
    <t>SP2-Q6_S</t>
    <phoneticPr fontId="23" type="noConversion"/>
  </si>
  <si>
    <t>SP2-Q6_A to SP2-Q6_E</t>
    <phoneticPr fontId="23" type="noConversion"/>
  </si>
  <si>
    <t xml:space="preserve">SP2-Q6_A_Scor to SP2-Q6_E_Scor </t>
    <phoneticPr fontId="23" type="noConversion"/>
  </si>
  <si>
    <t xml:space="preserve">Sum of  SP2-Q6_A_Scor to SP2-Q6_E_Scor </t>
    <phoneticPr fontId="23" type="noConversion"/>
  </si>
  <si>
    <t>SP2-Q6_N</t>
    <phoneticPr fontId="23" type="noConversion"/>
  </si>
  <si>
    <t xml:space="preserve">Number of strategies selected by the participant </t>
    <phoneticPr fontId="23" type="noConversion"/>
  </si>
  <si>
    <t>SP3-Q1_S</t>
    <phoneticPr fontId="23" type="noConversion"/>
  </si>
  <si>
    <t>SP3-Q1_1_Eva to SP3-Q1_9_Eva</t>
    <phoneticPr fontId="23" type="noConversion"/>
  </si>
  <si>
    <t>Sum of SP3-Q1_1_Eva to SP3-Q1_9_Eva</t>
    <phoneticPr fontId="23" type="noConversion"/>
  </si>
  <si>
    <t>Recognizing the code and rearrange the code into the right order</t>
    <phoneticPr fontId="23" type="noConversion"/>
  </si>
  <si>
    <t>SP3-Q2_S</t>
    <phoneticPr fontId="23" type="noConversion"/>
  </si>
  <si>
    <t>Implement the code by oneself</t>
    <phoneticPr fontId="23" type="noConversion"/>
  </si>
  <si>
    <t>SP2_S</t>
    <phoneticPr fontId="23" type="noConversion"/>
  </si>
  <si>
    <t xml:space="preserve">Sum of SP2-Q1_S,  SP2-Q2_S, SP2-Q3_S,SP2-Q4_S, SP2-Q5_S and SP2-Q6_S </t>
  </si>
  <si>
    <t xml:space="preserve">Specific operations of the plan for problem at larger scale  </t>
    <phoneticPr fontId="23" type="noConversion"/>
  </si>
  <si>
    <t xml:space="preserve">Reasoning of the plan, awareness of the usage of plans in different scenarios </t>
    <phoneticPr fontId="23" type="noConversion"/>
  </si>
  <si>
    <t xml:space="preserve">Specific operations of the plan for problem at small scale  </t>
    <phoneticPr fontId="23" type="noConversion"/>
  </si>
  <si>
    <t xml:space="preserve">Language description of sorting plan </t>
    <phoneticPr fontId="23" type="noConversion"/>
  </si>
  <si>
    <t xml:space="preserve">Defining sorting </t>
    <phoneticPr fontId="23" type="noConversion"/>
  </si>
  <si>
    <t xml:space="preserve">Sorting examples </t>
    <phoneticPr fontId="23" type="noConversion"/>
  </si>
  <si>
    <t xml:space="preserve">Recognizing sorting </t>
    <phoneticPr fontId="23" type="noConversion"/>
  </si>
  <si>
    <t>SP3_S</t>
    <phoneticPr fontId="23" type="noConversion"/>
  </si>
  <si>
    <t>Sum of SP3-Q2_Runnable, SP3-Q2_CodeStyle and SP3-Q2_Logic</t>
    <phoneticPr fontId="23" type="noConversion"/>
  </si>
  <si>
    <t>Sum of SP3-Q1_S and SP3-Q2_S</t>
    <phoneticPr fontId="23" type="noConversion"/>
  </si>
  <si>
    <t>SP4-Q2_S</t>
  </si>
  <si>
    <t>SP4-Q1_S</t>
    <phoneticPr fontId="23" type="noConversion"/>
  </si>
  <si>
    <t>SP4-Q1_IndexOutOfRange</t>
    <phoneticPr fontId="23" type="noConversion"/>
  </si>
  <si>
    <t>SP4-Q1_IncorrectArrayInsertion</t>
    <phoneticPr fontId="23" type="noConversion"/>
  </si>
  <si>
    <t>SP4-Q1_ReturnStatement</t>
    <phoneticPr fontId="23" type="noConversion"/>
  </si>
  <si>
    <t>SP4-Q2_ForLoopStartingIndex</t>
    <phoneticPr fontId="23" type="noConversion"/>
  </si>
  <si>
    <t>SP4-Q2_LogicError</t>
    <phoneticPr fontId="23" type="noConversion"/>
  </si>
  <si>
    <t>SP4-Q2_NamingError</t>
    <phoneticPr fontId="23" type="noConversion"/>
  </si>
  <si>
    <t>Sum of SP4-Q2_ForLoopStartingIndex, SP4-Q2_LogicError, SP4-Q2_IndexingError, SP4-Q2_IncrementingError, SP4-Q2_NamingError and SP4-Q2_AssignmentError</t>
    <phoneticPr fontId="23" type="noConversion"/>
  </si>
  <si>
    <t>SP4-Q3_S</t>
    <phoneticPr fontId="23" type="noConversion"/>
  </si>
  <si>
    <t>Sum of SP4-Q3_IncludeDebugging and SP4-Q3_Score</t>
    <phoneticPr fontId="23" type="noConversion"/>
  </si>
  <si>
    <t xml:space="preserve">Debugging </t>
    <phoneticPr fontId="23" type="noConversion"/>
  </si>
  <si>
    <t xml:space="preserve">Execution examning the implementation </t>
    <phoneticPr fontId="23" type="noConversion"/>
  </si>
  <si>
    <t>SP4_S</t>
    <phoneticPr fontId="23" type="noConversion"/>
  </si>
  <si>
    <t xml:space="preserve">Sum of SP4-Q1_S, SP4-Q2_S and SP4-Q3_S </t>
    <phoneticPr fontId="23" type="noConversion"/>
  </si>
  <si>
    <t xml:space="preserve">STEM </t>
    <phoneticPr fontId="23" type="noConversion"/>
  </si>
  <si>
    <t>P-Q2_Max</t>
    <phoneticPr fontId="23" type="noConversion"/>
  </si>
  <si>
    <t>Extracted only one</t>
    <phoneticPr fontId="23" type="noConversion"/>
  </si>
  <si>
    <t>Extrated two main contexts</t>
    <phoneticPr fontId="23" type="noConversion"/>
  </si>
  <si>
    <t xml:space="preserve">If no answer was given </t>
    <phoneticPr fontId="23" type="noConversion"/>
  </si>
  <si>
    <t>If informal: 1 (associative meaning)</t>
    <phoneticPr fontId="23" type="noConversion"/>
  </si>
  <si>
    <t>If formal: 2 (abstract conceptual meaning)</t>
    <phoneticPr fontId="23" type="noConversion"/>
  </si>
  <si>
    <t>Only indicate sorting as grouping technique / not clear indication of where the sorting is applied while the case does has the potential to use sorting techniques</t>
    <phoneticPr fontId="23" type="noConversion"/>
  </si>
  <si>
    <t xml:space="preserve">No example / example does not indicate the potential use of any concept of computer science sorting algorithm
</t>
    <phoneticPr fontId="23" type="noConversion"/>
  </si>
  <si>
    <t xml:space="preserve">Indicate sorting as ordering technique / indicate sorting as both ording and grouping technique (generic definition of sorting, meaning that the person may have the potential to be aware of both meaning in sorting) </t>
    <phoneticPr fontId="23" type="noConversion"/>
  </si>
  <si>
    <t>Example that indicate the potential use of sorting in the sense of grouping objects</t>
    <phoneticPr fontId="23" type="noConversion"/>
  </si>
  <si>
    <t>Example that indicate a potential use of sorting algortithms in CS</t>
    <phoneticPr fontId="23" type="noConversion"/>
  </si>
  <si>
    <t xml:space="preserve">Does not mention the name of certain algorithm </t>
    <phoneticPr fontId="23" type="noConversion"/>
  </si>
  <si>
    <t>Mentioning of the name of certain algorithm (the ones that mentioned algorithm but not the names is not marked 1)</t>
    <phoneticPr fontId="23" type="noConversion"/>
  </si>
  <si>
    <t>Life （example comes from everyday life ）</t>
    <phoneticPr fontId="23" type="noConversion"/>
  </si>
  <si>
    <t>Professional （example comes from professional scenario ）</t>
    <phoneticPr fontId="23" type="noConversion"/>
  </si>
  <si>
    <t>Both （example comes from scenario that can happen both in professional and daily life context ）</t>
    <phoneticPr fontId="23" type="noConversion"/>
  </si>
  <si>
    <t xml:space="preserve">Example of sorting is invalid. </t>
    <phoneticPr fontId="23" type="noConversion"/>
  </si>
  <si>
    <t xml:space="preserve">Execution level </t>
    <phoneticPr fontId="23" type="noConversion"/>
  </si>
  <si>
    <t>Program level</t>
    <phoneticPr fontId="23" type="noConversion"/>
  </si>
  <si>
    <t>Algorithm level</t>
    <phoneticPr fontId="23" type="noConversion"/>
  </si>
  <si>
    <t>Problem level</t>
    <phoneticPr fontId="23" type="noConversion"/>
  </si>
  <si>
    <t xml:space="preserve">This level is selected </t>
    <phoneticPr fontId="23" type="noConversion"/>
  </si>
  <si>
    <t xml:space="preserve">This level is not selected </t>
    <phoneticPr fontId="23" type="noConversion"/>
  </si>
  <si>
    <t xml:space="preserve">Execution level </t>
    <phoneticPr fontId="23" type="noConversion"/>
  </si>
  <si>
    <t>The answer clearly presents the debugging strategy and consider specific bug types</t>
    <phoneticPr fontId="23" type="noConversion"/>
  </si>
  <si>
    <t>Example not provided</t>
    <phoneticPr fontId="23" type="noConversion"/>
  </si>
  <si>
    <t xml:space="preserve">Context right, but not too detailed </t>
    <phoneticPr fontId="23" type="noConversion"/>
  </si>
  <si>
    <t>Context right with some more detailes</t>
    <phoneticPr fontId="23" type="noConversion"/>
  </si>
  <si>
    <t xml:space="preserve">The answer includes some description on debugging strategy in a generic way </t>
    <phoneticPr fontId="23" type="noConversion"/>
  </si>
  <si>
    <t xml:space="preserve">The answer is totally irrelevant of debugging strategy </t>
    <phoneticPr fontId="23" type="noConversion"/>
  </si>
  <si>
    <t xml:space="preserve">Zero to n number of techniques mentioned by the participant </t>
    <phoneticPr fontId="23" type="noConversion"/>
  </si>
  <si>
    <t xml:space="preserve">Correct assignmnet of value to certain variable </t>
    <phoneticPr fontId="23" type="noConversion"/>
  </si>
  <si>
    <t xml:space="preserve">Incorrect assignment of value to certain variable </t>
    <phoneticPr fontId="23" type="noConversion"/>
  </si>
  <si>
    <t xml:space="preserve">Correct naming of the variable </t>
    <phoneticPr fontId="23" type="noConversion"/>
  </si>
  <si>
    <t xml:space="preserve">Incorrect naming of the variable </t>
    <phoneticPr fontId="23" type="noConversion"/>
  </si>
  <si>
    <t xml:space="preserve">Correct increment in the indexing </t>
    <phoneticPr fontId="23" type="noConversion"/>
  </si>
  <si>
    <t xml:space="preserve">Incorrect increment in the indexing </t>
    <phoneticPr fontId="23" type="noConversion"/>
  </si>
  <si>
    <t xml:space="preserve">Correct indexing </t>
    <phoneticPr fontId="23" type="noConversion"/>
  </si>
  <si>
    <t xml:space="preserve">Incorrect indexing </t>
    <phoneticPr fontId="23" type="noConversion"/>
  </si>
  <si>
    <t>Correct stepper</t>
    <phoneticPr fontId="23" type="noConversion"/>
  </si>
  <si>
    <t xml:space="preserve">Incorrect stepper </t>
    <phoneticPr fontId="23" type="noConversion"/>
  </si>
  <si>
    <t xml:space="preserve">Correct for loop starting index </t>
    <phoneticPr fontId="23" type="noConversion"/>
  </si>
  <si>
    <t xml:space="preserve">Incorrect for loop starting index </t>
    <phoneticPr fontId="23" type="noConversion"/>
  </si>
  <si>
    <t xml:space="preserve">Correct return statement </t>
    <phoneticPr fontId="23" type="noConversion"/>
  </si>
  <si>
    <t xml:space="preserve">Incorrect return statement </t>
    <phoneticPr fontId="23" type="noConversion"/>
  </si>
  <si>
    <t xml:space="preserve">Correct array insertion was provided </t>
    <phoneticPr fontId="23" type="noConversion"/>
  </si>
  <si>
    <t xml:space="preserve">Incorrect array insertion </t>
    <phoneticPr fontId="23" type="noConversion"/>
  </si>
  <si>
    <t xml:space="preserve">Two of the bugs in the category was corrected </t>
    <phoneticPr fontId="23" type="noConversion"/>
  </si>
  <si>
    <t xml:space="preserve">One bug in the category was corrected </t>
    <phoneticPr fontId="23" type="noConversion"/>
  </si>
  <si>
    <t>None of the bug was corrected in this category</t>
    <phoneticPr fontId="23" type="noConversion"/>
  </si>
  <si>
    <t>Program level</t>
    <phoneticPr fontId="23" type="noConversion"/>
  </si>
  <si>
    <t>The code conform with the logic provided in the solution for the previous question</t>
    <phoneticPr fontId="23" type="noConversion"/>
  </si>
  <si>
    <t xml:space="preserve">The code does not conform with the logic provided in the solution for the previous question </t>
    <phoneticPr fontId="23" type="noConversion"/>
  </si>
  <si>
    <t xml:space="preserve">The code is in the style of python </t>
    <phoneticPr fontId="23" type="noConversion"/>
  </si>
  <si>
    <t xml:space="preserve">The code is not in the style of python </t>
    <phoneticPr fontId="23" type="noConversion"/>
  </si>
  <si>
    <t xml:space="preserve">The code is runnable </t>
    <phoneticPr fontId="23" type="noConversion"/>
  </si>
  <si>
    <t>The code is not runnable in its original form or even after fixing the indentation error</t>
    <phoneticPr fontId="23" type="noConversion"/>
  </si>
  <si>
    <t xml:space="preserve">The order is not right </t>
    <phoneticPr fontId="23" type="noConversion"/>
  </si>
  <si>
    <t xml:space="preserve">The order is right </t>
    <phoneticPr fontId="23" type="noConversion"/>
  </si>
  <si>
    <t xml:space="preserve">Naming of the algorithm right </t>
    <phoneticPr fontId="23" type="noConversion"/>
  </si>
  <si>
    <t>Context right, with details and also the feature of the algorithm</t>
    <phoneticPr fontId="23" type="noConversion"/>
  </si>
  <si>
    <t xml:space="preserve">The participant select </t>
    <phoneticPr fontId="23" type="noConversion"/>
  </si>
  <si>
    <t xml:space="preserve">The participant did not select </t>
    <phoneticPr fontId="23" type="noConversion"/>
  </si>
  <si>
    <t>The pseudo code represents the logic presented in the SP2-Q4</t>
    <phoneticPr fontId="23" type="noConversion"/>
  </si>
  <si>
    <t>The pseudo code does not represent the logic presented in the SP2-Q4</t>
    <phoneticPr fontId="23" type="noConversion"/>
  </si>
  <si>
    <t xml:space="preserve">The answer is in the form of a pseudo code </t>
    <phoneticPr fontId="23" type="noConversion"/>
  </si>
  <si>
    <t xml:space="preserve">The answer is not in the form of a pseudo code </t>
    <phoneticPr fontId="23" type="noConversion"/>
  </si>
  <si>
    <t xml:space="preserve">A description of certain algorithm or variant of algorithm, that has the high potential for automation  </t>
    <phoneticPr fontId="23" type="noConversion"/>
  </si>
  <si>
    <t xml:space="preserve">A relatively concrete plan that contains specific compare and swap operation </t>
    <phoneticPr fontId="23" type="noConversion"/>
  </si>
  <si>
    <t xml:space="preserve">Very generic answer, it is too generic a plan, not specific to operation </t>
    <phoneticPr fontId="23" type="noConversion"/>
  </si>
  <si>
    <t xml:space="preserve">No answer </t>
    <phoneticPr fontId="23" type="noConversion"/>
  </si>
  <si>
    <t xml:space="preserve">The complexity of the problem and the magnitude of order as function of the input is considered, space complexity and time complexity, practicality of the strategy </t>
    <phoneticPr fontId="23" type="noConversion"/>
  </si>
  <si>
    <t xml:space="preserve">The complexity of the problem and the magnitude of order as function of the input is not considered, space complexity and time complexity, practicality of the strategy </t>
    <phoneticPr fontId="23" type="noConversion"/>
  </si>
  <si>
    <t>The solution works for sorting the cards as the example required</t>
    <phoneticPr fontId="23" type="noConversion"/>
  </si>
  <si>
    <t>The solution does not work for sorting the cards as the example required</t>
    <phoneticPr fontId="23" type="noConversion"/>
  </si>
  <si>
    <t xml:space="preserve">The answer has clear indication of each steps and also the answer </t>
    <phoneticPr fontId="23" type="noConversion"/>
  </si>
  <si>
    <t xml:space="preserve">The answer does not have clear indication of each steps and also the answer </t>
    <phoneticPr fontId="23" type="noConversion"/>
  </si>
  <si>
    <t>Presence of computational concept</t>
    <phoneticPr fontId="23" type="noConversion"/>
  </si>
  <si>
    <t>No computational concept</t>
    <phoneticPr fontId="23" type="noConversion"/>
  </si>
  <si>
    <t xml:space="preserve">Automatable solution </t>
    <phoneticPr fontId="23" type="noConversion"/>
  </si>
  <si>
    <t xml:space="preserve">Detailed description of moving steps, needs human insepction of the cards  </t>
    <phoneticPr fontId="23" type="noConversion"/>
  </si>
  <si>
    <t xml:space="preserve">Ambiguous descriptions or descriptive text about the expected answer, not really the steps  </t>
    <phoneticPr fontId="23" type="noConversion"/>
  </si>
  <si>
    <t xml:space="preserve">Problem level </t>
    <phoneticPr fontId="23" type="noConversion"/>
  </si>
  <si>
    <t xml:space="preserve">Sorting as both </t>
    <phoneticPr fontId="23" type="noConversion"/>
  </si>
  <si>
    <t xml:space="preserve">Sorting as ordering </t>
    <phoneticPr fontId="23" type="noConversion"/>
  </si>
  <si>
    <t xml:space="preserve">Scoring of the the example corresponding to the selected strategy </t>
    <phoneticPr fontId="23" type="noConversion"/>
  </si>
  <si>
    <t xml:space="preserve">If the python code is runnable </t>
    <phoneticPr fontId="23" type="noConversion"/>
  </si>
  <si>
    <t xml:space="preserve">If the code style is in Python </t>
    <phoneticPr fontId="23" type="noConversion"/>
  </si>
  <si>
    <t>If the logic conforms to the strategy to sort books proposed in the previous question</t>
    <phoneticPr fontId="23" type="noConversion"/>
  </si>
  <si>
    <t>&gt;&gt; Should return book_list</t>
    <phoneticPr fontId="23" type="noConversion"/>
  </si>
  <si>
    <t xml:space="preserve">The number of debugging techniques / strategy covered in the answer </t>
    <phoneticPr fontId="23" type="noConversion"/>
  </si>
  <si>
    <t xml:space="preserve">The scoring of the debuging strategy, whether it is a general descritpion of the debugging strategy or it is a plan of debugging </t>
    <phoneticPr fontId="23" type="noConversion"/>
  </si>
  <si>
    <t xml:space="preserve">Whether problem level questions are challenging </t>
    <phoneticPr fontId="23" type="noConversion"/>
  </si>
  <si>
    <t xml:space="preserve">Whether algorithm level questions are challenging </t>
    <phoneticPr fontId="23" type="noConversion"/>
  </si>
  <si>
    <t xml:space="preserve">Whether program level  questions are challenging </t>
    <phoneticPr fontId="23" type="noConversion"/>
  </si>
  <si>
    <t xml:space="preserve">Whether execution level  questions are challenging </t>
    <phoneticPr fontId="23" type="noConversion"/>
  </si>
  <si>
    <t xml:space="preserve">None of the level is challenging </t>
    <phoneticPr fontId="23" type="noConversion"/>
  </si>
  <si>
    <t>B-Q8_Sum</t>
  </si>
  <si>
    <t>B-Q8_Ave</t>
  </si>
  <si>
    <t>The sum of value from B_Q8_1 to B-Q8_7</t>
  </si>
  <si>
    <t>The average of the sum of value from B_Q8_1 to B-Q8_7</t>
  </si>
  <si>
    <t>n</t>
  </si>
  <si>
    <t>Depending on the average, range is from 1 to 5</t>
  </si>
  <si>
    <t xml:space="preserve">Depending on the sum, the range is from 1 to 35 </t>
  </si>
  <si>
    <t>SP_S</t>
  </si>
  <si>
    <t>0-3</t>
  </si>
  <si>
    <t>Sum of  SP1-Q2_DefSort_Scoring, SP1-Q2_DefSort_Lev, SP1-Q2_DefSort_Exam_Scor and SP1-Q2_DefSort_AlgName</t>
  </si>
  <si>
    <t>0-7</t>
  </si>
  <si>
    <t>0-13</t>
  </si>
  <si>
    <t>0-5</t>
  </si>
  <si>
    <t>0-2</t>
  </si>
  <si>
    <t>0-1</t>
  </si>
  <si>
    <t>0-24</t>
  </si>
  <si>
    <t>0-39</t>
  </si>
  <si>
    <t>0-9</t>
  </si>
  <si>
    <t>0-4</t>
  </si>
  <si>
    <t>Sum of SP4-Q1_IndexOutOfRange, SP4-Q1_IncorrectArrayInsertion and  SP4-Q1_ReturnStatement</t>
  </si>
  <si>
    <t>0-6</t>
  </si>
  <si>
    <t>0-12</t>
  </si>
  <si>
    <t>Accumulative Score</t>
  </si>
  <si>
    <t>Sum of SP1_S, SP2_S, SP3_S,  and SP4_S</t>
  </si>
  <si>
    <t>R - Q1_Max</t>
  </si>
  <si>
    <t>SP1-Q2_DefSort_Lev</t>
  </si>
  <si>
    <t>SP1_S_Nor</t>
  </si>
  <si>
    <t>SP2_S_Nor</t>
  </si>
  <si>
    <t>SP3_S_Nor</t>
  </si>
  <si>
    <t>SP4_S_Nor</t>
  </si>
  <si>
    <t>0-80</t>
  </si>
  <si>
    <t>SP_S_Nor</t>
  </si>
  <si>
    <t>Min-Max Normalization</t>
  </si>
  <si>
    <t xml:space="preserve">Min-max normalization of SP1 sum </t>
  </si>
  <si>
    <t xml:space="preserve">Min-max normalization of SP2 sum </t>
  </si>
  <si>
    <t xml:space="preserve">Algorithm level </t>
  </si>
  <si>
    <t xml:space="preserve">Min-max normalization of SP3 sum </t>
  </si>
  <si>
    <t xml:space="preserve">Min-max normalization of SP4 sum </t>
  </si>
  <si>
    <t xml:space="preserve">Min-max normalization of SP_S sum </t>
  </si>
  <si>
    <t>Sum of all scores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</si>
</sst>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34"/>
      <scheme val="minor"/>
    </font>
    <font>
      <sz val="18"/>
      <color theme="3"/>
      <name val="Calibri Light"/>
      <family val="2"/>
      <charset val="134"/>
      <scheme val="major"/>
    </font>
    <font>
      <b/>
      <sz val="15"/>
      <color theme="3"/>
      <name val="Calibri"/>
      <family val="2"/>
      <charset val="134"/>
      <scheme val="minor"/>
    </font>
    <font>
      <b/>
      <sz val="13"/>
      <color theme="3"/>
      <name val="Calibri"/>
      <family val="2"/>
      <charset val="134"/>
      <scheme val="minor"/>
    </font>
    <font>
      <b/>
      <sz val="11"/>
      <color theme="3"/>
      <name val="Calibri"/>
      <family val="2"/>
      <charset val="134"/>
      <scheme val="minor"/>
    </font>
    <font>
      <sz val="11"/>
      <color rgb="FF006100"/>
      <name val="Calibri"/>
      <family val="2"/>
      <charset val="134"/>
      <scheme val="minor"/>
    </font>
    <font>
      <sz val="11"/>
      <color rgb="FF9C0006"/>
      <name val="Calibri"/>
      <family val="2"/>
      <charset val="134"/>
      <scheme val="minor"/>
    </font>
    <font>
      <sz val="11"/>
      <color rgb="FF9C5700"/>
      <name val="Calibri"/>
      <family val="2"/>
      <charset val="134"/>
      <scheme val="minor"/>
    </font>
    <font>
      <sz val="11"/>
      <color rgb="FF3F3F76"/>
      <name val="Calibri"/>
      <family val="2"/>
      <charset val="134"/>
      <scheme val="minor"/>
    </font>
    <font>
      <b/>
      <sz val="11"/>
      <color rgb="FF3F3F3F"/>
      <name val="Calibri"/>
      <family val="2"/>
      <charset val="134"/>
      <scheme val="minor"/>
    </font>
    <font>
      <b/>
      <sz val="11"/>
      <color rgb="FFFA7D00"/>
      <name val="Calibri"/>
      <family val="2"/>
      <charset val="134"/>
      <scheme val="minor"/>
    </font>
    <font>
      <sz val="11"/>
      <color rgb="FFFA7D00"/>
      <name val="Calibri"/>
      <family val="2"/>
      <charset val="134"/>
      <scheme val="minor"/>
    </font>
    <font>
      <b/>
      <sz val="11"/>
      <color theme="0"/>
      <name val="Calibri"/>
      <family val="2"/>
      <charset val="134"/>
      <scheme val="minor"/>
    </font>
    <font>
      <sz val="11"/>
      <color rgb="FFFF0000"/>
      <name val="Calibri"/>
      <family val="2"/>
      <charset val="134"/>
      <scheme val="minor"/>
    </font>
    <font>
      <i/>
      <sz val="11"/>
      <color rgb="FF7F7F7F"/>
      <name val="Calibri"/>
      <family val="2"/>
      <charset val="134"/>
      <scheme val="minor"/>
    </font>
    <font>
      <b/>
      <sz val="11"/>
      <color theme="1"/>
      <name val="Calibri"/>
      <family val="2"/>
      <charset val="134"/>
      <scheme val="minor"/>
    </font>
    <font>
      <sz val="11"/>
      <color theme="0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  <font>
      <b/>
      <sz val="11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5" borderId="4" applyNumberFormat="0" applyAlignment="0" applyProtection="0">
      <alignment vertical="center"/>
    </xf>
    <xf numFmtId="0" fontId="15" fillId="6" borderId="5" applyNumberFormat="0" applyAlignment="0" applyProtection="0">
      <alignment vertical="center"/>
    </xf>
    <xf numFmtId="0" fontId="16" fillId="6" borderId="4" applyNumberFormat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7" borderId="7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33" borderId="0" xfId="0" applyFill="1" applyAlignment="1">
      <alignment vertical="center" wrapText="1"/>
    </xf>
    <xf numFmtId="0" fontId="0" fillId="33" borderId="0" xfId="0" applyFill="1" applyAlignment="1">
      <alignment horizontal="left" vertical="center"/>
    </xf>
    <xf numFmtId="0" fontId="0" fillId="33" borderId="0" xfId="0" applyFill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0" fontId="26" fillId="0" borderId="0" xfId="0" applyFont="1" applyAlignment="1"/>
    <xf numFmtId="0" fontId="26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/>
    <xf numFmtId="0" fontId="4" fillId="0" borderId="0" xfId="0" applyFont="1">
      <alignment vertical="center"/>
    </xf>
    <xf numFmtId="0" fontId="0" fillId="0" borderId="0" xfId="0" applyAlignment="1">
      <alignment horizontal="left"/>
    </xf>
    <xf numFmtId="0" fontId="26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0" fillId="33" borderId="0" xfId="0" applyFill="1">
      <alignment vertical="center"/>
    </xf>
    <xf numFmtId="0" fontId="0" fillId="34" borderId="0" xfId="0" applyFill="1" applyAlignment="1">
      <alignment horizontal="left" vertical="center"/>
    </xf>
    <xf numFmtId="0" fontId="0" fillId="34" borderId="0" xfId="0" applyFill="1" applyAlignment="1">
      <alignment vertical="center" wrapText="1"/>
    </xf>
    <xf numFmtId="0" fontId="0" fillId="34" borderId="0" xfId="0" applyFill="1">
      <alignment vertical="center"/>
    </xf>
    <xf numFmtId="0" fontId="0" fillId="35" borderId="0" xfId="0" applyFill="1">
      <alignment vertical="center"/>
    </xf>
    <xf numFmtId="0" fontId="0" fillId="35" borderId="0" xfId="0" applyFill="1" applyAlignment="1">
      <alignment horizontal="left" vertical="center"/>
    </xf>
    <xf numFmtId="0" fontId="0" fillId="33" borderId="0" xfId="0" applyFill="1" applyAlignment="1"/>
    <xf numFmtId="0" fontId="0" fillId="34" borderId="0" xfId="0" applyFill="1" applyAlignment="1">
      <alignment horizontal="left" vertical="center" wrapText="1"/>
    </xf>
    <xf numFmtId="0" fontId="0" fillId="0" borderId="0" xfId="0" quotePrefix="1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U35"/>
  <sheetViews>
    <sheetView tabSelected="1" topLeftCell="BU1" zoomScale="85" zoomScaleNormal="85" workbookViewId="0">
      <selection activeCell="BX9" sqref="BX9"/>
    </sheetView>
  </sheetViews>
  <sheetFormatPr defaultColWidth="10.5546875" defaultRowHeight="14.4"/>
  <cols>
    <col min="18" max="19" width="10.5546875" style="5"/>
    <col min="20" max="20" width="10.5546875" style="3"/>
    <col min="21" max="24" width="10.5546875" style="5"/>
    <col min="25" max="25" width="10.5546875" style="3"/>
    <col min="26" max="26" width="10.5546875" style="6"/>
    <col min="27" max="27" width="10.5546875" style="2"/>
    <col min="28" max="29" width="10.5546875" style="20"/>
    <col min="30" max="31" width="10.5546875" style="6"/>
    <col min="32" max="32" width="10.5546875" style="1"/>
    <col min="33" max="33" width="10.5546875" style="2"/>
    <col min="36" max="36" width="10.5546875" style="18"/>
    <col min="37" max="37" width="10.5546875" style="1"/>
    <col min="38" max="38" width="10.5546875" customWidth="1"/>
    <col min="39" max="39" width="10.5546875" style="18" customWidth="1"/>
    <col min="40" max="40" width="10.5546875" style="2"/>
    <col min="41" max="42" width="10.5546875" style="1"/>
    <col min="43" max="43" width="10.5546875" style="2"/>
    <col min="44" max="48" width="10.5546875" style="1"/>
    <col min="49" max="49" width="10.5546875" style="2"/>
    <col min="50" max="54" width="10.5546875" style="1"/>
    <col min="55" max="55" width="10.5546875" style="2"/>
    <col min="56" max="57" width="10.5546875" style="20"/>
    <col min="58" max="65" width="10.5546875" style="7"/>
    <col min="66" max="66" width="10.5546875" style="7" customWidth="1"/>
    <col min="67" max="67" width="10.5546875" style="24"/>
    <col min="68" max="70" width="10.5546875" style="1"/>
    <col min="71" max="71" width="10.5546875" style="2"/>
    <col min="72" max="73" width="10.5546875" style="20"/>
    <col min="77" max="77" width="10.5546875" style="18"/>
    <col min="78" max="83" width="10.5546875" style="1"/>
    <col min="84" max="84" width="10.5546875" style="2"/>
    <col min="85" max="85" width="10.5546875" style="1"/>
    <col min="86" max="86" width="10.5546875" style="1" customWidth="1"/>
    <col min="87" max="87" width="10.5546875" style="2" customWidth="1"/>
    <col min="88" max="91" width="10.5546875" style="20" customWidth="1"/>
    <col min="92" max="99" width="10.5546875" style="7"/>
  </cols>
  <sheetData>
    <row r="1" spans="1:99" ht="43.2">
      <c r="A1" s="5" t="s">
        <v>0</v>
      </c>
      <c r="B1" s="5" t="s">
        <v>34</v>
      </c>
      <c r="C1" s="5" t="s">
        <v>48</v>
      </c>
      <c r="D1" s="5" t="s">
        <v>35</v>
      </c>
      <c r="E1" s="5" t="s">
        <v>49</v>
      </c>
      <c r="F1" s="5" t="s">
        <v>36</v>
      </c>
      <c r="G1" s="5" t="s">
        <v>37</v>
      </c>
      <c r="H1" s="5" t="s">
        <v>38</v>
      </c>
      <c r="I1" s="5" t="s">
        <v>39</v>
      </c>
      <c r="J1" s="5" t="s">
        <v>40</v>
      </c>
      <c r="K1" s="5" t="s">
        <v>41</v>
      </c>
      <c r="L1" s="5" t="s">
        <v>42</v>
      </c>
      <c r="M1" s="5" t="s">
        <v>43</v>
      </c>
      <c r="N1" s="5" t="s">
        <v>44</v>
      </c>
      <c r="O1" s="5" t="s">
        <v>45</v>
      </c>
      <c r="P1" s="5" t="s">
        <v>342</v>
      </c>
      <c r="Q1" s="5" t="s">
        <v>343</v>
      </c>
      <c r="R1" s="5" t="s">
        <v>1</v>
      </c>
      <c r="S1" s="5" t="s">
        <v>84</v>
      </c>
      <c r="T1" s="3" t="s">
        <v>178</v>
      </c>
      <c r="U1" s="5" t="s">
        <v>24</v>
      </c>
      <c r="V1" s="5" t="s">
        <v>23</v>
      </c>
      <c r="W1" s="5" t="s">
        <v>25</v>
      </c>
      <c r="X1" s="5" t="s">
        <v>2</v>
      </c>
      <c r="Y1" s="3" t="s">
        <v>183</v>
      </c>
      <c r="Z1" s="5" t="s">
        <v>26</v>
      </c>
      <c r="AA1" s="3" t="s">
        <v>27</v>
      </c>
      <c r="AB1" s="19" t="s">
        <v>189</v>
      </c>
      <c r="AC1" s="19" t="s">
        <v>368</v>
      </c>
      <c r="AD1" s="5" t="s">
        <v>3</v>
      </c>
      <c r="AE1" s="5" t="s">
        <v>4</v>
      </c>
      <c r="AF1" s="5" t="s">
        <v>28</v>
      </c>
      <c r="AG1" s="3" t="s">
        <v>190</v>
      </c>
      <c r="AH1" s="5" t="s">
        <v>5</v>
      </c>
      <c r="AI1" s="5" t="s">
        <v>6</v>
      </c>
      <c r="AJ1" s="3" t="s">
        <v>193</v>
      </c>
      <c r="AK1" s="5" t="s">
        <v>88</v>
      </c>
      <c r="AL1" s="5" t="s">
        <v>7</v>
      </c>
      <c r="AM1" s="3" t="s">
        <v>194</v>
      </c>
      <c r="AN1" s="3" t="s">
        <v>167</v>
      </c>
      <c r="AO1" s="5" t="s">
        <v>8</v>
      </c>
      <c r="AP1" s="15" t="s">
        <v>149</v>
      </c>
      <c r="AQ1" s="3" t="s">
        <v>199</v>
      </c>
      <c r="AR1" s="5" t="s">
        <v>9</v>
      </c>
      <c r="AS1" s="5" t="s">
        <v>10</v>
      </c>
      <c r="AT1" s="5" t="s">
        <v>11</v>
      </c>
      <c r="AU1" s="5" t="s">
        <v>12</v>
      </c>
      <c r="AV1" s="5" t="s">
        <v>13</v>
      </c>
      <c r="AW1" s="3" t="s">
        <v>209</v>
      </c>
      <c r="AX1" s="5" t="s">
        <v>29</v>
      </c>
      <c r="AY1" s="5" t="s">
        <v>30</v>
      </c>
      <c r="AZ1" s="5" t="s">
        <v>31</v>
      </c>
      <c r="BA1" s="5" t="s">
        <v>32</v>
      </c>
      <c r="BB1" s="5" t="s">
        <v>33</v>
      </c>
      <c r="BC1" s="3" t="s">
        <v>205</v>
      </c>
      <c r="BD1" s="19" t="s">
        <v>217</v>
      </c>
      <c r="BE1" s="19" t="s">
        <v>369</v>
      </c>
      <c r="BF1" s="5" t="s">
        <v>91</v>
      </c>
      <c r="BG1" s="5" t="s">
        <v>92</v>
      </c>
      <c r="BH1" s="5" t="s">
        <v>93</v>
      </c>
      <c r="BI1" s="5" t="s">
        <v>94</v>
      </c>
      <c r="BJ1" s="5" t="s">
        <v>95</v>
      </c>
      <c r="BK1" s="5" t="s">
        <v>96</v>
      </c>
      <c r="BL1" s="5" t="s">
        <v>97</v>
      </c>
      <c r="BM1" s="5" t="s">
        <v>98</v>
      </c>
      <c r="BN1" s="5" t="s">
        <v>99</v>
      </c>
      <c r="BO1" s="3" t="s">
        <v>211</v>
      </c>
      <c r="BP1" s="5" t="s">
        <v>176</v>
      </c>
      <c r="BQ1" s="5" t="s">
        <v>174</v>
      </c>
      <c r="BR1" s="5" t="s">
        <v>175</v>
      </c>
      <c r="BS1" s="3" t="s">
        <v>215</v>
      </c>
      <c r="BT1" s="19" t="s">
        <v>226</v>
      </c>
      <c r="BU1" s="19" t="s">
        <v>370</v>
      </c>
      <c r="BV1" s="5" t="s">
        <v>14</v>
      </c>
      <c r="BW1" s="5" t="s">
        <v>15</v>
      </c>
      <c r="BX1" s="5" t="s">
        <v>16</v>
      </c>
      <c r="BY1" s="3" t="s">
        <v>230</v>
      </c>
      <c r="BZ1" s="5" t="s">
        <v>17</v>
      </c>
      <c r="CA1" s="5" t="s">
        <v>19</v>
      </c>
      <c r="CB1" s="5" t="s">
        <v>18</v>
      </c>
      <c r="CC1" s="5" t="s">
        <v>20</v>
      </c>
      <c r="CD1" s="5" t="s">
        <v>21</v>
      </c>
      <c r="CE1" s="5" t="s">
        <v>22</v>
      </c>
      <c r="CF1" s="3" t="s">
        <v>229</v>
      </c>
      <c r="CG1" s="6" t="s">
        <v>172</v>
      </c>
      <c r="CH1" s="6" t="s">
        <v>173</v>
      </c>
      <c r="CI1" s="3" t="s">
        <v>238</v>
      </c>
      <c r="CJ1" s="19" t="s">
        <v>242</v>
      </c>
      <c r="CK1" s="19" t="s">
        <v>371</v>
      </c>
      <c r="CL1" s="19" t="s">
        <v>349</v>
      </c>
      <c r="CM1" s="19" t="s">
        <v>373</v>
      </c>
      <c r="CN1" s="5" t="s">
        <v>100</v>
      </c>
      <c r="CO1" s="5" t="s">
        <v>101</v>
      </c>
      <c r="CP1" s="5" t="s">
        <v>102</v>
      </c>
      <c r="CQ1" s="5" t="s">
        <v>103</v>
      </c>
      <c r="CR1" s="5" t="s">
        <v>104</v>
      </c>
      <c r="CS1" s="5" t="s">
        <v>366</v>
      </c>
      <c r="CT1" s="5" t="s">
        <v>105</v>
      </c>
      <c r="CU1" s="5" t="s">
        <v>245</v>
      </c>
    </row>
    <row r="2" spans="1:99">
      <c r="A2" s="5">
        <v>4192</v>
      </c>
      <c r="B2" s="5">
        <v>2</v>
      </c>
      <c r="C2" s="5">
        <v>2</v>
      </c>
      <c r="D2" s="5">
        <v>3</v>
      </c>
      <c r="E2" s="5">
        <v>1</v>
      </c>
      <c r="F2" s="5">
        <v>1</v>
      </c>
      <c r="G2" s="5">
        <v>2</v>
      </c>
      <c r="H2" s="5">
        <v>3</v>
      </c>
      <c r="I2" s="5">
        <v>3</v>
      </c>
      <c r="J2" s="5">
        <v>1</v>
      </c>
      <c r="K2" s="5">
        <v>1</v>
      </c>
      <c r="L2" s="5">
        <v>2</v>
      </c>
      <c r="M2" s="5">
        <v>1</v>
      </c>
      <c r="N2" s="5">
        <v>3</v>
      </c>
      <c r="O2" s="5">
        <v>1</v>
      </c>
      <c r="P2" s="5">
        <f>SUM(I2:O2)</f>
        <v>12</v>
      </c>
      <c r="Q2" s="5">
        <f>AVERAGE(I2:O2)</f>
        <v>1.7142857142857142</v>
      </c>
      <c r="R2" s="5">
        <v>1</v>
      </c>
      <c r="S2" s="5">
        <v>2</v>
      </c>
      <c r="T2" s="3">
        <f>SUM(R2:S2)</f>
        <v>3</v>
      </c>
      <c r="U2" s="5">
        <v>2</v>
      </c>
      <c r="V2" s="5">
        <v>2</v>
      </c>
      <c r="W2" s="5">
        <v>2</v>
      </c>
      <c r="X2" s="5">
        <v>0</v>
      </c>
      <c r="Y2" s="3">
        <f>SUM(U2:X2)</f>
        <v>6</v>
      </c>
      <c r="Z2" s="5">
        <v>1</v>
      </c>
      <c r="AA2" s="3">
        <v>1</v>
      </c>
      <c r="AB2" s="19">
        <f>SUM(T2, Y2, AA2)</f>
        <v>10</v>
      </c>
      <c r="AC2" s="19">
        <f xml:space="preserve"> (AB2-0)/(13-0)</f>
        <v>0.76923076923076927</v>
      </c>
      <c r="AD2" s="5">
        <v>0</v>
      </c>
      <c r="AE2" s="5">
        <v>3</v>
      </c>
      <c r="AF2" s="5">
        <v>1</v>
      </c>
      <c r="AG2" s="3">
        <f>SUM(AD2:AF2)</f>
        <v>4</v>
      </c>
      <c r="AH2" s="5">
        <v>1</v>
      </c>
      <c r="AI2" s="5">
        <v>1</v>
      </c>
      <c r="AJ2" s="3">
        <f>SUM(AH2, AI2)</f>
        <v>2</v>
      </c>
      <c r="AK2" s="5">
        <v>1</v>
      </c>
      <c r="AL2" s="5">
        <v>0</v>
      </c>
      <c r="AM2" s="3">
        <f>SUM(AK2, AL2)</f>
        <v>1</v>
      </c>
      <c r="AN2" s="3">
        <v>3</v>
      </c>
      <c r="AO2" s="5">
        <v>1</v>
      </c>
      <c r="AP2" s="5">
        <v>1</v>
      </c>
      <c r="AQ2" s="3">
        <f>SUM(AO2,AP2)</f>
        <v>2</v>
      </c>
      <c r="AR2" s="5">
        <v>1</v>
      </c>
      <c r="AS2" s="5">
        <v>1</v>
      </c>
      <c r="AT2" s="5">
        <v>0</v>
      </c>
      <c r="AU2" s="5">
        <v>1</v>
      </c>
      <c r="AV2" s="5">
        <v>0</v>
      </c>
      <c r="AW2" s="3">
        <f>SUM(AR2:AV2)</f>
        <v>3</v>
      </c>
      <c r="AX2" s="5">
        <v>1</v>
      </c>
      <c r="AY2" s="5">
        <v>1</v>
      </c>
      <c r="AZ2" s="5">
        <v>0</v>
      </c>
      <c r="BA2" s="5">
        <v>1</v>
      </c>
      <c r="BB2" s="5">
        <v>0</v>
      </c>
      <c r="BC2" s="3">
        <f>SUM(AX2:BB2)</f>
        <v>3</v>
      </c>
      <c r="BD2" s="19">
        <f>SUM(AG2, AJ2, AM2, AN2, AQ2, BC2)</f>
        <v>15</v>
      </c>
      <c r="BE2" s="19">
        <f>(BD2 - 0)/39</f>
        <v>0.38461538461538464</v>
      </c>
      <c r="BF2" s="5">
        <v>1</v>
      </c>
      <c r="BG2" s="5">
        <v>0</v>
      </c>
      <c r="BH2" s="5">
        <v>0</v>
      </c>
      <c r="BI2" s="5">
        <v>0</v>
      </c>
      <c r="BJ2" s="5">
        <v>0</v>
      </c>
      <c r="BK2" s="5">
        <v>1</v>
      </c>
      <c r="BL2" s="5">
        <v>0</v>
      </c>
      <c r="BM2" s="5">
        <v>1</v>
      </c>
      <c r="BN2" s="5">
        <v>0</v>
      </c>
      <c r="BO2" s="3">
        <f>SUM(BF2:BM2)</f>
        <v>3</v>
      </c>
      <c r="BP2" s="5">
        <v>0</v>
      </c>
      <c r="BQ2" s="5">
        <v>2</v>
      </c>
      <c r="BR2" s="5">
        <v>1</v>
      </c>
      <c r="BS2" s="3">
        <f>SUM(BP2:BR2)</f>
        <v>3</v>
      </c>
      <c r="BT2" s="19">
        <f>SUM(BO2, BS2)</f>
        <v>6</v>
      </c>
      <c r="BU2" s="19">
        <f>BT2/12</f>
        <v>0.5</v>
      </c>
      <c r="BV2" s="5">
        <v>0</v>
      </c>
      <c r="BW2" s="5">
        <v>1</v>
      </c>
      <c r="BX2" s="5">
        <v>0</v>
      </c>
      <c r="BY2" s="3">
        <f>SUM(BV2:BX2)</f>
        <v>1</v>
      </c>
      <c r="BZ2" s="5">
        <v>0</v>
      </c>
      <c r="CA2" s="5">
        <v>0</v>
      </c>
      <c r="CB2" s="5">
        <v>0</v>
      </c>
      <c r="CC2" s="5">
        <v>0</v>
      </c>
      <c r="CD2" s="5">
        <v>0</v>
      </c>
      <c r="CE2" s="5">
        <v>0</v>
      </c>
      <c r="CF2" s="3">
        <f>SUM(BZ2:CE2)</f>
        <v>0</v>
      </c>
      <c r="CG2" s="6">
        <v>0</v>
      </c>
      <c r="CH2" s="6">
        <v>0</v>
      </c>
      <c r="CI2" s="4">
        <f>SUM(CG2,CH2)</f>
        <v>0</v>
      </c>
      <c r="CJ2" s="25">
        <f>SUM(BY2, CF2, CI2)</f>
        <v>1</v>
      </c>
      <c r="CK2" s="25">
        <f>CJ2 /16</f>
        <v>6.25E-2</v>
      </c>
      <c r="CL2" s="25">
        <f>SUM(AB2, BD2, BT2, CJ2)</f>
        <v>32</v>
      </c>
      <c r="CM2" s="25">
        <f>CL2/80</f>
        <v>0.4</v>
      </c>
      <c r="CN2" s="5">
        <v>0</v>
      </c>
      <c r="CO2" s="5">
        <v>0</v>
      </c>
      <c r="CP2" s="5">
        <v>1</v>
      </c>
      <c r="CQ2" s="5">
        <v>1</v>
      </c>
      <c r="CR2" s="5">
        <v>0</v>
      </c>
      <c r="CS2" s="5">
        <v>4</v>
      </c>
      <c r="CT2" s="5">
        <v>3</v>
      </c>
      <c r="CU2" s="5">
        <v>3</v>
      </c>
    </row>
    <row r="3" spans="1:99">
      <c r="A3" s="5">
        <v>3748</v>
      </c>
      <c r="B3" s="5">
        <v>4</v>
      </c>
      <c r="C3" s="5">
        <v>2</v>
      </c>
      <c r="D3" s="5">
        <v>3</v>
      </c>
      <c r="E3" s="5">
        <v>1</v>
      </c>
      <c r="F3" s="5">
        <v>1</v>
      </c>
      <c r="G3" s="5">
        <v>2</v>
      </c>
      <c r="H3" s="5">
        <v>4</v>
      </c>
      <c r="I3" s="5">
        <v>4</v>
      </c>
      <c r="J3" s="5">
        <v>5</v>
      </c>
      <c r="K3" s="5">
        <v>3</v>
      </c>
      <c r="L3" s="5">
        <v>4</v>
      </c>
      <c r="M3" s="5">
        <v>2</v>
      </c>
      <c r="N3" s="5">
        <v>1</v>
      </c>
      <c r="O3" s="5">
        <v>3</v>
      </c>
      <c r="P3" s="5">
        <f t="shared" ref="P3:P31" si="0">SUM(I3:O3)</f>
        <v>22</v>
      </c>
      <c r="Q3" s="5">
        <f t="shared" ref="Q3:Q31" si="1">AVERAGE(I3:O3)</f>
        <v>3.1428571428571428</v>
      </c>
      <c r="R3" s="5">
        <v>1</v>
      </c>
      <c r="S3" s="5">
        <v>2</v>
      </c>
      <c r="T3" s="3">
        <f t="shared" ref="T3:T31" si="2">SUM(R3:S3)</f>
        <v>3</v>
      </c>
      <c r="U3" s="5">
        <v>2</v>
      </c>
      <c r="V3" s="5">
        <v>2</v>
      </c>
      <c r="W3" s="5">
        <v>0</v>
      </c>
      <c r="X3" s="5">
        <v>0</v>
      </c>
      <c r="Y3" s="3">
        <f>SUM(U3:X3)</f>
        <v>4</v>
      </c>
      <c r="Z3" s="5">
        <v>3</v>
      </c>
      <c r="AA3" s="3">
        <v>1</v>
      </c>
      <c r="AB3" s="19">
        <f t="shared" ref="AB3:AB31" si="3">SUM(T3, Y3, AA3)</f>
        <v>8</v>
      </c>
      <c r="AC3" s="19">
        <f t="shared" ref="AC3:AC31" si="4" xml:space="preserve"> (AB3-0)/(13-0)</f>
        <v>0.61538461538461542</v>
      </c>
      <c r="AD3" s="5">
        <v>0</v>
      </c>
      <c r="AE3" s="5">
        <v>2</v>
      </c>
      <c r="AF3" s="5">
        <v>1</v>
      </c>
      <c r="AG3" s="3">
        <f t="shared" ref="AG3:AG31" si="5">SUM(AD3:AF3)</f>
        <v>3</v>
      </c>
      <c r="AH3" s="5">
        <v>0</v>
      </c>
      <c r="AI3" s="5">
        <v>0</v>
      </c>
      <c r="AJ3" s="3">
        <f t="shared" ref="AJ3:AJ31" si="6">SUM(AH3, AI3)</f>
        <v>0</v>
      </c>
      <c r="AK3" s="5">
        <v>0</v>
      </c>
      <c r="AL3" s="5">
        <v>0</v>
      </c>
      <c r="AM3" s="3">
        <f t="shared" ref="AM3:AM31" si="7">SUM(AK3, AL3)</f>
        <v>0</v>
      </c>
      <c r="AN3" s="3">
        <v>3</v>
      </c>
      <c r="AO3" s="5">
        <v>1</v>
      </c>
      <c r="AP3" s="5">
        <v>1</v>
      </c>
      <c r="AQ3" s="3">
        <f t="shared" ref="AQ3:AQ31" si="8">SUM(AO3,AP3)</f>
        <v>2</v>
      </c>
      <c r="AR3" s="5">
        <v>1</v>
      </c>
      <c r="AS3" s="5">
        <v>1</v>
      </c>
      <c r="AT3" s="5">
        <v>1</v>
      </c>
      <c r="AU3" s="5">
        <v>1</v>
      </c>
      <c r="AV3" s="5">
        <v>1</v>
      </c>
      <c r="AW3" s="3">
        <f t="shared" ref="AW3:AW31" si="9">SUM(AR3:AV3)</f>
        <v>5</v>
      </c>
      <c r="AX3" s="5">
        <v>1</v>
      </c>
      <c r="AY3" s="5">
        <v>2</v>
      </c>
      <c r="AZ3" s="5">
        <v>2</v>
      </c>
      <c r="BA3" s="5">
        <v>2</v>
      </c>
      <c r="BB3" s="5">
        <v>2</v>
      </c>
      <c r="BC3" s="3">
        <f t="shared" ref="BC3:BC31" si="10">SUM(AX3:BB3)</f>
        <v>9</v>
      </c>
      <c r="BD3" s="19">
        <f t="shared" ref="BD3:BD31" si="11">SUM(AG3, AJ3, AM3, AN3, AQ3, BC3)</f>
        <v>17</v>
      </c>
      <c r="BE3" s="19">
        <f t="shared" ref="BE3:BE31" si="12">(BD3 - 0)/39</f>
        <v>0.4358974358974359</v>
      </c>
      <c r="BF3" s="5">
        <v>1</v>
      </c>
      <c r="BG3" s="5">
        <v>0</v>
      </c>
      <c r="BH3" s="5">
        <v>0</v>
      </c>
      <c r="BI3" s="5">
        <v>0</v>
      </c>
      <c r="BJ3" s="5">
        <v>0</v>
      </c>
      <c r="BK3" s="5">
        <v>1</v>
      </c>
      <c r="BL3" s="5">
        <v>0</v>
      </c>
      <c r="BM3" s="5">
        <v>1</v>
      </c>
      <c r="BN3" s="5">
        <v>0</v>
      </c>
      <c r="BO3" s="3">
        <f t="shared" ref="BO3:BO31" si="13">SUM(BF3:BM3)</f>
        <v>3</v>
      </c>
      <c r="BP3" s="5">
        <v>0</v>
      </c>
      <c r="BQ3" s="5">
        <v>0</v>
      </c>
      <c r="BR3" s="5">
        <v>0</v>
      </c>
      <c r="BS3" s="3">
        <f t="shared" ref="BS3:BS31" si="14">SUM(BP3:BR3)</f>
        <v>0</v>
      </c>
      <c r="BT3" s="19">
        <f t="shared" ref="BT3:BT31" si="15">SUM(BO3, BS3)</f>
        <v>3</v>
      </c>
      <c r="BU3" s="19">
        <f t="shared" ref="BU3:BU31" si="16">BT3/12</f>
        <v>0.25</v>
      </c>
      <c r="BV3" s="5">
        <v>0</v>
      </c>
      <c r="BW3" s="5">
        <v>0</v>
      </c>
      <c r="BX3" s="5">
        <v>0</v>
      </c>
      <c r="BY3" s="3">
        <f t="shared" ref="BY3:BY31" si="17">SUM(BV3:BX3)</f>
        <v>0</v>
      </c>
      <c r="BZ3" s="5">
        <v>0</v>
      </c>
      <c r="CA3" s="5">
        <v>0</v>
      </c>
      <c r="CB3" s="5">
        <v>0</v>
      </c>
      <c r="CC3" s="5">
        <v>0</v>
      </c>
      <c r="CD3" s="5">
        <v>0</v>
      </c>
      <c r="CE3" s="5">
        <v>0</v>
      </c>
      <c r="CF3" s="3">
        <f t="shared" ref="CF3:CF31" si="18">SUM(BZ3:CE3)</f>
        <v>0</v>
      </c>
      <c r="CG3" s="6">
        <v>1</v>
      </c>
      <c r="CH3" s="6">
        <v>1</v>
      </c>
      <c r="CI3" s="4">
        <f t="shared" ref="CI3:CI31" si="19">SUM(CG3,CH3)</f>
        <v>2</v>
      </c>
      <c r="CJ3" s="25">
        <f t="shared" ref="CJ3:CJ31" si="20">SUM(BY3, CF3, CI3)</f>
        <v>2</v>
      </c>
      <c r="CK3" s="25">
        <f t="shared" ref="CK3:CK31" si="21">CJ3 /16</f>
        <v>0.125</v>
      </c>
      <c r="CL3" s="25">
        <f t="shared" ref="CL3:CL31" si="22">SUM(AB3, BD3, BT3, CJ3)</f>
        <v>30</v>
      </c>
      <c r="CM3" s="25">
        <f t="shared" ref="CM3:CM31" si="23">CL3/80</f>
        <v>0.375</v>
      </c>
      <c r="CN3" s="5">
        <v>0</v>
      </c>
      <c r="CO3" s="5">
        <v>0</v>
      </c>
      <c r="CP3" s="5">
        <v>0</v>
      </c>
      <c r="CQ3" s="5">
        <v>0</v>
      </c>
      <c r="CR3" s="5">
        <v>0</v>
      </c>
      <c r="CS3" s="5">
        <v>0</v>
      </c>
      <c r="CT3" s="5">
        <v>4</v>
      </c>
      <c r="CU3" s="5">
        <v>4</v>
      </c>
    </row>
    <row r="4" spans="1:99">
      <c r="A4" s="5">
        <v>4261</v>
      </c>
      <c r="B4" s="5">
        <v>2</v>
      </c>
      <c r="C4" s="5">
        <v>2</v>
      </c>
      <c r="D4" s="5">
        <v>3</v>
      </c>
      <c r="E4" s="5">
        <v>1</v>
      </c>
      <c r="F4" s="5">
        <v>2</v>
      </c>
      <c r="G4" s="5">
        <v>2</v>
      </c>
      <c r="H4" s="5">
        <v>3</v>
      </c>
      <c r="I4" s="5">
        <v>2</v>
      </c>
      <c r="J4" s="5">
        <v>1</v>
      </c>
      <c r="K4" s="5">
        <v>2</v>
      </c>
      <c r="L4" s="5">
        <v>2</v>
      </c>
      <c r="M4" s="5">
        <v>2</v>
      </c>
      <c r="N4" s="5">
        <v>1</v>
      </c>
      <c r="O4" s="5">
        <v>2</v>
      </c>
      <c r="P4" s="5">
        <f t="shared" si="0"/>
        <v>12</v>
      </c>
      <c r="Q4" s="5">
        <f t="shared" si="1"/>
        <v>1.7142857142857142</v>
      </c>
      <c r="R4" s="5">
        <v>1</v>
      </c>
      <c r="S4" s="5">
        <v>2</v>
      </c>
      <c r="T4" s="3">
        <f t="shared" si="2"/>
        <v>3</v>
      </c>
      <c r="U4" s="5">
        <v>2</v>
      </c>
      <c r="V4" s="5">
        <v>2</v>
      </c>
      <c r="W4" s="5">
        <v>2</v>
      </c>
      <c r="X4" s="5">
        <v>0</v>
      </c>
      <c r="Y4" s="3">
        <f t="shared" ref="Y4:Y31" si="24">SUM(U4:X4)</f>
        <v>6</v>
      </c>
      <c r="Z4" s="5">
        <v>2</v>
      </c>
      <c r="AA4" s="3">
        <v>2</v>
      </c>
      <c r="AB4" s="19">
        <f t="shared" si="3"/>
        <v>11</v>
      </c>
      <c r="AC4" s="19">
        <f t="shared" si="4"/>
        <v>0.84615384615384615</v>
      </c>
      <c r="AD4" s="5">
        <v>0</v>
      </c>
      <c r="AE4" s="5">
        <v>1</v>
      </c>
      <c r="AF4" s="5">
        <v>0</v>
      </c>
      <c r="AG4" s="3">
        <f t="shared" si="5"/>
        <v>1</v>
      </c>
      <c r="AH4" s="5">
        <v>0</v>
      </c>
      <c r="AI4" s="5">
        <v>0</v>
      </c>
      <c r="AJ4" s="3">
        <f t="shared" si="6"/>
        <v>0</v>
      </c>
      <c r="AK4" s="5">
        <v>0</v>
      </c>
      <c r="AL4" s="5">
        <v>0</v>
      </c>
      <c r="AM4" s="3">
        <f t="shared" si="7"/>
        <v>0</v>
      </c>
      <c r="AN4" s="3">
        <v>3</v>
      </c>
      <c r="AO4" s="5">
        <v>0</v>
      </c>
      <c r="AP4" s="5">
        <v>0</v>
      </c>
      <c r="AQ4" s="3">
        <f t="shared" si="8"/>
        <v>0</v>
      </c>
      <c r="AR4" s="5">
        <v>1</v>
      </c>
      <c r="AS4" s="5">
        <v>0</v>
      </c>
      <c r="AT4" s="5">
        <v>1</v>
      </c>
      <c r="AU4" s="5">
        <v>0</v>
      </c>
      <c r="AV4" s="5">
        <v>1</v>
      </c>
      <c r="AW4" s="3">
        <f t="shared" si="9"/>
        <v>3</v>
      </c>
      <c r="AX4" s="5">
        <v>1</v>
      </c>
      <c r="AY4" s="5">
        <v>0</v>
      </c>
      <c r="AZ4" s="5">
        <v>1</v>
      </c>
      <c r="BA4" s="5">
        <v>0</v>
      </c>
      <c r="BB4" s="5">
        <v>2</v>
      </c>
      <c r="BC4" s="3">
        <f t="shared" si="10"/>
        <v>4</v>
      </c>
      <c r="BD4" s="19">
        <f t="shared" si="11"/>
        <v>8</v>
      </c>
      <c r="BE4" s="19">
        <f t="shared" si="12"/>
        <v>0.20512820512820512</v>
      </c>
      <c r="BF4" s="5">
        <v>1</v>
      </c>
      <c r="BG4" s="5">
        <v>0</v>
      </c>
      <c r="BH4" s="5">
        <v>0</v>
      </c>
      <c r="BI4" s="5">
        <v>0</v>
      </c>
      <c r="BJ4" s="5">
        <v>0</v>
      </c>
      <c r="BK4" s="5">
        <v>1</v>
      </c>
      <c r="BL4" s="5">
        <v>0</v>
      </c>
      <c r="BM4" s="5">
        <v>1</v>
      </c>
      <c r="BN4" s="5">
        <v>0</v>
      </c>
      <c r="BO4" s="3">
        <f t="shared" si="13"/>
        <v>3</v>
      </c>
      <c r="BP4" s="5">
        <v>0</v>
      </c>
      <c r="BQ4" s="5">
        <v>0</v>
      </c>
      <c r="BR4" s="5">
        <v>0</v>
      </c>
      <c r="BS4" s="3">
        <f t="shared" si="14"/>
        <v>0</v>
      </c>
      <c r="BT4" s="19">
        <f t="shared" si="15"/>
        <v>3</v>
      </c>
      <c r="BU4" s="19">
        <f t="shared" si="16"/>
        <v>0.25</v>
      </c>
      <c r="BV4" s="5">
        <v>0</v>
      </c>
      <c r="BW4" s="5">
        <v>0</v>
      </c>
      <c r="BX4" s="5">
        <v>1</v>
      </c>
      <c r="BY4" s="3">
        <f t="shared" si="17"/>
        <v>1</v>
      </c>
      <c r="BZ4" s="5">
        <v>0</v>
      </c>
      <c r="CA4" s="5">
        <v>0</v>
      </c>
      <c r="CB4" s="5">
        <v>0</v>
      </c>
      <c r="CC4" s="5">
        <v>0</v>
      </c>
      <c r="CD4" s="5">
        <v>0</v>
      </c>
      <c r="CE4" s="5">
        <v>0</v>
      </c>
      <c r="CF4" s="3">
        <f t="shared" si="18"/>
        <v>0</v>
      </c>
      <c r="CG4" s="6">
        <v>1</v>
      </c>
      <c r="CH4" s="6">
        <v>2</v>
      </c>
      <c r="CI4" s="4">
        <f t="shared" si="19"/>
        <v>3</v>
      </c>
      <c r="CJ4" s="25">
        <f t="shared" si="20"/>
        <v>4</v>
      </c>
      <c r="CK4" s="25">
        <f t="shared" si="21"/>
        <v>0.25</v>
      </c>
      <c r="CL4" s="25">
        <f t="shared" si="22"/>
        <v>26</v>
      </c>
      <c r="CM4" s="25">
        <f t="shared" si="23"/>
        <v>0.32500000000000001</v>
      </c>
      <c r="CN4" s="5">
        <v>0</v>
      </c>
      <c r="CO4" s="5">
        <v>0</v>
      </c>
      <c r="CP4" s="5">
        <v>1</v>
      </c>
      <c r="CQ4" s="5">
        <v>0</v>
      </c>
      <c r="CR4" s="5">
        <v>0</v>
      </c>
      <c r="CS4" s="5">
        <v>3</v>
      </c>
      <c r="CT4" s="5">
        <v>2</v>
      </c>
      <c r="CU4" s="5">
        <v>4</v>
      </c>
    </row>
    <row r="5" spans="1:99">
      <c r="A5" s="5">
        <v>3964</v>
      </c>
      <c r="B5" s="5">
        <v>2</v>
      </c>
      <c r="C5" s="5">
        <v>2</v>
      </c>
      <c r="D5" s="5">
        <v>1</v>
      </c>
      <c r="E5" s="5">
        <v>4</v>
      </c>
      <c r="F5" s="5">
        <v>1</v>
      </c>
      <c r="G5" s="5">
        <v>2</v>
      </c>
      <c r="H5" s="5">
        <v>4</v>
      </c>
      <c r="I5" s="5">
        <v>4</v>
      </c>
      <c r="J5" s="5">
        <v>2</v>
      </c>
      <c r="K5" s="5">
        <v>1</v>
      </c>
      <c r="L5" s="5">
        <v>4</v>
      </c>
      <c r="M5" s="5">
        <v>1</v>
      </c>
      <c r="N5" s="5">
        <v>4</v>
      </c>
      <c r="O5" s="5">
        <v>1</v>
      </c>
      <c r="P5" s="5">
        <f t="shared" si="0"/>
        <v>17</v>
      </c>
      <c r="Q5" s="5">
        <f t="shared" si="1"/>
        <v>2.4285714285714284</v>
      </c>
      <c r="R5" s="5">
        <v>1</v>
      </c>
      <c r="S5" s="5">
        <v>2</v>
      </c>
      <c r="T5" s="3">
        <f t="shared" si="2"/>
        <v>3</v>
      </c>
      <c r="U5" s="5">
        <v>2</v>
      </c>
      <c r="V5" s="5">
        <v>1</v>
      </c>
      <c r="W5" s="5">
        <v>1</v>
      </c>
      <c r="X5" s="5">
        <v>0</v>
      </c>
      <c r="Y5" s="3">
        <f t="shared" si="24"/>
        <v>4</v>
      </c>
      <c r="Z5" s="5">
        <v>2</v>
      </c>
      <c r="AA5" s="3">
        <v>1</v>
      </c>
      <c r="AB5" s="19">
        <f t="shared" si="3"/>
        <v>8</v>
      </c>
      <c r="AC5" s="19">
        <f t="shared" si="4"/>
        <v>0.61538461538461542</v>
      </c>
      <c r="AD5" s="5">
        <v>0</v>
      </c>
      <c r="AE5" s="5">
        <v>1</v>
      </c>
      <c r="AF5" s="5">
        <v>0</v>
      </c>
      <c r="AG5" s="3">
        <f t="shared" si="5"/>
        <v>1</v>
      </c>
      <c r="AH5" s="5">
        <v>1</v>
      </c>
      <c r="AI5" s="5">
        <v>1</v>
      </c>
      <c r="AJ5" s="3">
        <f t="shared" si="6"/>
        <v>2</v>
      </c>
      <c r="AK5" s="5">
        <v>1</v>
      </c>
      <c r="AL5" s="5">
        <v>0</v>
      </c>
      <c r="AM5" s="3">
        <f t="shared" si="7"/>
        <v>1</v>
      </c>
      <c r="AN5" s="3">
        <v>3</v>
      </c>
      <c r="AO5" s="5">
        <v>0</v>
      </c>
      <c r="AP5" s="5">
        <v>0</v>
      </c>
      <c r="AQ5" s="3">
        <f t="shared" si="8"/>
        <v>0</v>
      </c>
      <c r="AR5" s="5">
        <v>1</v>
      </c>
      <c r="AS5" s="5">
        <v>0</v>
      </c>
      <c r="AT5" s="5">
        <v>1</v>
      </c>
      <c r="AU5" s="5">
        <v>1</v>
      </c>
      <c r="AV5" s="5">
        <v>0</v>
      </c>
      <c r="AW5" s="3">
        <f t="shared" si="9"/>
        <v>3</v>
      </c>
      <c r="AX5" s="5">
        <v>2</v>
      </c>
      <c r="AY5" s="5">
        <v>0</v>
      </c>
      <c r="AZ5" s="5">
        <v>2</v>
      </c>
      <c r="BA5" s="5">
        <v>2</v>
      </c>
      <c r="BB5" s="5">
        <v>0</v>
      </c>
      <c r="BC5" s="3">
        <f t="shared" si="10"/>
        <v>6</v>
      </c>
      <c r="BD5" s="19">
        <f t="shared" si="11"/>
        <v>13</v>
      </c>
      <c r="BE5" s="19">
        <f t="shared" si="12"/>
        <v>0.33333333333333331</v>
      </c>
      <c r="BF5" s="5">
        <v>1</v>
      </c>
      <c r="BG5" s="5">
        <v>0</v>
      </c>
      <c r="BH5" s="5">
        <v>0</v>
      </c>
      <c r="BI5" s="5">
        <v>0</v>
      </c>
      <c r="BJ5" s="5">
        <v>0</v>
      </c>
      <c r="BK5" s="5">
        <v>1</v>
      </c>
      <c r="BL5" s="5">
        <v>0</v>
      </c>
      <c r="BM5" s="5">
        <v>1</v>
      </c>
      <c r="BN5" s="5">
        <v>0</v>
      </c>
      <c r="BO5" s="3">
        <f t="shared" si="13"/>
        <v>3</v>
      </c>
      <c r="BP5" s="5">
        <v>0</v>
      </c>
      <c r="BQ5" s="5">
        <v>2</v>
      </c>
      <c r="BR5" s="5">
        <v>1</v>
      </c>
      <c r="BS5" s="3">
        <f t="shared" si="14"/>
        <v>3</v>
      </c>
      <c r="BT5" s="19">
        <f t="shared" si="15"/>
        <v>6</v>
      </c>
      <c r="BU5" s="19">
        <f t="shared" si="16"/>
        <v>0.5</v>
      </c>
      <c r="BV5" s="5">
        <v>1</v>
      </c>
      <c r="BW5" s="5">
        <v>1</v>
      </c>
      <c r="BX5" s="5">
        <v>1</v>
      </c>
      <c r="BY5" s="3">
        <f t="shared" si="17"/>
        <v>3</v>
      </c>
      <c r="BZ5" s="5">
        <v>0</v>
      </c>
      <c r="CA5" s="5">
        <v>0</v>
      </c>
      <c r="CB5" s="5">
        <v>0</v>
      </c>
      <c r="CC5" s="5">
        <v>0</v>
      </c>
      <c r="CD5" s="5">
        <v>0</v>
      </c>
      <c r="CE5" s="5">
        <v>0</v>
      </c>
      <c r="CF5" s="3">
        <f t="shared" si="18"/>
        <v>0</v>
      </c>
      <c r="CG5" s="6">
        <v>4</v>
      </c>
      <c r="CH5" s="6">
        <v>1</v>
      </c>
      <c r="CI5" s="4">
        <f t="shared" si="19"/>
        <v>5</v>
      </c>
      <c r="CJ5" s="25">
        <f t="shared" si="20"/>
        <v>8</v>
      </c>
      <c r="CK5" s="25">
        <f t="shared" si="21"/>
        <v>0.5</v>
      </c>
      <c r="CL5" s="25">
        <f t="shared" si="22"/>
        <v>35</v>
      </c>
      <c r="CM5" s="25">
        <f t="shared" si="23"/>
        <v>0.4375</v>
      </c>
      <c r="CN5" s="5">
        <v>0</v>
      </c>
      <c r="CO5" s="5">
        <v>1</v>
      </c>
      <c r="CP5" s="5">
        <v>1</v>
      </c>
      <c r="CQ5" s="5">
        <v>0</v>
      </c>
      <c r="CR5" s="5">
        <v>0</v>
      </c>
      <c r="CS5" s="5">
        <v>3</v>
      </c>
      <c r="CT5" s="5">
        <v>2</v>
      </c>
      <c r="CU5" s="5">
        <v>2</v>
      </c>
    </row>
    <row r="6" spans="1:99">
      <c r="A6" s="5">
        <v>4327</v>
      </c>
      <c r="B6" s="5">
        <v>1</v>
      </c>
      <c r="C6" s="5">
        <v>2</v>
      </c>
      <c r="D6" s="5">
        <v>3</v>
      </c>
      <c r="E6" s="5">
        <v>1</v>
      </c>
      <c r="F6" s="5">
        <v>1</v>
      </c>
      <c r="G6" s="5">
        <v>2</v>
      </c>
      <c r="H6" s="5">
        <v>4</v>
      </c>
      <c r="I6" s="5">
        <v>4</v>
      </c>
      <c r="J6" s="5">
        <v>1</v>
      </c>
      <c r="K6" s="5">
        <v>3</v>
      </c>
      <c r="L6" s="5">
        <v>2</v>
      </c>
      <c r="M6" s="5">
        <v>2</v>
      </c>
      <c r="N6" s="5">
        <v>1</v>
      </c>
      <c r="O6" s="5">
        <v>1</v>
      </c>
      <c r="P6" s="5">
        <f t="shared" si="0"/>
        <v>14</v>
      </c>
      <c r="Q6" s="5">
        <f t="shared" si="1"/>
        <v>2</v>
      </c>
      <c r="R6" s="5">
        <v>1</v>
      </c>
      <c r="S6" s="5">
        <v>2</v>
      </c>
      <c r="T6" s="3">
        <f t="shared" si="2"/>
        <v>3</v>
      </c>
      <c r="U6" s="5">
        <v>2</v>
      </c>
      <c r="V6" s="5">
        <v>2</v>
      </c>
      <c r="W6" s="5">
        <v>0</v>
      </c>
      <c r="X6" s="5">
        <v>0</v>
      </c>
      <c r="Y6" s="3">
        <f t="shared" si="24"/>
        <v>4</v>
      </c>
      <c r="Z6" s="5">
        <v>1</v>
      </c>
      <c r="AA6" s="3">
        <v>1</v>
      </c>
      <c r="AB6" s="19">
        <f t="shared" si="3"/>
        <v>8</v>
      </c>
      <c r="AC6" s="19">
        <f t="shared" si="4"/>
        <v>0.61538461538461542</v>
      </c>
      <c r="AD6" s="5">
        <v>0</v>
      </c>
      <c r="AE6" s="5">
        <v>3</v>
      </c>
      <c r="AF6" s="5">
        <v>1</v>
      </c>
      <c r="AG6" s="3">
        <f t="shared" si="5"/>
        <v>4</v>
      </c>
      <c r="AH6" s="5">
        <v>1</v>
      </c>
      <c r="AI6" s="5">
        <v>1</v>
      </c>
      <c r="AJ6" s="3">
        <f t="shared" si="6"/>
        <v>2</v>
      </c>
      <c r="AK6" s="5">
        <v>1</v>
      </c>
      <c r="AL6" s="5">
        <v>0</v>
      </c>
      <c r="AM6" s="3">
        <f t="shared" si="7"/>
        <v>1</v>
      </c>
      <c r="AN6" s="3">
        <v>3</v>
      </c>
      <c r="AO6" s="5">
        <v>1</v>
      </c>
      <c r="AP6" s="5">
        <v>1</v>
      </c>
      <c r="AQ6" s="3">
        <f t="shared" si="8"/>
        <v>2</v>
      </c>
      <c r="AR6" s="5">
        <v>1</v>
      </c>
      <c r="AS6" s="5">
        <v>1</v>
      </c>
      <c r="AT6" s="5">
        <v>1</v>
      </c>
      <c r="AU6" s="5">
        <v>1</v>
      </c>
      <c r="AV6" s="5">
        <v>1</v>
      </c>
      <c r="AW6" s="3">
        <f t="shared" si="9"/>
        <v>5</v>
      </c>
      <c r="AX6" s="5">
        <v>2</v>
      </c>
      <c r="AY6" s="5">
        <v>1</v>
      </c>
      <c r="AZ6" s="5">
        <v>0</v>
      </c>
      <c r="BA6" s="5">
        <v>1</v>
      </c>
      <c r="BB6" s="5">
        <v>0</v>
      </c>
      <c r="BC6" s="3">
        <f t="shared" si="10"/>
        <v>4</v>
      </c>
      <c r="BD6" s="19">
        <f t="shared" si="11"/>
        <v>16</v>
      </c>
      <c r="BE6" s="19">
        <f t="shared" si="12"/>
        <v>0.41025641025641024</v>
      </c>
      <c r="BF6" s="5">
        <v>1</v>
      </c>
      <c r="BG6" s="5">
        <v>0</v>
      </c>
      <c r="BH6" s="5">
        <v>0</v>
      </c>
      <c r="BI6" s="5">
        <v>0</v>
      </c>
      <c r="BJ6" s="5">
        <v>0</v>
      </c>
      <c r="BK6" s="5">
        <v>1</v>
      </c>
      <c r="BL6" s="5">
        <v>0</v>
      </c>
      <c r="BM6" s="5">
        <v>0</v>
      </c>
      <c r="BN6" s="5">
        <v>0</v>
      </c>
      <c r="BO6" s="3">
        <f t="shared" si="13"/>
        <v>2</v>
      </c>
      <c r="BP6" s="5">
        <v>0</v>
      </c>
      <c r="BQ6" s="5">
        <v>2</v>
      </c>
      <c r="BR6" s="5">
        <v>1</v>
      </c>
      <c r="BS6" s="3">
        <f t="shared" si="14"/>
        <v>3</v>
      </c>
      <c r="BT6" s="19">
        <f t="shared" si="15"/>
        <v>5</v>
      </c>
      <c r="BU6" s="19">
        <f t="shared" si="16"/>
        <v>0.41666666666666669</v>
      </c>
      <c r="BV6" s="5">
        <v>0</v>
      </c>
      <c r="BW6" s="5">
        <v>1</v>
      </c>
      <c r="BX6" s="5">
        <v>0</v>
      </c>
      <c r="BY6" s="3">
        <f t="shared" si="17"/>
        <v>1</v>
      </c>
      <c r="BZ6" s="5">
        <v>0</v>
      </c>
      <c r="CA6" s="5">
        <v>0</v>
      </c>
      <c r="CB6" s="5">
        <v>0</v>
      </c>
      <c r="CC6" s="5">
        <v>0</v>
      </c>
      <c r="CD6" s="5">
        <v>0</v>
      </c>
      <c r="CE6" s="5">
        <v>0</v>
      </c>
      <c r="CF6" s="3">
        <f t="shared" si="18"/>
        <v>0</v>
      </c>
      <c r="CG6" s="6">
        <v>2</v>
      </c>
      <c r="CH6" s="6">
        <v>2</v>
      </c>
      <c r="CI6" s="4">
        <f t="shared" si="19"/>
        <v>4</v>
      </c>
      <c r="CJ6" s="25">
        <f t="shared" si="20"/>
        <v>5</v>
      </c>
      <c r="CK6" s="25">
        <f t="shared" si="21"/>
        <v>0.3125</v>
      </c>
      <c r="CL6" s="25">
        <f t="shared" si="22"/>
        <v>34</v>
      </c>
      <c r="CM6" s="25">
        <f t="shared" si="23"/>
        <v>0.42499999999999999</v>
      </c>
      <c r="CN6" s="5">
        <v>0</v>
      </c>
      <c r="CO6" s="5">
        <v>0</v>
      </c>
      <c r="CP6" s="5">
        <v>1</v>
      </c>
      <c r="CQ6" s="5">
        <v>1</v>
      </c>
      <c r="CR6" s="5">
        <v>0</v>
      </c>
      <c r="CS6" s="5">
        <v>4</v>
      </c>
      <c r="CT6" s="5">
        <v>4</v>
      </c>
      <c r="CU6" s="5">
        <v>2</v>
      </c>
    </row>
    <row r="7" spans="1:99">
      <c r="A7" s="5">
        <v>32109</v>
      </c>
      <c r="B7" s="5">
        <v>2</v>
      </c>
      <c r="C7" s="5">
        <v>2</v>
      </c>
      <c r="D7" s="5">
        <v>3</v>
      </c>
      <c r="E7" s="5">
        <v>2</v>
      </c>
      <c r="F7" s="5">
        <v>1</v>
      </c>
      <c r="G7" s="5">
        <v>2</v>
      </c>
      <c r="H7" s="5">
        <v>3</v>
      </c>
      <c r="I7" s="5">
        <v>4</v>
      </c>
      <c r="J7" s="5">
        <v>3</v>
      </c>
      <c r="K7" s="5">
        <v>3</v>
      </c>
      <c r="L7" s="5">
        <v>5</v>
      </c>
      <c r="M7" s="5">
        <v>1</v>
      </c>
      <c r="N7" s="5">
        <v>3</v>
      </c>
      <c r="O7" s="5">
        <v>2</v>
      </c>
      <c r="P7" s="5">
        <f t="shared" si="0"/>
        <v>21</v>
      </c>
      <c r="Q7" s="5">
        <f t="shared" si="1"/>
        <v>3</v>
      </c>
      <c r="R7" s="5">
        <v>1</v>
      </c>
      <c r="S7" s="5">
        <v>2</v>
      </c>
      <c r="T7" s="3">
        <f t="shared" si="2"/>
        <v>3</v>
      </c>
      <c r="U7" s="5">
        <v>2</v>
      </c>
      <c r="V7" s="5">
        <v>2</v>
      </c>
      <c r="W7" s="5">
        <v>2</v>
      </c>
      <c r="X7" s="5">
        <v>1</v>
      </c>
      <c r="Y7" s="3">
        <f t="shared" si="24"/>
        <v>7</v>
      </c>
      <c r="Z7" s="5">
        <v>1</v>
      </c>
      <c r="AA7" s="3">
        <v>2</v>
      </c>
      <c r="AB7" s="19">
        <f t="shared" si="3"/>
        <v>12</v>
      </c>
      <c r="AC7" s="19">
        <f t="shared" si="4"/>
        <v>0.92307692307692313</v>
      </c>
      <c r="AD7" s="5">
        <v>0</v>
      </c>
      <c r="AE7" s="5">
        <v>3</v>
      </c>
      <c r="AF7" s="5">
        <v>1</v>
      </c>
      <c r="AG7" s="3">
        <f t="shared" si="5"/>
        <v>4</v>
      </c>
      <c r="AH7" s="5">
        <v>0</v>
      </c>
      <c r="AI7" s="5">
        <v>1</v>
      </c>
      <c r="AJ7" s="3">
        <f t="shared" si="6"/>
        <v>1</v>
      </c>
      <c r="AK7" s="5">
        <v>1</v>
      </c>
      <c r="AL7" s="5">
        <v>1</v>
      </c>
      <c r="AM7" s="3">
        <f t="shared" si="7"/>
        <v>2</v>
      </c>
      <c r="AN7" s="3">
        <v>3</v>
      </c>
      <c r="AO7" s="5">
        <v>1</v>
      </c>
      <c r="AP7" s="5">
        <v>1</v>
      </c>
      <c r="AQ7" s="3">
        <f t="shared" si="8"/>
        <v>2</v>
      </c>
      <c r="AR7" s="5">
        <v>1</v>
      </c>
      <c r="AS7" s="5">
        <v>1</v>
      </c>
      <c r="AT7" s="5">
        <v>1</v>
      </c>
      <c r="AU7" s="5">
        <v>1</v>
      </c>
      <c r="AV7" s="5">
        <v>1</v>
      </c>
      <c r="AW7" s="3">
        <f t="shared" si="9"/>
        <v>5</v>
      </c>
      <c r="AX7" s="5">
        <v>2</v>
      </c>
      <c r="AY7" s="5">
        <v>1</v>
      </c>
      <c r="AZ7" s="5">
        <v>2</v>
      </c>
      <c r="BA7" s="5">
        <v>2</v>
      </c>
      <c r="BB7" s="5">
        <v>2</v>
      </c>
      <c r="BC7" s="3">
        <f t="shared" si="10"/>
        <v>9</v>
      </c>
      <c r="BD7" s="19">
        <f t="shared" si="11"/>
        <v>21</v>
      </c>
      <c r="BE7" s="19">
        <f t="shared" si="12"/>
        <v>0.53846153846153844</v>
      </c>
      <c r="BF7" s="5">
        <v>1</v>
      </c>
      <c r="BG7" s="5">
        <v>1</v>
      </c>
      <c r="BH7" s="5">
        <v>0</v>
      </c>
      <c r="BI7" s="5">
        <v>1</v>
      </c>
      <c r="BJ7" s="5">
        <v>0</v>
      </c>
      <c r="BK7" s="5">
        <v>0</v>
      </c>
      <c r="BL7" s="5">
        <v>0</v>
      </c>
      <c r="BM7" s="5">
        <v>0</v>
      </c>
      <c r="BN7" s="5">
        <v>0</v>
      </c>
      <c r="BO7" s="3">
        <f t="shared" si="13"/>
        <v>3</v>
      </c>
      <c r="BP7" s="5">
        <v>0</v>
      </c>
      <c r="BQ7" s="5">
        <v>1</v>
      </c>
      <c r="BR7" s="5">
        <v>1</v>
      </c>
      <c r="BS7" s="3">
        <f t="shared" si="14"/>
        <v>2</v>
      </c>
      <c r="BT7" s="19">
        <f t="shared" si="15"/>
        <v>5</v>
      </c>
      <c r="BU7" s="19">
        <f t="shared" si="16"/>
        <v>0.41666666666666669</v>
      </c>
      <c r="BV7" s="5">
        <v>0</v>
      </c>
      <c r="BW7" s="5">
        <v>0</v>
      </c>
      <c r="BX7" s="5">
        <v>0</v>
      </c>
      <c r="BY7" s="3">
        <f t="shared" si="17"/>
        <v>0</v>
      </c>
      <c r="BZ7" s="5">
        <v>0</v>
      </c>
      <c r="CA7" s="5">
        <v>0</v>
      </c>
      <c r="CB7" s="5">
        <v>0</v>
      </c>
      <c r="CC7" s="5">
        <v>0</v>
      </c>
      <c r="CD7" s="5">
        <v>0</v>
      </c>
      <c r="CE7" s="5">
        <v>0</v>
      </c>
      <c r="CF7" s="3">
        <f t="shared" si="18"/>
        <v>0</v>
      </c>
      <c r="CG7" s="6">
        <v>1</v>
      </c>
      <c r="CH7" s="6">
        <v>1</v>
      </c>
      <c r="CI7" s="4">
        <f t="shared" si="19"/>
        <v>2</v>
      </c>
      <c r="CJ7" s="25">
        <f t="shared" si="20"/>
        <v>2</v>
      </c>
      <c r="CK7" s="25">
        <f t="shared" si="21"/>
        <v>0.125</v>
      </c>
      <c r="CL7" s="25">
        <f t="shared" si="22"/>
        <v>40</v>
      </c>
      <c r="CM7" s="25">
        <f t="shared" si="23"/>
        <v>0.5</v>
      </c>
      <c r="CN7" s="5">
        <v>1</v>
      </c>
      <c r="CO7" s="5">
        <v>1</v>
      </c>
      <c r="CP7" s="5">
        <v>1</v>
      </c>
      <c r="CQ7" s="5">
        <v>1</v>
      </c>
      <c r="CR7" s="5">
        <v>0</v>
      </c>
      <c r="CS7" s="5">
        <v>4</v>
      </c>
      <c r="CT7" s="5">
        <v>3</v>
      </c>
      <c r="CU7" s="5">
        <v>4</v>
      </c>
    </row>
    <row r="8" spans="1:99">
      <c r="A8" s="5">
        <v>32113</v>
      </c>
      <c r="B8" s="5">
        <v>1</v>
      </c>
      <c r="C8" s="5">
        <v>1</v>
      </c>
      <c r="D8" s="5">
        <v>1</v>
      </c>
      <c r="E8" s="5">
        <v>2</v>
      </c>
      <c r="F8" s="5">
        <v>1</v>
      </c>
      <c r="G8" s="5">
        <v>2</v>
      </c>
      <c r="H8" s="5">
        <v>3</v>
      </c>
      <c r="I8" s="5">
        <v>2</v>
      </c>
      <c r="J8" s="5">
        <v>1</v>
      </c>
      <c r="K8" s="5">
        <v>1</v>
      </c>
      <c r="L8" s="5">
        <v>2</v>
      </c>
      <c r="M8" s="5">
        <v>1</v>
      </c>
      <c r="N8" s="5">
        <v>1</v>
      </c>
      <c r="O8" s="5">
        <v>1</v>
      </c>
      <c r="P8" s="5">
        <f t="shared" si="0"/>
        <v>9</v>
      </c>
      <c r="Q8" s="5">
        <f t="shared" si="1"/>
        <v>1.2857142857142858</v>
      </c>
      <c r="R8" s="5">
        <v>1</v>
      </c>
      <c r="S8" s="5">
        <v>2</v>
      </c>
      <c r="T8" s="3">
        <f t="shared" si="2"/>
        <v>3</v>
      </c>
      <c r="U8" s="5">
        <v>2</v>
      </c>
      <c r="V8" s="5">
        <v>2</v>
      </c>
      <c r="W8" s="5">
        <v>2</v>
      </c>
      <c r="X8" s="5">
        <v>0</v>
      </c>
      <c r="Y8" s="3">
        <f t="shared" si="24"/>
        <v>6</v>
      </c>
      <c r="Z8" s="5">
        <v>3</v>
      </c>
      <c r="AA8" s="3">
        <v>1</v>
      </c>
      <c r="AB8" s="19">
        <f t="shared" si="3"/>
        <v>10</v>
      </c>
      <c r="AC8" s="19">
        <f t="shared" si="4"/>
        <v>0.76923076923076927</v>
      </c>
      <c r="AD8" s="5">
        <v>0</v>
      </c>
      <c r="AE8" s="5">
        <v>3</v>
      </c>
      <c r="AF8" s="5">
        <v>1</v>
      </c>
      <c r="AG8" s="3">
        <f t="shared" si="5"/>
        <v>4</v>
      </c>
      <c r="AH8" s="5">
        <v>1</v>
      </c>
      <c r="AI8" s="5">
        <v>1</v>
      </c>
      <c r="AJ8" s="3">
        <f t="shared" si="6"/>
        <v>2</v>
      </c>
      <c r="AK8" s="5">
        <v>1</v>
      </c>
      <c r="AL8" s="5">
        <v>0</v>
      </c>
      <c r="AM8" s="3">
        <f t="shared" si="7"/>
        <v>1</v>
      </c>
      <c r="AN8" s="3">
        <v>3</v>
      </c>
      <c r="AO8" s="5">
        <v>1</v>
      </c>
      <c r="AP8" s="5">
        <v>1</v>
      </c>
      <c r="AQ8" s="3">
        <f t="shared" si="8"/>
        <v>2</v>
      </c>
      <c r="AR8" s="5">
        <v>1</v>
      </c>
      <c r="AS8" s="5">
        <v>1</v>
      </c>
      <c r="AT8" s="5">
        <v>0</v>
      </c>
      <c r="AU8" s="5">
        <v>1</v>
      </c>
      <c r="AV8" s="5">
        <v>0</v>
      </c>
      <c r="AW8" s="3">
        <f t="shared" si="9"/>
        <v>3</v>
      </c>
      <c r="AX8" s="5">
        <v>1</v>
      </c>
      <c r="AY8" s="5">
        <v>2</v>
      </c>
      <c r="AZ8" s="5">
        <v>0</v>
      </c>
      <c r="BA8" s="5">
        <v>2</v>
      </c>
      <c r="BB8" s="5">
        <v>0</v>
      </c>
      <c r="BC8" s="3">
        <f t="shared" si="10"/>
        <v>5</v>
      </c>
      <c r="BD8" s="19">
        <f t="shared" si="11"/>
        <v>17</v>
      </c>
      <c r="BE8" s="19">
        <f t="shared" si="12"/>
        <v>0.4358974358974359</v>
      </c>
      <c r="BF8" s="5">
        <v>1</v>
      </c>
      <c r="BG8" s="5">
        <v>0</v>
      </c>
      <c r="BH8" s="5">
        <v>0</v>
      </c>
      <c r="BI8" s="5">
        <v>0</v>
      </c>
      <c r="BJ8" s="5">
        <v>0</v>
      </c>
      <c r="BK8" s="5">
        <v>1</v>
      </c>
      <c r="BL8" s="5">
        <v>0</v>
      </c>
      <c r="BM8" s="5">
        <v>1</v>
      </c>
      <c r="BN8" s="5">
        <v>0</v>
      </c>
      <c r="BO8" s="3">
        <f t="shared" si="13"/>
        <v>3</v>
      </c>
      <c r="BP8" s="5">
        <v>0</v>
      </c>
      <c r="BQ8" s="5">
        <v>0</v>
      </c>
      <c r="BR8" s="5">
        <v>0</v>
      </c>
      <c r="BS8" s="3">
        <f t="shared" si="14"/>
        <v>0</v>
      </c>
      <c r="BT8" s="19">
        <f t="shared" si="15"/>
        <v>3</v>
      </c>
      <c r="BU8" s="19">
        <f t="shared" si="16"/>
        <v>0.25</v>
      </c>
      <c r="BV8" s="5">
        <v>0</v>
      </c>
      <c r="BW8" s="5">
        <v>0</v>
      </c>
      <c r="BX8" s="5">
        <v>1</v>
      </c>
      <c r="BY8" s="3">
        <f t="shared" si="17"/>
        <v>1</v>
      </c>
      <c r="BZ8" s="5">
        <v>1</v>
      </c>
      <c r="CA8" s="5">
        <v>0</v>
      </c>
      <c r="CB8" s="5">
        <v>0</v>
      </c>
      <c r="CC8" s="5">
        <v>0</v>
      </c>
      <c r="CD8" s="5">
        <v>0</v>
      </c>
      <c r="CE8" s="5">
        <v>0</v>
      </c>
      <c r="CF8" s="3">
        <f t="shared" si="18"/>
        <v>1</v>
      </c>
      <c r="CG8" s="6">
        <v>1</v>
      </c>
      <c r="CH8" s="6">
        <v>2</v>
      </c>
      <c r="CI8" s="4">
        <f t="shared" si="19"/>
        <v>3</v>
      </c>
      <c r="CJ8" s="25">
        <f t="shared" si="20"/>
        <v>5</v>
      </c>
      <c r="CK8" s="25">
        <f t="shared" si="21"/>
        <v>0.3125</v>
      </c>
      <c r="CL8" s="25">
        <f t="shared" si="22"/>
        <v>35</v>
      </c>
      <c r="CM8" s="25">
        <f t="shared" si="23"/>
        <v>0.4375</v>
      </c>
      <c r="CN8" s="5">
        <v>0</v>
      </c>
      <c r="CO8" s="5">
        <v>0</v>
      </c>
      <c r="CP8" s="5">
        <v>1</v>
      </c>
      <c r="CQ8" s="5">
        <v>1</v>
      </c>
      <c r="CR8" s="5">
        <v>0</v>
      </c>
      <c r="CS8" s="5">
        <v>4</v>
      </c>
      <c r="CT8" s="5">
        <v>1</v>
      </c>
      <c r="CU8" s="5">
        <v>2</v>
      </c>
    </row>
    <row r="9" spans="1:99">
      <c r="A9" s="5">
        <v>32116</v>
      </c>
      <c r="B9" s="5">
        <v>1</v>
      </c>
      <c r="C9" s="5">
        <v>2</v>
      </c>
      <c r="D9" s="5">
        <v>3</v>
      </c>
      <c r="E9" s="5">
        <v>8</v>
      </c>
      <c r="F9" s="5">
        <v>1</v>
      </c>
      <c r="G9" s="5">
        <v>1</v>
      </c>
      <c r="H9" s="5">
        <v>5</v>
      </c>
      <c r="I9" s="5">
        <v>5</v>
      </c>
      <c r="J9" s="5">
        <v>1</v>
      </c>
      <c r="K9" s="5">
        <v>2</v>
      </c>
      <c r="L9" s="5">
        <v>3</v>
      </c>
      <c r="M9" s="5">
        <v>5</v>
      </c>
      <c r="N9" s="5">
        <v>1</v>
      </c>
      <c r="O9" s="5">
        <v>3</v>
      </c>
      <c r="P9" s="5">
        <f t="shared" si="0"/>
        <v>20</v>
      </c>
      <c r="Q9" s="5">
        <f t="shared" si="1"/>
        <v>2.8571428571428572</v>
      </c>
      <c r="R9" s="5">
        <v>1</v>
      </c>
      <c r="S9" s="5">
        <v>2</v>
      </c>
      <c r="T9" s="3">
        <f t="shared" si="2"/>
        <v>3</v>
      </c>
      <c r="U9" s="5">
        <v>2</v>
      </c>
      <c r="V9" s="5">
        <v>2</v>
      </c>
      <c r="W9" s="5">
        <v>2</v>
      </c>
      <c r="X9" s="5">
        <v>0</v>
      </c>
      <c r="Y9" s="3">
        <f t="shared" si="24"/>
        <v>6</v>
      </c>
      <c r="Z9" s="5">
        <v>3</v>
      </c>
      <c r="AA9" s="3">
        <v>2</v>
      </c>
      <c r="AB9" s="19">
        <f t="shared" si="3"/>
        <v>11</v>
      </c>
      <c r="AC9" s="19">
        <f t="shared" si="4"/>
        <v>0.84615384615384615</v>
      </c>
      <c r="AD9" s="5">
        <v>0</v>
      </c>
      <c r="AE9" s="5">
        <v>3</v>
      </c>
      <c r="AF9" s="5">
        <v>1</v>
      </c>
      <c r="AG9" s="3">
        <f t="shared" si="5"/>
        <v>4</v>
      </c>
      <c r="AH9" s="5">
        <v>1</v>
      </c>
      <c r="AI9" s="5">
        <v>1</v>
      </c>
      <c r="AJ9" s="3">
        <f t="shared" si="6"/>
        <v>2</v>
      </c>
      <c r="AK9" s="5">
        <v>1</v>
      </c>
      <c r="AL9" s="5">
        <v>1</v>
      </c>
      <c r="AM9" s="3">
        <f t="shared" si="7"/>
        <v>2</v>
      </c>
      <c r="AN9" s="3">
        <v>0</v>
      </c>
      <c r="AO9" s="5">
        <v>0</v>
      </c>
      <c r="AP9" s="5">
        <v>0</v>
      </c>
      <c r="AQ9" s="3">
        <f t="shared" si="8"/>
        <v>0</v>
      </c>
      <c r="AR9" s="5">
        <v>1</v>
      </c>
      <c r="AS9" s="5">
        <v>1</v>
      </c>
      <c r="AT9" s="5">
        <v>0</v>
      </c>
      <c r="AU9" s="5">
        <v>1</v>
      </c>
      <c r="AV9" s="5">
        <v>1</v>
      </c>
      <c r="AW9" s="3">
        <f t="shared" si="9"/>
        <v>4</v>
      </c>
      <c r="AX9" s="5">
        <v>2</v>
      </c>
      <c r="AY9" s="5">
        <v>2</v>
      </c>
      <c r="AZ9" s="5">
        <v>0</v>
      </c>
      <c r="BA9" s="5">
        <v>2</v>
      </c>
      <c r="BB9" s="5">
        <v>2</v>
      </c>
      <c r="BC9" s="3">
        <f t="shared" si="10"/>
        <v>8</v>
      </c>
      <c r="BD9" s="19">
        <f t="shared" si="11"/>
        <v>16</v>
      </c>
      <c r="BE9" s="19">
        <f t="shared" si="12"/>
        <v>0.41025641025641024</v>
      </c>
      <c r="BF9" s="5">
        <v>1</v>
      </c>
      <c r="BG9" s="5">
        <v>0</v>
      </c>
      <c r="BH9" s="5">
        <v>0</v>
      </c>
      <c r="BI9" s="5">
        <v>0</v>
      </c>
      <c r="BJ9" s="5">
        <v>0</v>
      </c>
      <c r="BK9" s="5">
        <v>0</v>
      </c>
      <c r="BL9" s="5">
        <v>0</v>
      </c>
      <c r="BM9" s="5">
        <v>0</v>
      </c>
      <c r="BN9" s="5">
        <v>0</v>
      </c>
      <c r="BO9" s="3">
        <f t="shared" si="13"/>
        <v>1</v>
      </c>
      <c r="BP9" s="5">
        <v>0</v>
      </c>
      <c r="BQ9" s="5">
        <v>0</v>
      </c>
      <c r="BR9" s="5">
        <v>0</v>
      </c>
      <c r="BS9" s="3">
        <f t="shared" si="14"/>
        <v>0</v>
      </c>
      <c r="BT9" s="19">
        <f t="shared" si="15"/>
        <v>1</v>
      </c>
      <c r="BU9" s="19">
        <f t="shared" si="16"/>
        <v>8.3333333333333329E-2</v>
      </c>
      <c r="BV9" s="5">
        <v>0</v>
      </c>
      <c r="BW9" s="5">
        <v>1</v>
      </c>
      <c r="BX9" s="5">
        <v>1</v>
      </c>
      <c r="BY9" s="3">
        <f t="shared" si="17"/>
        <v>2</v>
      </c>
      <c r="BZ9" s="5">
        <v>0</v>
      </c>
      <c r="CA9" s="5">
        <v>0</v>
      </c>
      <c r="CB9" s="5">
        <v>0</v>
      </c>
      <c r="CC9" s="5">
        <v>0</v>
      </c>
      <c r="CD9" s="5">
        <v>0</v>
      </c>
      <c r="CE9" s="5">
        <v>0</v>
      </c>
      <c r="CF9" s="3">
        <f t="shared" si="18"/>
        <v>0</v>
      </c>
      <c r="CG9" s="6">
        <v>3</v>
      </c>
      <c r="CH9" s="6">
        <v>2</v>
      </c>
      <c r="CI9" s="4">
        <f t="shared" si="19"/>
        <v>5</v>
      </c>
      <c r="CJ9" s="25">
        <f t="shared" si="20"/>
        <v>7</v>
      </c>
      <c r="CK9" s="25">
        <f t="shared" si="21"/>
        <v>0.4375</v>
      </c>
      <c r="CL9" s="25">
        <f t="shared" si="22"/>
        <v>35</v>
      </c>
      <c r="CM9" s="25">
        <f t="shared" si="23"/>
        <v>0.4375</v>
      </c>
      <c r="CN9" s="5">
        <v>0</v>
      </c>
      <c r="CO9" s="5">
        <v>1</v>
      </c>
      <c r="CP9" s="5">
        <v>0</v>
      </c>
      <c r="CQ9" s="5">
        <v>1</v>
      </c>
      <c r="CR9" s="5">
        <v>0</v>
      </c>
      <c r="CS9" s="5">
        <v>4</v>
      </c>
      <c r="CT9" s="5">
        <v>4</v>
      </c>
      <c r="CU9" s="5">
        <v>4</v>
      </c>
    </row>
    <row r="10" spans="1:99">
      <c r="A10" s="5">
        <v>32214</v>
      </c>
      <c r="B10" s="5">
        <v>1</v>
      </c>
      <c r="C10" s="5">
        <v>2</v>
      </c>
      <c r="D10" s="5">
        <v>3</v>
      </c>
      <c r="E10" s="5">
        <v>2</v>
      </c>
      <c r="F10" s="5">
        <v>1</v>
      </c>
      <c r="G10" s="5">
        <v>2</v>
      </c>
      <c r="H10" s="5">
        <v>3</v>
      </c>
      <c r="I10" s="5">
        <v>2</v>
      </c>
      <c r="J10" s="5">
        <v>4</v>
      </c>
      <c r="K10" s="5">
        <v>4</v>
      </c>
      <c r="L10" s="5">
        <v>4</v>
      </c>
      <c r="M10" s="5">
        <v>4</v>
      </c>
      <c r="N10" s="5">
        <v>1</v>
      </c>
      <c r="O10" s="5">
        <v>2</v>
      </c>
      <c r="P10" s="5">
        <f t="shared" si="0"/>
        <v>21</v>
      </c>
      <c r="Q10" s="5">
        <f t="shared" si="1"/>
        <v>3</v>
      </c>
      <c r="R10" s="5">
        <v>1</v>
      </c>
      <c r="S10" s="5">
        <v>2</v>
      </c>
      <c r="T10" s="3">
        <f t="shared" si="2"/>
        <v>3</v>
      </c>
      <c r="U10" s="5">
        <v>2</v>
      </c>
      <c r="V10" s="5">
        <v>2</v>
      </c>
      <c r="W10" s="5">
        <v>2</v>
      </c>
      <c r="X10" s="5">
        <v>0</v>
      </c>
      <c r="Y10" s="3">
        <f t="shared" si="24"/>
        <v>6</v>
      </c>
      <c r="Z10" s="5">
        <v>2</v>
      </c>
      <c r="AA10" s="3">
        <v>3</v>
      </c>
      <c r="AB10" s="19">
        <f t="shared" si="3"/>
        <v>12</v>
      </c>
      <c r="AC10" s="19">
        <f t="shared" si="4"/>
        <v>0.92307692307692313</v>
      </c>
      <c r="AD10" s="5">
        <v>0</v>
      </c>
      <c r="AE10" s="5">
        <v>3</v>
      </c>
      <c r="AF10" s="5">
        <v>1</v>
      </c>
      <c r="AG10" s="3">
        <f t="shared" si="5"/>
        <v>4</v>
      </c>
      <c r="AH10" s="5">
        <v>1</v>
      </c>
      <c r="AI10" s="5">
        <v>1</v>
      </c>
      <c r="AJ10" s="3">
        <f t="shared" si="6"/>
        <v>2</v>
      </c>
      <c r="AK10" s="5">
        <v>0</v>
      </c>
      <c r="AL10" s="5">
        <v>0</v>
      </c>
      <c r="AM10" s="3">
        <f t="shared" si="7"/>
        <v>0</v>
      </c>
      <c r="AN10" s="3">
        <v>3</v>
      </c>
      <c r="AO10" s="5">
        <v>1</v>
      </c>
      <c r="AP10" s="5">
        <v>1</v>
      </c>
      <c r="AQ10" s="3">
        <f t="shared" si="8"/>
        <v>2</v>
      </c>
      <c r="AR10" s="5">
        <v>1</v>
      </c>
      <c r="AS10" s="5">
        <v>1</v>
      </c>
      <c r="AT10" s="5">
        <v>1</v>
      </c>
      <c r="AU10" s="5">
        <v>1</v>
      </c>
      <c r="AV10" s="5">
        <v>1</v>
      </c>
      <c r="AW10" s="3">
        <f t="shared" si="9"/>
        <v>5</v>
      </c>
      <c r="AX10" s="5">
        <v>2</v>
      </c>
      <c r="AY10" s="5">
        <v>3</v>
      </c>
      <c r="AZ10" s="5">
        <v>2</v>
      </c>
      <c r="BA10" s="5">
        <v>2</v>
      </c>
      <c r="BB10" s="5">
        <v>2</v>
      </c>
      <c r="BC10" s="3">
        <f t="shared" si="10"/>
        <v>11</v>
      </c>
      <c r="BD10" s="19">
        <f t="shared" si="11"/>
        <v>22</v>
      </c>
      <c r="BE10" s="19">
        <f t="shared" si="12"/>
        <v>0.5641025641025641</v>
      </c>
      <c r="BF10" s="5">
        <v>1</v>
      </c>
      <c r="BG10" s="5">
        <v>0</v>
      </c>
      <c r="BH10" s="5">
        <v>0</v>
      </c>
      <c r="BI10" s="5">
        <v>0</v>
      </c>
      <c r="BJ10" s="5">
        <v>0</v>
      </c>
      <c r="BK10" s="5">
        <v>0</v>
      </c>
      <c r="BL10" s="5">
        <v>0</v>
      </c>
      <c r="BM10" s="5">
        <v>0</v>
      </c>
      <c r="BN10" s="5">
        <v>0</v>
      </c>
      <c r="BO10" s="3">
        <f t="shared" si="13"/>
        <v>1</v>
      </c>
      <c r="BP10" s="5">
        <v>0</v>
      </c>
      <c r="BQ10" s="5">
        <v>0</v>
      </c>
      <c r="BR10" s="5">
        <v>0</v>
      </c>
      <c r="BS10" s="3">
        <f t="shared" si="14"/>
        <v>0</v>
      </c>
      <c r="BT10" s="19">
        <f t="shared" si="15"/>
        <v>1</v>
      </c>
      <c r="BU10" s="19">
        <f t="shared" si="16"/>
        <v>8.3333333333333329E-2</v>
      </c>
      <c r="BV10" s="5">
        <v>0</v>
      </c>
      <c r="BW10" s="5">
        <v>0</v>
      </c>
      <c r="BX10" s="5">
        <v>1</v>
      </c>
      <c r="BY10" s="3">
        <f t="shared" si="17"/>
        <v>1</v>
      </c>
      <c r="BZ10" s="5">
        <v>0</v>
      </c>
      <c r="CA10" s="5">
        <v>0</v>
      </c>
      <c r="CB10" s="5">
        <v>0</v>
      </c>
      <c r="CC10" s="5">
        <v>0</v>
      </c>
      <c r="CD10" s="5">
        <v>0</v>
      </c>
      <c r="CE10" s="5">
        <v>0</v>
      </c>
      <c r="CF10" s="3">
        <f t="shared" si="18"/>
        <v>0</v>
      </c>
      <c r="CG10" s="6">
        <v>2</v>
      </c>
      <c r="CH10" s="6">
        <v>2</v>
      </c>
      <c r="CI10" s="4">
        <f t="shared" si="19"/>
        <v>4</v>
      </c>
      <c r="CJ10" s="25">
        <f t="shared" si="20"/>
        <v>5</v>
      </c>
      <c r="CK10" s="25">
        <f t="shared" si="21"/>
        <v>0.3125</v>
      </c>
      <c r="CL10" s="25">
        <f t="shared" si="22"/>
        <v>40</v>
      </c>
      <c r="CM10" s="25">
        <f t="shared" si="23"/>
        <v>0.5</v>
      </c>
      <c r="CN10" s="5">
        <v>0</v>
      </c>
      <c r="CO10" s="5">
        <v>0</v>
      </c>
      <c r="CP10" s="5">
        <v>0</v>
      </c>
      <c r="CQ10" s="5">
        <v>1</v>
      </c>
      <c r="CR10" s="5">
        <v>0</v>
      </c>
      <c r="CS10" s="5">
        <v>4</v>
      </c>
      <c r="CT10" s="5">
        <v>4</v>
      </c>
      <c r="CU10" s="5">
        <v>4</v>
      </c>
    </row>
    <row r="11" spans="1:99">
      <c r="A11" s="5">
        <v>32509</v>
      </c>
      <c r="B11" s="5">
        <v>1</v>
      </c>
      <c r="C11" s="5">
        <v>2</v>
      </c>
      <c r="D11" s="5">
        <v>3</v>
      </c>
      <c r="E11" s="5">
        <v>3</v>
      </c>
      <c r="F11" s="5">
        <v>1</v>
      </c>
      <c r="G11" s="5">
        <v>1</v>
      </c>
      <c r="H11" s="5">
        <v>4</v>
      </c>
      <c r="I11" s="5">
        <v>5</v>
      </c>
      <c r="J11" s="5">
        <v>1</v>
      </c>
      <c r="K11" s="5">
        <v>2</v>
      </c>
      <c r="L11" s="5">
        <v>2</v>
      </c>
      <c r="M11" s="5">
        <v>5</v>
      </c>
      <c r="N11" s="5">
        <v>2</v>
      </c>
      <c r="O11" s="5">
        <v>4</v>
      </c>
      <c r="P11" s="5">
        <f t="shared" si="0"/>
        <v>21</v>
      </c>
      <c r="Q11" s="5">
        <f t="shared" si="1"/>
        <v>3</v>
      </c>
      <c r="R11" s="5">
        <v>1</v>
      </c>
      <c r="S11" s="5">
        <v>2</v>
      </c>
      <c r="T11" s="3">
        <f t="shared" si="2"/>
        <v>3</v>
      </c>
      <c r="U11" s="5">
        <v>2</v>
      </c>
      <c r="V11" s="5">
        <v>2</v>
      </c>
      <c r="W11" s="5">
        <v>2</v>
      </c>
      <c r="X11" s="5">
        <v>0</v>
      </c>
      <c r="Y11" s="3">
        <f t="shared" si="24"/>
        <v>6</v>
      </c>
      <c r="Z11" s="5">
        <v>2</v>
      </c>
      <c r="AA11" s="3">
        <v>2</v>
      </c>
      <c r="AB11" s="19">
        <f t="shared" si="3"/>
        <v>11</v>
      </c>
      <c r="AC11" s="19">
        <f t="shared" si="4"/>
        <v>0.84615384615384615</v>
      </c>
      <c r="AD11" s="5">
        <v>0</v>
      </c>
      <c r="AE11" s="5">
        <v>3</v>
      </c>
      <c r="AF11" s="5">
        <v>1</v>
      </c>
      <c r="AG11" s="3">
        <f t="shared" si="5"/>
        <v>4</v>
      </c>
      <c r="AH11" s="5">
        <v>1</v>
      </c>
      <c r="AI11" s="5">
        <v>1</v>
      </c>
      <c r="AJ11" s="3">
        <f t="shared" si="6"/>
        <v>2</v>
      </c>
      <c r="AK11" s="5">
        <v>0</v>
      </c>
      <c r="AL11" s="5">
        <v>0</v>
      </c>
      <c r="AM11" s="3">
        <f t="shared" si="7"/>
        <v>0</v>
      </c>
      <c r="AN11" s="3">
        <v>1</v>
      </c>
      <c r="AO11" s="5">
        <v>1</v>
      </c>
      <c r="AP11" s="5">
        <v>1</v>
      </c>
      <c r="AQ11" s="3">
        <f t="shared" si="8"/>
        <v>2</v>
      </c>
      <c r="AR11" s="5">
        <v>1</v>
      </c>
      <c r="AS11" s="5">
        <v>1</v>
      </c>
      <c r="AT11" s="5">
        <v>1</v>
      </c>
      <c r="AU11" s="5">
        <v>1</v>
      </c>
      <c r="AV11" s="5">
        <v>0</v>
      </c>
      <c r="AW11" s="3">
        <f t="shared" si="9"/>
        <v>4</v>
      </c>
      <c r="AX11" s="5">
        <v>1</v>
      </c>
      <c r="AY11" s="5">
        <v>1</v>
      </c>
      <c r="AZ11" s="5">
        <v>2</v>
      </c>
      <c r="BA11" s="5">
        <v>2</v>
      </c>
      <c r="BB11" s="5">
        <v>0</v>
      </c>
      <c r="BC11" s="3">
        <f t="shared" si="10"/>
        <v>6</v>
      </c>
      <c r="BD11" s="19">
        <f t="shared" si="11"/>
        <v>15</v>
      </c>
      <c r="BE11" s="19">
        <f t="shared" si="12"/>
        <v>0.38461538461538464</v>
      </c>
      <c r="BF11" s="5">
        <v>1</v>
      </c>
      <c r="BG11" s="5">
        <v>0</v>
      </c>
      <c r="BH11" s="5">
        <v>0</v>
      </c>
      <c r="BI11" s="5">
        <v>0</v>
      </c>
      <c r="BJ11" s="5">
        <v>0</v>
      </c>
      <c r="BK11" s="5">
        <v>1</v>
      </c>
      <c r="BL11" s="5">
        <v>0</v>
      </c>
      <c r="BM11" s="5">
        <v>1</v>
      </c>
      <c r="BN11" s="5">
        <v>0</v>
      </c>
      <c r="BO11" s="3">
        <f t="shared" si="13"/>
        <v>3</v>
      </c>
      <c r="BP11" s="5">
        <v>0</v>
      </c>
      <c r="BQ11" s="5">
        <v>2</v>
      </c>
      <c r="BR11" s="5">
        <v>1</v>
      </c>
      <c r="BS11" s="3">
        <f t="shared" si="14"/>
        <v>3</v>
      </c>
      <c r="BT11" s="19">
        <f t="shared" si="15"/>
        <v>6</v>
      </c>
      <c r="BU11" s="19">
        <f t="shared" si="16"/>
        <v>0.5</v>
      </c>
      <c r="BV11" s="5">
        <v>0</v>
      </c>
      <c r="BW11" s="5">
        <v>1</v>
      </c>
      <c r="BX11" s="5">
        <v>0</v>
      </c>
      <c r="BY11" s="3">
        <f t="shared" si="17"/>
        <v>1</v>
      </c>
      <c r="BZ11" s="5">
        <v>0</v>
      </c>
      <c r="CA11" s="5">
        <v>0</v>
      </c>
      <c r="CB11" s="5">
        <v>0</v>
      </c>
      <c r="CC11" s="5">
        <v>0</v>
      </c>
      <c r="CD11" s="5">
        <v>0</v>
      </c>
      <c r="CE11" s="5">
        <v>0</v>
      </c>
      <c r="CF11" s="3">
        <f t="shared" si="18"/>
        <v>0</v>
      </c>
      <c r="CG11" s="6">
        <v>1</v>
      </c>
      <c r="CH11" s="6">
        <v>1</v>
      </c>
      <c r="CI11" s="4">
        <f t="shared" si="19"/>
        <v>2</v>
      </c>
      <c r="CJ11" s="25">
        <f t="shared" si="20"/>
        <v>3</v>
      </c>
      <c r="CK11" s="25">
        <f t="shared" si="21"/>
        <v>0.1875</v>
      </c>
      <c r="CL11" s="25">
        <f t="shared" si="22"/>
        <v>35</v>
      </c>
      <c r="CM11" s="25">
        <f t="shared" si="23"/>
        <v>0.4375</v>
      </c>
      <c r="CN11" s="5">
        <v>0</v>
      </c>
      <c r="CO11" s="5">
        <v>0</v>
      </c>
      <c r="CP11" s="5">
        <v>0</v>
      </c>
      <c r="CQ11" s="5">
        <v>1</v>
      </c>
      <c r="CR11" s="5">
        <v>0</v>
      </c>
      <c r="CS11" s="5">
        <v>4</v>
      </c>
      <c r="CT11" s="5">
        <v>4</v>
      </c>
      <c r="CU11" s="5">
        <v>4</v>
      </c>
    </row>
    <row r="12" spans="1:99">
      <c r="A12" s="5">
        <v>32512</v>
      </c>
      <c r="B12" s="5">
        <v>1</v>
      </c>
      <c r="C12" s="5">
        <v>2</v>
      </c>
      <c r="D12" s="5">
        <v>3</v>
      </c>
      <c r="E12" s="5">
        <v>1</v>
      </c>
      <c r="F12" s="5">
        <v>1</v>
      </c>
      <c r="G12" s="5">
        <v>1</v>
      </c>
      <c r="H12" s="5">
        <v>5</v>
      </c>
      <c r="I12" s="5">
        <v>4</v>
      </c>
      <c r="J12" s="5">
        <v>2</v>
      </c>
      <c r="K12" s="5">
        <v>3</v>
      </c>
      <c r="L12" s="5">
        <v>1</v>
      </c>
      <c r="M12" s="5">
        <v>4</v>
      </c>
      <c r="N12" s="5">
        <v>1</v>
      </c>
      <c r="O12" s="5">
        <v>5</v>
      </c>
      <c r="P12" s="5">
        <f t="shared" si="0"/>
        <v>20</v>
      </c>
      <c r="Q12" s="5">
        <f t="shared" si="1"/>
        <v>2.8571428571428572</v>
      </c>
      <c r="R12" s="5">
        <v>1</v>
      </c>
      <c r="S12" s="5">
        <v>2</v>
      </c>
      <c r="T12" s="3">
        <f t="shared" si="2"/>
        <v>3</v>
      </c>
      <c r="U12" s="5">
        <v>2</v>
      </c>
      <c r="V12" s="5">
        <v>2</v>
      </c>
      <c r="W12" s="5">
        <v>2</v>
      </c>
      <c r="X12" s="5">
        <v>0</v>
      </c>
      <c r="Y12" s="3">
        <f t="shared" si="24"/>
        <v>6</v>
      </c>
      <c r="Z12" s="5">
        <v>3</v>
      </c>
      <c r="AA12" s="3">
        <v>3</v>
      </c>
      <c r="AB12" s="19">
        <f t="shared" si="3"/>
        <v>12</v>
      </c>
      <c r="AC12" s="19">
        <f t="shared" si="4"/>
        <v>0.92307692307692313</v>
      </c>
      <c r="AD12" s="5">
        <v>0</v>
      </c>
      <c r="AE12" s="5">
        <v>3</v>
      </c>
      <c r="AF12" s="5">
        <v>1</v>
      </c>
      <c r="AG12" s="3">
        <f t="shared" si="5"/>
        <v>4</v>
      </c>
      <c r="AH12" s="5">
        <v>1</v>
      </c>
      <c r="AI12" s="5">
        <v>1</v>
      </c>
      <c r="AJ12" s="3">
        <f t="shared" si="6"/>
        <v>2</v>
      </c>
      <c r="AK12" s="5">
        <v>1</v>
      </c>
      <c r="AL12" s="5">
        <v>0</v>
      </c>
      <c r="AM12" s="3">
        <f t="shared" si="7"/>
        <v>1</v>
      </c>
      <c r="AN12" s="3">
        <v>3</v>
      </c>
      <c r="AO12" s="5">
        <v>1</v>
      </c>
      <c r="AP12" s="5">
        <v>1</v>
      </c>
      <c r="AQ12" s="3">
        <f t="shared" si="8"/>
        <v>2</v>
      </c>
      <c r="AR12" s="5">
        <v>1</v>
      </c>
      <c r="AS12" s="5">
        <v>1</v>
      </c>
      <c r="AT12" s="5">
        <v>1</v>
      </c>
      <c r="AU12" s="5">
        <v>1</v>
      </c>
      <c r="AV12" s="5">
        <v>1</v>
      </c>
      <c r="AW12" s="3">
        <f t="shared" si="9"/>
        <v>5</v>
      </c>
      <c r="AX12" s="5">
        <v>2</v>
      </c>
      <c r="AY12" s="5">
        <v>2</v>
      </c>
      <c r="AZ12" s="5">
        <v>4</v>
      </c>
      <c r="BA12" s="5">
        <v>1</v>
      </c>
      <c r="BB12" s="5">
        <v>1</v>
      </c>
      <c r="BC12" s="3">
        <f t="shared" si="10"/>
        <v>10</v>
      </c>
      <c r="BD12" s="19">
        <f t="shared" si="11"/>
        <v>22</v>
      </c>
      <c r="BE12" s="19">
        <f t="shared" si="12"/>
        <v>0.5641025641025641</v>
      </c>
      <c r="BF12" s="5">
        <v>1</v>
      </c>
      <c r="BG12" s="5">
        <v>0</v>
      </c>
      <c r="BH12" s="5">
        <v>0</v>
      </c>
      <c r="BI12" s="5">
        <v>0</v>
      </c>
      <c r="BJ12" s="5">
        <v>0</v>
      </c>
      <c r="BK12" s="5">
        <v>1</v>
      </c>
      <c r="BL12" s="5">
        <v>0</v>
      </c>
      <c r="BM12" s="5">
        <v>0</v>
      </c>
      <c r="BN12" s="5">
        <v>0</v>
      </c>
      <c r="BO12" s="3">
        <f t="shared" si="13"/>
        <v>2</v>
      </c>
      <c r="BP12" s="5">
        <v>0</v>
      </c>
      <c r="BQ12" s="5">
        <v>2</v>
      </c>
      <c r="BR12" s="5">
        <v>1</v>
      </c>
      <c r="BS12" s="3">
        <f t="shared" si="14"/>
        <v>3</v>
      </c>
      <c r="BT12" s="19">
        <f t="shared" si="15"/>
        <v>5</v>
      </c>
      <c r="BU12" s="19">
        <f t="shared" si="16"/>
        <v>0.41666666666666669</v>
      </c>
      <c r="BV12" s="5">
        <v>0</v>
      </c>
      <c r="BW12" s="5">
        <v>1</v>
      </c>
      <c r="BX12" s="5">
        <v>0</v>
      </c>
      <c r="BY12" s="3">
        <f t="shared" si="17"/>
        <v>1</v>
      </c>
      <c r="BZ12" s="5">
        <v>0</v>
      </c>
      <c r="CA12" s="5">
        <v>0</v>
      </c>
      <c r="CB12" s="5">
        <v>0</v>
      </c>
      <c r="CC12" s="5">
        <v>0</v>
      </c>
      <c r="CD12" s="5">
        <v>0</v>
      </c>
      <c r="CE12" s="5">
        <v>0</v>
      </c>
      <c r="CF12" s="3">
        <f t="shared" si="18"/>
        <v>0</v>
      </c>
      <c r="CG12" s="6">
        <v>1</v>
      </c>
      <c r="CH12" s="6">
        <v>1</v>
      </c>
      <c r="CI12" s="4">
        <f t="shared" si="19"/>
        <v>2</v>
      </c>
      <c r="CJ12" s="25">
        <f t="shared" si="20"/>
        <v>3</v>
      </c>
      <c r="CK12" s="25">
        <f t="shared" si="21"/>
        <v>0.1875</v>
      </c>
      <c r="CL12" s="25">
        <f t="shared" si="22"/>
        <v>42</v>
      </c>
      <c r="CM12" s="25">
        <f t="shared" si="23"/>
        <v>0.52500000000000002</v>
      </c>
      <c r="CN12" s="5">
        <v>0</v>
      </c>
      <c r="CO12" s="5">
        <v>0</v>
      </c>
      <c r="CP12" s="5">
        <v>0</v>
      </c>
      <c r="CQ12" s="5">
        <v>1</v>
      </c>
      <c r="CR12" s="5">
        <v>0</v>
      </c>
      <c r="CS12" s="5">
        <v>4</v>
      </c>
      <c r="CT12" s="5">
        <v>4</v>
      </c>
      <c r="CU12" s="5">
        <v>4</v>
      </c>
    </row>
    <row r="13" spans="1:99">
      <c r="A13" s="5">
        <v>3694</v>
      </c>
      <c r="B13" s="5">
        <v>1</v>
      </c>
      <c r="C13" s="5">
        <v>2</v>
      </c>
      <c r="D13" s="5">
        <v>3</v>
      </c>
      <c r="E13" s="5">
        <v>2</v>
      </c>
      <c r="F13" s="5">
        <v>1</v>
      </c>
      <c r="G13" s="5">
        <v>2</v>
      </c>
      <c r="H13" s="5">
        <v>2</v>
      </c>
      <c r="I13" s="5">
        <v>2</v>
      </c>
      <c r="J13" s="5">
        <v>1</v>
      </c>
      <c r="K13" s="5">
        <v>2</v>
      </c>
      <c r="L13" s="5">
        <v>4</v>
      </c>
      <c r="M13" s="5">
        <v>1</v>
      </c>
      <c r="N13" s="5">
        <v>1</v>
      </c>
      <c r="O13" s="5">
        <v>1</v>
      </c>
      <c r="P13" s="5">
        <f t="shared" si="0"/>
        <v>12</v>
      </c>
      <c r="Q13" s="5">
        <f t="shared" si="1"/>
        <v>1.7142857142857142</v>
      </c>
      <c r="R13" s="5">
        <v>1</v>
      </c>
      <c r="S13" s="5">
        <v>1</v>
      </c>
      <c r="T13" s="3">
        <f t="shared" si="2"/>
        <v>2</v>
      </c>
      <c r="U13" s="5">
        <v>1</v>
      </c>
      <c r="V13" s="5">
        <v>2</v>
      </c>
      <c r="W13" s="5">
        <v>0</v>
      </c>
      <c r="X13" s="5">
        <v>0</v>
      </c>
      <c r="Y13" s="3">
        <f t="shared" si="24"/>
        <v>3</v>
      </c>
      <c r="Z13" s="5">
        <v>2</v>
      </c>
      <c r="AA13" s="3">
        <v>1</v>
      </c>
      <c r="AB13" s="19">
        <f t="shared" si="3"/>
        <v>6</v>
      </c>
      <c r="AC13" s="19">
        <f t="shared" si="4"/>
        <v>0.46153846153846156</v>
      </c>
      <c r="AD13" s="5">
        <v>0</v>
      </c>
      <c r="AE13" s="5">
        <v>1</v>
      </c>
      <c r="AF13" s="5">
        <v>0</v>
      </c>
      <c r="AG13" s="3">
        <f t="shared" si="5"/>
        <v>1</v>
      </c>
      <c r="AH13" s="5">
        <v>0</v>
      </c>
      <c r="AI13" s="5">
        <v>0</v>
      </c>
      <c r="AJ13" s="3">
        <f t="shared" si="6"/>
        <v>0</v>
      </c>
      <c r="AK13" s="5">
        <v>1</v>
      </c>
      <c r="AL13" s="5">
        <v>0</v>
      </c>
      <c r="AM13" s="3">
        <f t="shared" si="7"/>
        <v>1</v>
      </c>
      <c r="AN13" s="3">
        <v>1</v>
      </c>
      <c r="AO13" s="5">
        <v>0</v>
      </c>
      <c r="AP13" s="5">
        <v>0</v>
      </c>
      <c r="AQ13" s="3">
        <f t="shared" si="8"/>
        <v>0</v>
      </c>
      <c r="AR13" s="5">
        <v>1</v>
      </c>
      <c r="AS13" s="5">
        <v>1</v>
      </c>
      <c r="AT13" s="5">
        <v>0</v>
      </c>
      <c r="AU13" s="5">
        <v>1</v>
      </c>
      <c r="AV13" s="5">
        <v>0</v>
      </c>
      <c r="AW13" s="3">
        <f t="shared" si="9"/>
        <v>3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3">
        <f t="shared" si="10"/>
        <v>0</v>
      </c>
      <c r="BD13" s="19">
        <f t="shared" si="11"/>
        <v>3</v>
      </c>
      <c r="BE13" s="19">
        <f t="shared" si="12"/>
        <v>7.6923076923076927E-2</v>
      </c>
      <c r="BF13" s="5">
        <v>1</v>
      </c>
      <c r="BG13" s="5">
        <v>0</v>
      </c>
      <c r="BH13" s="5">
        <v>0</v>
      </c>
      <c r="BI13" s="5">
        <v>0</v>
      </c>
      <c r="BJ13" s="5">
        <v>0</v>
      </c>
      <c r="BK13" s="5">
        <v>1</v>
      </c>
      <c r="BL13" s="5">
        <v>0</v>
      </c>
      <c r="BM13" s="5">
        <v>1</v>
      </c>
      <c r="BN13" s="5">
        <v>0</v>
      </c>
      <c r="BO13" s="3">
        <f t="shared" si="13"/>
        <v>3</v>
      </c>
      <c r="BP13" s="5">
        <v>0</v>
      </c>
      <c r="BQ13" s="5">
        <v>2</v>
      </c>
      <c r="BR13" s="5">
        <v>1</v>
      </c>
      <c r="BS13" s="3">
        <f t="shared" si="14"/>
        <v>3</v>
      </c>
      <c r="BT13" s="19">
        <f t="shared" si="15"/>
        <v>6</v>
      </c>
      <c r="BU13" s="19">
        <f t="shared" si="16"/>
        <v>0.5</v>
      </c>
      <c r="BV13" s="5">
        <v>1</v>
      </c>
      <c r="BW13" s="5">
        <v>1</v>
      </c>
      <c r="BX13" s="5">
        <v>1</v>
      </c>
      <c r="BY13" s="3">
        <f t="shared" si="17"/>
        <v>3</v>
      </c>
      <c r="BZ13" s="5">
        <v>1</v>
      </c>
      <c r="CA13" s="5">
        <v>1</v>
      </c>
      <c r="CB13" s="5">
        <v>1</v>
      </c>
      <c r="CC13" s="5">
        <v>1</v>
      </c>
      <c r="CD13" s="5">
        <v>1</v>
      </c>
      <c r="CE13" s="5">
        <v>1</v>
      </c>
      <c r="CF13" s="3">
        <f t="shared" si="18"/>
        <v>6</v>
      </c>
      <c r="CG13" s="6">
        <v>0</v>
      </c>
      <c r="CH13" s="6">
        <v>0</v>
      </c>
      <c r="CI13" s="4">
        <f t="shared" si="19"/>
        <v>0</v>
      </c>
      <c r="CJ13" s="25">
        <f t="shared" si="20"/>
        <v>9</v>
      </c>
      <c r="CK13" s="25">
        <f t="shared" si="21"/>
        <v>0.5625</v>
      </c>
      <c r="CL13" s="25">
        <f t="shared" si="22"/>
        <v>24</v>
      </c>
      <c r="CM13" s="25">
        <f t="shared" si="23"/>
        <v>0.3</v>
      </c>
      <c r="CN13" s="5">
        <v>0</v>
      </c>
      <c r="CO13" s="5">
        <v>0</v>
      </c>
      <c r="CP13" s="5">
        <v>1</v>
      </c>
      <c r="CQ13" s="5">
        <v>0</v>
      </c>
      <c r="CR13" s="5">
        <v>0</v>
      </c>
      <c r="CS13" s="5">
        <v>3</v>
      </c>
      <c r="CT13" s="5">
        <v>2</v>
      </c>
      <c r="CU13" s="5">
        <v>4</v>
      </c>
    </row>
    <row r="14" spans="1:99">
      <c r="A14" s="5">
        <v>32609</v>
      </c>
      <c r="B14" s="5">
        <v>3</v>
      </c>
      <c r="C14" s="5">
        <v>2</v>
      </c>
      <c r="D14" s="5">
        <v>5</v>
      </c>
      <c r="E14" s="5">
        <v>1</v>
      </c>
      <c r="F14" s="5">
        <v>1</v>
      </c>
      <c r="G14" s="5">
        <v>2</v>
      </c>
      <c r="H14" s="5">
        <v>3</v>
      </c>
      <c r="I14" s="5">
        <v>2</v>
      </c>
      <c r="J14" s="5">
        <v>1</v>
      </c>
      <c r="K14" s="5">
        <v>1</v>
      </c>
      <c r="L14" s="5">
        <v>2</v>
      </c>
      <c r="M14" s="5">
        <v>1</v>
      </c>
      <c r="N14" s="5">
        <v>1</v>
      </c>
      <c r="O14" s="5">
        <v>1</v>
      </c>
      <c r="P14" s="5">
        <f t="shared" si="0"/>
        <v>9</v>
      </c>
      <c r="Q14" s="5">
        <f t="shared" si="1"/>
        <v>1.2857142857142858</v>
      </c>
      <c r="R14" s="5">
        <v>1</v>
      </c>
      <c r="S14" s="5">
        <v>2</v>
      </c>
      <c r="T14" s="3">
        <f t="shared" si="2"/>
        <v>3</v>
      </c>
      <c r="U14" s="5">
        <v>2</v>
      </c>
      <c r="V14" s="5">
        <v>2</v>
      </c>
      <c r="W14" s="5">
        <v>2</v>
      </c>
      <c r="X14" s="5">
        <v>0</v>
      </c>
      <c r="Y14" s="3">
        <f t="shared" si="24"/>
        <v>6</v>
      </c>
      <c r="Z14" s="5">
        <v>3</v>
      </c>
      <c r="AA14" s="3">
        <v>1</v>
      </c>
      <c r="AB14" s="19">
        <f t="shared" si="3"/>
        <v>10</v>
      </c>
      <c r="AC14" s="19">
        <f t="shared" si="4"/>
        <v>0.76923076923076927</v>
      </c>
      <c r="AD14" s="5">
        <v>0</v>
      </c>
      <c r="AE14" s="5">
        <v>3</v>
      </c>
      <c r="AF14" s="5">
        <v>1</v>
      </c>
      <c r="AG14" s="3">
        <f t="shared" si="5"/>
        <v>4</v>
      </c>
      <c r="AH14" s="5">
        <v>1</v>
      </c>
      <c r="AI14" s="5">
        <v>1</v>
      </c>
      <c r="AJ14" s="3">
        <f t="shared" si="6"/>
        <v>2</v>
      </c>
      <c r="AK14" s="5">
        <v>1</v>
      </c>
      <c r="AL14" s="5">
        <v>0</v>
      </c>
      <c r="AM14" s="3">
        <f t="shared" si="7"/>
        <v>1</v>
      </c>
      <c r="AN14" s="3">
        <v>3</v>
      </c>
      <c r="AO14" s="5">
        <v>1</v>
      </c>
      <c r="AP14" s="5">
        <v>1</v>
      </c>
      <c r="AQ14" s="3">
        <f t="shared" si="8"/>
        <v>2</v>
      </c>
      <c r="AR14" s="5">
        <v>1</v>
      </c>
      <c r="AS14" s="5">
        <v>1</v>
      </c>
      <c r="AT14" s="5">
        <v>0</v>
      </c>
      <c r="AU14" s="5">
        <v>1</v>
      </c>
      <c r="AV14" s="5">
        <v>0</v>
      </c>
      <c r="AW14" s="3">
        <f t="shared" si="9"/>
        <v>3</v>
      </c>
      <c r="AX14" s="5">
        <v>3</v>
      </c>
      <c r="AY14" s="5">
        <v>3</v>
      </c>
      <c r="AZ14" s="5">
        <v>0</v>
      </c>
      <c r="BA14" s="5">
        <v>3</v>
      </c>
      <c r="BB14" s="5">
        <v>0</v>
      </c>
      <c r="BC14" s="3">
        <f t="shared" si="10"/>
        <v>9</v>
      </c>
      <c r="BD14" s="19">
        <f t="shared" si="11"/>
        <v>21</v>
      </c>
      <c r="BE14" s="19">
        <f t="shared" si="12"/>
        <v>0.53846153846153844</v>
      </c>
      <c r="BF14" s="5">
        <v>1</v>
      </c>
      <c r="BG14" s="5">
        <v>0</v>
      </c>
      <c r="BH14" s="5">
        <v>0</v>
      </c>
      <c r="BI14" s="5">
        <v>0</v>
      </c>
      <c r="BJ14" s="5">
        <v>0</v>
      </c>
      <c r="BK14" s="5">
        <v>1</v>
      </c>
      <c r="BL14" s="5">
        <v>0</v>
      </c>
      <c r="BM14" s="5">
        <v>1</v>
      </c>
      <c r="BN14" s="5">
        <v>0</v>
      </c>
      <c r="BO14" s="3">
        <f t="shared" si="13"/>
        <v>3</v>
      </c>
      <c r="BP14" s="5">
        <v>0</v>
      </c>
      <c r="BQ14" s="5">
        <v>2</v>
      </c>
      <c r="BR14" s="5">
        <v>1</v>
      </c>
      <c r="BS14" s="3">
        <f t="shared" si="14"/>
        <v>3</v>
      </c>
      <c r="BT14" s="19">
        <f t="shared" si="15"/>
        <v>6</v>
      </c>
      <c r="BU14" s="19">
        <f t="shared" si="16"/>
        <v>0.5</v>
      </c>
      <c r="BV14" s="5">
        <v>0</v>
      </c>
      <c r="BW14" s="5">
        <v>0</v>
      </c>
      <c r="BX14" s="5">
        <v>0</v>
      </c>
      <c r="BY14" s="3">
        <f t="shared" si="17"/>
        <v>0</v>
      </c>
      <c r="BZ14" s="5">
        <v>1</v>
      </c>
      <c r="CA14" s="5">
        <v>1</v>
      </c>
      <c r="CB14" s="5">
        <v>1</v>
      </c>
      <c r="CC14" s="5">
        <v>1</v>
      </c>
      <c r="CD14" s="5">
        <v>1</v>
      </c>
      <c r="CE14" s="5">
        <v>1</v>
      </c>
      <c r="CF14" s="3">
        <f t="shared" si="18"/>
        <v>6</v>
      </c>
      <c r="CG14" s="6">
        <v>1</v>
      </c>
      <c r="CH14" s="6">
        <v>1</v>
      </c>
      <c r="CI14" s="4">
        <f t="shared" si="19"/>
        <v>2</v>
      </c>
      <c r="CJ14" s="25">
        <f t="shared" si="20"/>
        <v>8</v>
      </c>
      <c r="CK14" s="25">
        <f t="shared" si="21"/>
        <v>0.5</v>
      </c>
      <c r="CL14" s="25">
        <f t="shared" si="22"/>
        <v>45</v>
      </c>
      <c r="CM14" s="25">
        <f t="shared" si="23"/>
        <v>0.5625</v>
      </c>
      <c r="CN14" s="5">
        <v>0</v>
      </c>
      <c r="CO14" s="5">
        <v>0</v>
      </c>
      <c r="CP14" s="5">
        <v>1</v>
      </c>
      <c r="CQ14" s="5">
        <v>1</v>
      </c>
      <c r="CR14" s="5">
        <v>0</v>
      </c>
      <c r="CS14" s="5">
        <v>4</v>
      </c>
      <c r="CT14" s="5">
        <v>1</v>
      </c>
      <c r="CU14" s="5">
        <v>2</v>
      </c>
    </row>
    <row r="15" spans="1:99">
      <c r="A15" s="5">
        <v>32614</v>
      </c>
      <c r="B15" s="5">
        <v>2</v>
      </c>
      <c r="C15" s="5">
        <v>2</v>
      </c>
      <c r="D15" s="5">
        <v>3</v>
      </c>
      <c r="E15" s="5">
        <v>2</v>
      </c>
      <c r="F15" s="5">
        <v>1</v>
      </c>
      <c r="G15" s="5">
        <v>1</v>
      </c>
      <c r="H15" s="5">
        <v>5</v>
      </c>
      <c r="I15" s="5">
        <v>5</v>
      </c>
      <c r="J15" s="5">
        <v>2</v>
      </c>
      <c r="K15" s="5">
        <v>2</v>
      </c>
      <c r="L15" s="5">
        <v>1</v>
      </c>
      <c r="M15" s="5">
        <v>5</v>
      </c>
      <c r="N15" s="5">
        <v>1</v>
      </c>
      <c r="O15" s="5">
        <v>4</v>
      </c>
      <c r="P15" s="5">
        <f t="shared" si="0"/>
        <v>20</v>
      </c>
      <c r="Q15" s="5">
        <f t="shared" si="1"/>
        <v>2.8571428571428572</v>
      </c>
      <c r="R15" s="5">
        <v>1</v>
      </c>
      <c r="S15" s="5">
        <v>2</v>
      </c>
      <c r="T15" s="3">
        <f t="shared" si="2"/>
        <v>3</v>
      </c>
      <c r="U15" s="5">
        <v>2</v>
      </c>
      <c r="V15" s="5">
        <v>2</v>
      </c>
      <c r="W15" s="5">
        <v>2</v>
      </c>
      <c r="X15" s="5">
        <v>1</v>
      </c>
      <c r="Y15" s="3">
        <f t="shared" si="24"/>
        <v>7</v>
      </c>
      <c r="Z15" s="5">
        <v>3</v>
      </c>
      <c r="AA15" s="3">
        <v>3</v>
      </c>
      <c r="AB15" s="19">
        <f t="shared" si="3"/>
        <v>13</v>
      </c>
      <c r="AC15" s="19">
        <f t="shared" si="4"/>
        <v>1</v>
      </c>
      <c r="AD15" s="5">
        <v>1</v>
      </c>
      <c r="AE15" s="5">
        <v>3</v>
      </c>
      <c r="AF15" s="5">
        <v>1</v>
      </c>
      <c r="AG15" s="3">
        <f t="shared" si="5"/>
        <v>5</v>
      </c>
      <c r="AH15" s="5">
        <v>0</v>
      </c>
      <c r="AI15" s="5">
        <v>1</v>
      </c>
      <c r="AJ15" s="3">
        <f t="shared" si="6"/>
        <v>1</v>
      </c>
      <c r="AK15" s="5">
        <v>1</v>
      </c>
      <c r="AL15" s="5">
        <v>1</v>
      </c>
      <c r="AM15" s="3">
        <f t="shared" si="7"/>
        <v>2</v>
      </c>
      <c r="AN15" s="3">
        <v>3</v>
      </c>
      <c r="AO15" s="5">
        <v>1</v>
      </c>
      <c r="AP15" s="5">
        <v>1</v>
      </c>
      <c r="AQ15" s="3">
        <f t="shared" si="8"/>
        <v>2</v>
      </c>
      <c r="AR15" s="5">
        <v>1</v>
      </c>
      <c r="AS15" s="5">
        <v>1</v>
      </c>
      <c r="AT15" s="5">
        <v>1</v>
      </c>
      <c r="AU15" s="5">
        <v>1</v>
      </c>
      <c r="AV15" s="5">
        <v>1</v>
      </c>
      <c r="AW15" s="3">
        <f t="shared" si="9"/>
        <v>5</v>
      </c>
      <c r="AX15" s="5">
        <v>1</v>
      </c>
      <c r="AY15" s="5">
        <v>1</v>
      </c>
      <c r="AZ15" s="5">
        <v>1</v>
      </c>
      <c r="BA15" s="5">
        <v>1</v>
      </c>
      <c r="BB15" s="5">
        <v>1</v>
      </c>
      <c r="BC15" s="3">
        <f t="shared" si="10"/>
        <v>5</v>
      </c>
      <c r="BD15" s="19">
        <f t="shared" si="11"/>
        <v>18</v>
      </c>
      <c r="BE15" s="19">
        <f t="shared" si="12"/>
        <v>0.46153846153846156</v>
      </c>
      <c r="BF15" s="5">
        <v>1</v>
      </c>
      <c r="BG15" s="5">
        <v>0</v>
      </c>
      <c r="BH15" s="5">
        <v>0</v>
      </c>
      <c r="BI15" s="5">
        <v>0</v>
      </c>
      <c r="BJ15" s="5">
        <v>0</v>
      </c>
      <c r="BK15" s="5">
        <v>1</v>
      </c>
      <c r="BL15" s="5">
        <v>0</v>
      </c>
      <c r="BM15" s="5">
        <v>1</v>
      </c>
      <c r="BN15" s="5">
        <v>0</v>
      </c>
      <c r="BO15" s="3">
        <f t="shared" si="13"/>
        <v>3</v>
      </c>
      <c r="BP15" s="5">
        <v>0</v>
      </c>
      <c r="BQ15" s="5">
        <v>2</v>
      </c>
      <c r="BR15" s="5">
        <v>1</v>
      </c>
      <c r="BS15" s="3">
        <f t="shared" si="14"/>
        <v>3</v>
      </c>
      <c r="BT15" s="19">
        <f t="shared" si="15"/>
        <v>6</v>
      </c>
      <c r="BU15" s="19">
        <f t="shared" si="16"/>
        <v>0.5</v>
      </c>
      <c r="BV15" s="5">
        <v>1</v>
      </c>
      <c r="BW15" s="5">
        <v>1</v>
      </c>
      <c r="BX15" s="5">
        <v>0</v>
      </c>
      <c r="BY15" s="3">
        <f t="shared" si="17"/>
        <v>2</v>
      </c>
      <c r="BZ15" s="5">
        <v>1</v>
      </c>
      <c r="CA15" s="5">
        <v>1</v>
      </c>
      <c r="CB15" s="5">
        <v>1</v>
      </c>
      <c r="CC15" s="5">
        <v>1</v>
      </c>
      <c r="CD15" s="5">
        <v>1</v>
      </c>
      <c r="CE15" s="5">
        <v>1</v>
      </c>
      <c r="CF15" s="3">
        <f t="shared" si="18"/>
        <v>6</v>
      </c>
      <c r="CG15" s="6">
        <v>1</v>
      </c>
      <c r="CH15" s="6">
        <v>2</v>
      </c>
      <c r="CI15" s="4">
        <f t="shared" si="19"/>
        <v>3</v>
      </c>
      <c r="CJ15" s="25">
        <f t="shared" si="20"/>
        <v>11</v>
      </c>
      <c r="CK15" s="25">
        <f t="shared" si="21"/>
        <v>0.6875</v>
      </c>
      <c r="CL15" s="25">
        <f t="shared" si="22"/>
        <v>48</v>
      </c>
      <c r="CM15" s="25">
        <f t="shared" si="23"/>
        <v>0.6</v>
      </c>
      <c r="CN15" s="5">
        <v>0</v>
      </c>
      <c r="CO15" s="5">
        <v>0</v>
      </c>
      <c r="CP15" s="5">
        <v>0</v>
      </c>
      <c r="CQ15" s="5">
        <v>0</v>
      </c>
      <c r="CR15" s="5">
        <v>1</v>
      </c>
      <c r="CS15" s="5">
        <v>5</v>
      </c>
      <c r="CT15" s="5">
        <v>4</v>
      </c>
      <c r="CU15" s="5">
        <v>4</v>
      </c>
    </row>
    <row r="16" spans="1:99">
      <c r="A16" s="5">
        <v>32616</v>
      </c>
      <c r="B16" s="5">
        <v>1</v>
      </c>
      <c r="C16" s="5">
        <v>2</v>
      </c>
      <c r="D16" s="5">
        <v>3</v>
      </c>
      <c r="E16" s="5">
        <v>2</v>
      </c>
      <c r="F16" s="5">
        <v>1</v>
      </c>
      <c r="G16" s="5">
        <v>1</v>
      </c>
      <c r="H16" s="5">
        <v>5</v>
      </c>
      <c r="I16" s="5">
        <v>4</v>
      </c>
      <c r="J16" s="5">
        <v>1</v>
      </c>
      <c r="K16" s="5">
        <v>2</v>
      </c>
      <c r="L16" s="5">
        <v>1</v>
      </c>
      <c r="M16" s="5">
        <v>4</v>
      </c>
      <c r="N16" s="5">
        <v>1</v>
      </c>
      <c r="O16" s="5">
        <v>3</v>
      </c>
      <c r="P16" s="5">
        <f t="shared" si="0"/>
        <v>16</v>
      </c>
      <c r="Q16" s="5">
        <f t="shared" si="1"/>
        <v>2.2857142857142856</v>
      </c>
      <c r="R16" s="5">
        <v>1</v>
      </c>
      <c r="S16" s="5">
        <v>2</v>
      </c>
      <c r="T16" s="3">
        <f t="shared" si="2"/>
        <v>3</v>
      </c>
      <c r="U16" s="5">
        <v>2</v>
      </c>
      <c r="V16" s="5">
        <v>2</v>
      </c>
      <c r="W16" s="5">
        <v>2</v>
      </c>
      <c r="X16" s="5">
        <v>0</v>
      </c>
      <c r="Y16" s="3">
        <f t="shared" si="24"/>
        <v>6</v>
      </c>
      <c r="Z16" s="5">
        <v>3</v>
      </c>
      <c r="AA16" s="3">
        <v>2</v>
      </c>
      <c r="AB16" s="19">
        <f t="shared" si="3"/>
        <v>11</v>
      </c>
      <c r="AC16" s="19">
        <f t="shared" si="4"/>
        <v>0.84615384615384615</v>
      </c>
      <c r="AD16" s="5">
        <v>0</v>
      </c>
      <c r="AE16" s="5">
        <v>1</v>
      </c>
      <c r="AF16" s="5">
        <v>1</v>
      </c>
      <c r="AG16" s="3">
        <f t="shared" si="5"/>
        <v>2</v>
      </c>
      <c r="AH16" s="5">
        <v>1</v>
      </c>
      <c r="AI16" s="5">
        <v>1</v>
      </c>
      <c r="AJ16" s="3">
        <f t="shared" si="6"/>
        <v>2</v>
      </c>
      <c r="AK16" s="5">
        <v>1</v>
      </c>
      <c r="AL16" s="5">
        <v>1</v>
      </c>
      <c r="AM16" s="3">
        <f t="shared" si="7"/>
        <v>2</v>
      </c>
      <c r="AN16" s="3">
        <v>2</v>
      </c>
      <c r="AO16" s="5">
        <v>0</v>
      </c>
      <c r="AP16" s="5">
        <v>0</v>
      </c>
      <c r="AQ16" s="3">
        <f t="shared" si="8"/>
        <v>0</v>
      </c>
      <c r="AR16" s="5">
        <v>1</v>
      </c>
      <c r="AS16" s="5">
        <v>1</v>
      </c>
      <c r="AT16" s="5">
        <v>1</v>
      </c>
      <c r="AU16" s="5">
        <v>0</v>
      </c>
      <c r="AV16" s="5">
        <v>1</v>
      </c>
      <c r="AW16" s="3">
        <f t="shared" si="9"/>
        <v>4</v>
      </c>
      <c r="AX16" s="5">
        <v>2</v>
      </c>
      <c r="AY16" s="5">
        <v>4</v>
      </c>
      <c r="AZ16" s="5">
        <v>1</v>
      </c>
      <c r="BA16" s="5">
        <v>0</v>
      </c>
      <c r="BB16" s="5">
        <v>2</v>
      </c>
      <c r="BC16" s="3">
        <f t="shared" si="10"/>
        <v>9</v>
      </c>
      <c r="BD16" s="19">
        <f t="shared" si="11"/>
        <v>17</v>
      </c>
      <c r="BE16" s="19">
        <f t="shared" si="12"/>
        <v>0.4358974358974359</v>
      </c>
      <c r="BF16" s="5">
        <v>1</v>
      </c>
      <c r="BG16" s="5">
        <v>0</v>
      </c>
      <c r="BH16" s="5">
        <v>0</v>
      </c>
      <c r="BI16" s="5">
        <v>0</v>
      </c>
      <c r="BJ16" s="5">
        <v>0</v>
      </c>
      <c r="BK16" s="5">
        <v>1</v>
      </c>
      <c r="BL16" s="5">
        <v>0</v>
      </c>
      <c r="BM16" s="5">
        <v>1</v>
      </c>
      <c r="BN16" s="5">
        <v>0</v>
      </c>
      <c r="BO16" s="3">
        <f t="shared" si="13"/>
        <v>3</v>
      </c>
      <c r="BP16" s="5">
        <v>0</v>
      </c>
      <c r="BQ16" s="5">
        <v>2</v>
      </c>
      <c r="BR16" s="5">
        <v>1</v>
      </c>
      <c r="BS16" s="3">
        <f t="shared" si="14"/>
        <v>3</v>
      </c>
      <c r="BT16" s="19">
        <f t="shared" si="15"/>
        <v>6</v>
      </c>
      <c r="BU16" s="19">
        <f t="shared" si="16"/>
        <v>0.5</v>
      </c>
      <c r="BV16" s="5">
        <v>1</v>
      </c>
      <c r="BW16" s="5">
        <v>0</v>
      </c>
      <c r="BX16" s="5">
        <v>0</v>
      </c>
      <c r="BY16" s="3">
        <f t="shared" si="17"/>
        <v>1</v>
      </c>
      <c r="BZ16" s="5">
        <v>0</v>
      </c>
      <c r="CA16" s="5">
        <v>0</v>
      </c>
      <c r="CB16" s="5">
        <v>0</v>
      </c>
      <c r="CC16" s="5">
        <v>0</v>
      </c>
      <c r="CD16" s="5">
        <v>0</v>
      </c>
      <c r="CE16" s="5">
        <v>0</v>
      </c>
      <c r="CF16" s="3">
        <f t="shared" si="18"/>
        <v>0</v>
      </c>
      <c r="CG16" s="6">
        <v>2</v>
      </c>
      <c r="CH16" s="6">
        <v>2</v>
      </c>
      <c r="CI16" s="4">
        <f t="shared" si="19"/>
        <v>4</v>
      </c>
      <c r="CJ16" s="25">
        <f t="shared" si="20"/>
        <v>5</v>
      </c>
      <c r="CK16" s="25">
        <f t="shared" si="21"/>
        <v>0.3125</v>
      </c>
      <c r="CL16" s="25">
        <f t="shared" si="22"/>
        <v>39</v>
      </c>
      <c r="CM16" s="25">
        <f t="shared" si="23"/>
        <v>0.48749999999999999</v>
      </c>
      <c r="CN16" s="5">
        <v>0</v>
      </c>
      <c r="CO16" s="5">
        <v>1</v>
      </c>
      <c r="CP16" s="5">
        <v>0</v>
      </c>
      <c r="CQ16" s="5">
        <v>0</v>
      </c>
      <c r="CR16" s="5">
        <v>0</v>
      </c>
      <c r="CS16" s="5">
        <v>2</v>
      </c>
      <c r="CT16" s="5">
        <v>4</v>
      </c>
      <c r="CU16" s="5">
        <v>2</v>
      </c>
    </row>
    <row r="17" spans="1:99">
      <c r="A17" s="5">
        <v>32712</v>
      </c>
      <c r="B17" s="5">
        <v>1</v>
      </c>
      <c r="C17" s="5">
        <v>2</v>
      </c>
      <c r="D17" s="5">
        <v>5</v>
      </c>
      <c r="E17" s="5">
        <v>3</v>
      </c>
      <c r="F17" s="5">
        <v>1</v>
      </c>
      <c r="G17" s="5">
        <v>1</v>
      </c>
      <c r="H17" s="5">
        <v>5</v>
      </c>
      <c r="I17" s="5">
        <v>3</v>
      </c>
      <c r="J17" s="5">
        <v>2</v>
      </c>
      <c r="K17" s="5">
        <v>2</v>
      </c>
      <c r="L17" s="5">
        <v>2</v>
      </c>
      <c r="M17" s="5">
        <v>1</v>
      </c>
      <c r="N17" s="5">
        <v>1</v>
      </c>
      <c r="O17" s="5">
        <v>1</v>
      </c>
      <c r="P17" s="5">
        <f t="shared" si="0"/>
        <v>12</v>
      </c>
      <c r="Q17" s="5">
        <f t="shared" si="1"/>
        <v>1.7142857142857142</v>
      </c>
      <c r="R17" s="5">
        <v>1</v>
      </c>
      <c r="S17" s="5">
        <v>2</v>
      </c>
      <c r="T17" s="3">
        <f t="shared" si="2"/>
        <v>3</v>
      </c>
      <c r="U17" s="5">
        <v>2</v>
      </c>
      <c r="V17" s="5">
        <v>2</v>
      </c>
      <c r="W17" s="5">
        <v>2</v>
      </c>
      <c r="X17" s="5">
        <v>0</v>
      </c>
      <c r="Y17" s="3">
        <f t="shared" si="24"/>
        <v>6</v>
      </c>
      <c r="Z17" s="5">
        <v>2</v>
      </c>
      <c r="AA17" s="3">
        <v>2</v>
      </c>
      <c r="AB17" s="19">
        <f t="shared" si="3"/>
        <v>11</v>
      </c>
      <c r="AC17" s="19">
        <f t="shared" si="4"/>
        <v>0.84615384615384615</v>
      </c>
      <c r="AD17" s="5">
        <v>0</v>
      </c>
      <c r="AE17" s="5">
        <v>1</v>
      </c>
      <c r="AF17" s="5">
        <v>1</v>
      </c>
      <c r="AG17" s="3">
        <f t="shared" si="5"/>
        <v>2</v>
      </c>
      <c r="AH17" s="5">
        <v>1</v>
      </c>
      <c r="AI17" s="5">
        <v>1</v>
      </c>
      <c r="AJ17" s="3">
        <f t="shared" si="6"/>
        <v>2</v>
      </c>
      <c r="AK17" s="5">
        <v>0</v>
      </c>
      <c r="AL17" s="5">
        <v>0</v>
      </c>
      <c r="AM17" s="3">
        <f t="shared" si="7"/>
        <v>0</v>
      </c>
      <c r="AN17" s="3">
        <v>3</v>
      </c>
      <c r="AO17" s="5">
        <v>1</v>
      </c>
      <c r="AP17" s="5">
        <v>1</v>
      </c>
      <c r="AQ17" s="3">
        <f t="shared" si="8"/>
        <v>2</v>
      </c>
      <c r="AR17" s="5">
        <v>1</v>
      </c>
      <c r="AS17" s="5">
        <v>1</v>
      </c>
      <c r="AT17" s="5">
        <v>0</v>
      </c>
      <c r="AU17" s="5">
        <v>1</v>
      </c>
      <c r="AV17" s="5">
        <v>0</v>
      </c>
      <c r="AW17" s="3">
        <f t="shared" si="9"/>
        <v>3</v>
      </c>
      <c r="AX17" s="5">
        <v>4</v>
      </c>
      <c r="AY17" s="5">
        <v>3</v>
      </c>
      <c r="AZ17" s="5">
        <v>0</v>
      </c>
      <c r="BA17" s="5">
        <v>3</v>
      </c>
      <c r="BB17" s="5">
        <v>0</v>
      </c>
      <c r="BC17" s="3">
        <f t="shared" si="10"/>
        <v>10</v>
      </c>
      <c r="BD17" s="19">
        <f t="shared" si="11"/>
        <v>19</v>
      </c>
      <c r="BE17" s="19">
        <f t="shared" si="12"/>
        <v>0.48717948717948717</v>
      </c>
      <c r="BF17" s="5">
        <v>1</v>
      </c>
      <c r="BG17" s="5">
        <v>0</v>
      </c>
      <c r="BH17" s="5">
        <v>0</v>
      </c>
      <c r="BI17" s="5">
        <v>0</v>
      </c>
      <c r="BJ17" s="5">
        <v>0</v>
      </c>
      <c r="BK17" s="5">
        <v>1</v>
      </c>
      <c r="BL17" s="5">
        <v>0</v>
      </c>
      <c r="BM17" s="5">
        <v>1</v>
      </c>
      <c r="BN17" s="5">
        <v>0</v>
      </c>
      <c r="BO17" s="3">
        <f t="shared" si="13"/>
        <v>3</v>
      </c>
      <c r="BP17" s="5">
        <v>0</v>
      </c>
      <c r="BQ17" s="5">
        <v>0</v>
      </c>
      <c r="BR17" s="5">
        <v>0</v>
      </c>
      <c r="BS17" s="3">
        <f t="shared" si="14"/>
        <v>0</v>
      </c>
      <c r="BT17" s="19">
        <f t="shared" si="15"/>
        <v>3</v>
      </c>
      <c r="BU17" s="19">
        <f t="shared" si="16"/>
        <v>0.25</v>
      </c>
      <c r="BV17" s="5">
        <v>1</v>
      </c>
      <c r="BW17" s="5">
        <v>0</v>
      </c>
      <c r="BX17" s="5">
        <v>0</v>
      </c>
      <c r="BY17" s="3">
        <f t="shared" si="17"/>
        <v>1</v>
      </c>
      <c r="BZ17" s="5">
        <v>0</v>
      </c>
      <c r="CA17" s="5">
        <v>0</v>
      </c>
      <c r="CB17" s="5">
        <v>0</v>
      </c>
      <c r="CC17" s="5">
        <v>0</v>
      </c>
      <c r="CD17" s="5">
        <v>0</v>
      </c>
      <c r="CE17" s="5">
        <v>0</v>
      </c>
      <c r="CF17" s="3">
        <f t="shared" si="18"/>
        <v>0</v>
      </c>
      <c r="CG17" s="6">
        <v>1</v>
      </c>
      <c r="CH17" s="6">
        <v>1</v>
      </c>
      <c r="CI17" s="4">
        <f t="shared" si="19"/>
        <v>2</v>
      </c>
      <c r="CJ17" s="25">
        <f t="shared" si="20"/>
        <v>3</v>
      </c>
      <c r="CK17" s="25">
        <f t="shared" si="21"/>
        <v>0.1875</v>
      </c>
      <c r="CL17" s="25">
        <f t="shared" si="22"/>
        <v>36</v>
      </c>
      <c r="CM17" s="25">
        <f t="shared" si="23"/>
        <v>0.45</v>
      </c>
      <c r="CN17" s="5">
        <v>0</v>
      </c>
      <c r="CO17" s="5">
        <v>0</v>
      </c>
      <c r="CP17" s="5">
        <v>0</v>
      </c>
      <c r="CQ17" s="5">
        <v>1</v>
      </c>
      <c r="CR17" s="5">
        <v>0</v>
      </c>
      <c r="CS17" s="5">
        <v>4</v>
      </c>
      <c r="CT17" s="5">
        <v>4</v>
      </c>
      <c r="CU17" s="5">
        <v>4</v>
      </c>
    </row>
    <row r="18" spans="1:99">
      <c r="A18" s="5">
        <v>32716</v>
      </c>
      <c r="B18" s="5">
        <v>1</v>
      </c>
      <c r="C18" s="5">
        <v>2</v>
      </c>
      <c r="D18" s="5">
        <v>1</v>
      </c>
      <c r="E18" s="5">
        <v>3</v>
      </c>
      <c r="F18" s="5">
        <v>1</v>
      </c>
      <c r="G18" s="5">
        <v>2</v>
      </c>
      <c r="H18" s="5">
        <v>3</v>
      </c>
      <c r="I18" s="5">
        <v>3</v>
      </c>
      <c r="J18" s="5">
        <v>1</v>
      </c>
      <c r="K18" s="5">
        <v>1</v>
      </c>
      <c r="L18" s="5">
        <v>3</v>
      </c>
      <c r="M18" s="5">
        <v>1</v>
      </c>
      <c r="N18" s="5">
        <v>1</v>
      </c>
      <c r="O18" s="5">
        <v>1</v>
      </c>
      <c r="P18" s="5">
        <f t="shared" si="0"/>
        <v>11</v>
      </c>
      <c r="Q18" s="5">
        <f t="shared" si="1"/>
        <v>1.5714285714285714</v>
      </c>
      <c r="R18" s="5">
        <v>1</v>
      </c>
      <c r="S18" s="5">
        <v>2</v>
      </c>
      <c r="T18" s="3">
        <f t="shared" si="2"/>
        <v>3</v>
      </c>
      <c r="U18" s="5">
        <v>2</v>
      </c>
      <c r="V18" s="5">
        <v>2</v>
      </c>
      <c r="W18" s="5">
        <v>2</v>
      </c>
      <c r="X18" s="5">
        <v>0</v>
      </c>
      <c r="Y18" s="3">
        <f t="shared" si="24"/>
        <v>6</v>
      </c>
      <c r="Z18" s="5">
        <v>3</v>
      </c>
      <c r="AA18" s="3">
        <v>1</v>
      </c>
      <c r="AB18" s="19">
        <f t="shared" si="3"/>
        <v>10</v>
      </c>
      <c r="AC18" s="19">
        <f t="shared" si="4"/>
        <v>0.76923076923076927</v>
      </c>
      <c r="AD18" s="5">
        <v>0</v>
      </c>
      <c r="AE18" s="5">
        <v>3</v>
      </c>
      <c r="AF18" s="5">
        <v>1</v>
      </c>
      <c r="AG18" s="3">
        <f t="shared" si="5"/>
        <v>4</v>
      </c>
      <c r="AH18" s="5">
        <v>1</v>
      </c>
      <c r="AI18" s="5">
        <v>1</v>
      </c>
      <c r="AJ18" s="3">
        <f t="shared" si="6"/>
        <v>2</v>
      </c>
      <c r="AK18" s="5">
        <v>0</v>
      </c>
      <c r="AL18" s="5">
        <v>0</v>
      </c>
      <c r="AM18" s="3">
        <f t="shared" si="7"/>
        <v>0</v>
      </c>
      <c r="AN18" s="3">
        <v>3</v>
      </c>
      <c r="AO18" s="5">
        <v>1</v>
      </c>
      <c r="AP18" s="5">
        <v>1</v>
      </c>
      <c r="AQ18" s="3">
        <f t="shared" si="8"/>
        <v>2</v>
      </c>
      <c r="AR18" s="5">
        <v>1</v>
      </c>
      <c r="AS18" s="5">
        <v>1</v>
      </c>
      <c r="AT18" s="5">
        <v>0</v>
      </c>
      <c r="AU18" s="5">
        <v>1</v>
      </c>
      <c r="AV18" s="5">
        <v>0</v>
      </c>
      <c r="AW18" s="3">
        <f t="shared" si="9"/>
        <v>3</v>
      </c>
      <c r="AX18" s="5">
        <v>1</v>
      </c>
      <c r="AY18" s="5">
        <v>2</v>
      </c>
      <c r="AZ18" s="5">
        <v>0</v>
      </c>
      <c r="BA18" s="5">
        <v>2</v>
      </c>
      <c r="BB18" s="5">
        <v>0</v>
      </c>
      <c r="BC18" s="3">
        <f t="shared" si="10"/>
        <v>5</v>
      </c>
      <c r="BD18" s="19">
        <f t="shared" si="11"/>
        <v>16</v>
      </c>
      <c r="BE18" s="19">
        <f t="shared" si="12"/>
        <v>0.41025641025641024</v>
      </c>
      <c r="BF18" s="5">
        <v>1</v>
      </c>
      <c r="BG18" s="5">
        <v>0</v>
      </c>
      <c r="BH18" s="5">
        <v>0</v>
      </c>
      <c r="BI18" s="5">
        <v>0</v>
      </c>
      <c r="BJ18" s="5">
        <v>0</v>
      </c>
      <c r="BK18" s="5">
        <v>1</v>
      </c>
      <c r="BL18" s="5">
        <v>0</v>
      </c>
      <c r="BM18" s="5">
        <v>1</v>
      </c>
      <c r="BN18" s="5">
        <v>0</v>
      </c>
      <c r="BO18" s="3">
        <f t="shared" si="13"/>
        <v>3</v>
      </c>
      <c r="BP18" s="5">
        <v>0</v>
      </c>
      <c r="BQ18" s="5">
        <v>2</v>
      </c>
      <c r="BR18" s="5">
        <v>1</v>
      </c>
      <c r="BS18" s="3">
        <f t="shared" si="14"/>
        <v>3</v>
      </c>
      <c r="BT18" s="19">
        <f t="shared" si="15"/>
        <v>6</v>
      </c>
      <c r="BU18" s="19">
        <f t="shared" si="16"/>
        <v>0.5</v>
      </c>
      <c r="BV18" s="5">
        <v>0</v>
      </c>
      <c r="BW18" s="5">
        <v>0</v>
      </c>
      <c r="BX18" s="5">
        <v>0</v>
      </c>
      <c r="BY18" s="3">
        <f t="shared" si="17"/>
        <v>0</v>
      </c>
      <c r="BZ18" s="5">
        <v>0</v>
      </c>
      <c r="CA18" s="5">
        <v>0</v>
      </c>
      <c r="CB18" s="5">
        <v>0</v>
      </c>
      <c r="CC18" s="5">
        <v>0</v>
      </c>
      <c r="CD18" s="5">
        <v>0</v>
      </c>
      <c r="CE18" s="5">
        <v>0</v>
      </c>
      <c r="CF18" s="3">
        <f t="shared" si="18"/>
        <v>0</v>
      </c>
      <c r="CG18" s="6">
        <v>1</v>
      </c>
      <c r="CH18" s="6">
        <v>1</v>
      </c>
      <c r="CI18" s="4">
        <f t="shared" si="19"/>
        <v>2</v>
      </c>
      <c r="CJ18" s="25">
        <f t="shared" si="20"/>
        <v>2</v>
      </c>
      <c r="CK18" s="25">
        <f t="shared" si="21"/>
        <v>0.125</v>
      </c>
      <c r="CL18" s="25">
        <f t="shared" si="22"/>
        <v>34</v>
      </c>
      <c r="CM18" s="25">
        <f t="shared" si="23"/>
        <v>0.42499999999999999</v>
      </c>
      <c r="CN18" s="5">
        <v>0</v>
      </c>
      <c r="CO18" s="5">
        <v>0</v>
      </c>
      <c r="CP18" s="5">
        <v>0</v>
      </c>
      <c r="CQ18" s="5">
        <v>1</v>
      </c>
      <c r="CR18" s="5">
        <v>0</v>
      </c>
      <c r="CS18" s="5">
        <v>4</v>
      </c>
      <c r="CT18" s="5">
        <v>2</v>
      </c>
      <c r="CU18" s="5">
        <v>2</v>
      </c>
    </row>
    <row r="19" spans="1:99">
      <c r="A19" s="5">
        <v>4288</v>
      </c>
      <c r="B19" s="5">
        <v>1</v>
      </c>
      <c r="C19" s="5">
        <v>4</v>
      </c>
      <c r="D19" s="5">
        <v>3</v>
      </c>
      <c r="E19" s="5">
        <v>15</v>
      </c>
      <c r="F19" s="5">
        <v>1</v>
      </c>
      <c r="G19" s="5">
        <v>2</v>
      </c>
      <c r="H19" s="5">
        <v>2</v>
      </c>
      <c r="I19" s="5">
        <v>2</v>
      </c>
      <c r="J19" s="5">
        <v>1</v>
      </c>
      <c r="K19" s="5">
        <v>1</v>
      </c>
      <c r="L19" s="5">
        <v>2</v>
      </c>
      <c r="M19" s="5">
        <v>1</v>
      </c>
      <c r="N19" s="5">
        <v>1</v>
      </c>
      <c r="O19" s="5">
        <v>2</v>
      </c>
      <c r="P19" s="5">
        <f t="shared" si="0"/>
        <v>10</v>
      </c>
      <c r="Q19" s="5">
        <f t="shared" si="1"/>
        <v>1.4285714285714286</v>
      </c>
      <c r="R19" s="5">
        <v>1</v>
      </c>
      <c r="S19" s="5">
        <v>2</v>
      </c>
      <c r="T19" s="3">
        <f t="shared" si="2"/>
        <v>3</v>
      </c>
      <c r="U19" s="5">
        <v>1</v>
      </c>
      <c r="V19" s="5">
        <v>2</v>
      </c>
      <c r="W19" s="5">
        <v>2</v>
      </c>
      <c r="X19" s="5">
        <v>0</v>
      </c>
      <c r="Y19" s="3">
        <f t="shared" si="24"/>
        <v>5</v>
      </c>
      <c r="Z19" s="5">
        <v>3</v>
      </c>
      <c r="AA19" s="3">
        <v>3</v>
      </c>
      <c r="AB19" s="19">
        <f t="shared" si="3"/>
        <v>11</v>
      </c>
      <c r="AC19" s="19">
        <f t="shared" si="4"/>
        <v>0.84615384615384615</v>
      </c>
      <c r="AD19" s="5">
        <v>0</v>
      </c>
      <c r="AE19" s="5">
        <v>1</v>
      </c>
      <c r="AF19" s="5">
        <v>0</v>
      </c>
      <c r="AG19" s="3">
        <f t="shared" si="5"/>
        <v>1</v>
      </c>
      <c r="AH19" s="5">
        <v>0</v>
      </c>
      <c r="AI19" s="5">
        <v>0</v>
      </c>
      <c r="AJ19" s="3">
        <f t="shared" si="6"/>
        <v>0</v>
      </c>
      <c r="AK19" s="5">
        <v>1</v>
      </c>
      <c r="AL19" s="5">
        <v>0</v>
      </c>
      <c r="AM19" s="3">
        <f t="shared" si="7"/>
        <v>1</v>
      </c>
      <c r="AN19" s="3">
        <v>3</v>
      </c>
      <c r="AO19" s="5">
        <v>1</v>
      </c>
      <c r="AP19" s="5">
        <v>1</v>
      </c>
      <c r="AQ19" s="3">
        <f t="shared" si="8"/>
        <v>2</v>
      </c>
      <c r="AR19" s="5">
        <v>0</v>
      </c>
      <c r="AS19" s="5">
        <v>1</v>
      </c>
      <c r="AT19" s="5">
        <v>1</v>
      </c>
      <c r="AU19" s="5">
        <v>1</v>
      </c>
      <c r="AV19" s="5">
        <v>1</v>
      </c>
      <c r="AW19" s="3">
        <f t="shared" si="9"/>
        <v>4</v>
      </c>
      <c r="AX19" s="5">
        <v>0</v>
      </c>
      <c r="AY19" s="5">
        <v>1</v>
      </c>
      <c r="AZ19" s="5">
        <v>1</v>
      </c>
      <c r="BA19" s="5">
        <v>1</v>
      </c>
      <c r="BB19" s="5">
        <v>1</v>
      </c>
      <c r="BC19" s="3">
        <f t="shared" si="10"/>
        <v>4</v>
      </c>
      <c r="BD19" s="19">
        <f t="shared" si="11"/>
        <v>11</v>
      </c>
      <c r="BE19" s="19">
        <f t="shared" si="12"/>
        <v>0.28205128205128205</v>
      </c>
      <c r="BF19" s="5">
        <v>1</v>
      </c>
      <c r="BG19" s="5">
        <v>0</v>
      </c>
      <c r="BH19" s="5">
        <v>0</v>
      </c>
      <c r="BI19" s="5">
        <v>0</v>
      </c>
      <c r="BJ19" s="5">
        <v>0</v>
      </c>
      <c r="BK19" s="5">
        <v>0</v>
      </c>
      <c r="BL19" s="5">
        <v>0</v>
      </c>
      <c r="BM19" s="5">
        <v>0</v>
      </c>
      <c r="BN19" s="5">
        <v>0</v>
      </c>
      <c r="BO19" s="3">
        <f t="shared" si="13"/>
        <v>1</v>
      </c>
      <c r="BP19" s="5">
        <v>0</v>
      </c>
      <c r="BQ19" s="5">
        <v>1</v>
      </c>
      <c r="BR19" s="5">
        <v>1</v>
      </c>
      <c r="BS19" s="3">
        <f t="shared" si="14"/>
        <v>2</v>
      </c>
      <c r="BT19" s="19">
        <f t="shared" si="15"/>
        <v>3</v>
      </c>
      <c r="BU19" s="19">
        <f t="shared" si="16"/>
        <v>0.25</v>
      </c>
      <c r="BV19" s="5">
        <v>0</v>
      </c>
      <c r="BW19" s="5">
        <v>0</v>
      </c>
      <c r="BX19" s="5">
        <v>0</v>
      </c>
      <c r="BY19" s="3">
        <f t="shared" si="17"/>
        <v>0</v>
      </c>
      <c r="BZ19" s="5">
        <v>0</v>
      </c>
      <c r="CA19" s="5">
        <v>0</v>
      </c>
      <c r="CB19" s="5">
        <v>0</v>
      </c>
      <c r="CC19" s="5">
        <v>0</v>
      </c>
      <c r="CD19" s="5">
        <v>0</v>
      </c>
      <c r="CE19" s="5">
        <v>0</v>
      </c>
      <c r="CF19" s="3">
        <f t="shared" si="18"/>
        <v>0</v>
      </c>
      <c r="CG19" s="6">
        <v>1</v>
      </c>
      <c r="CH19" s="6">
        <v>1</v>
      </c>
      <c r="CI19" s="4">
        <f t="shared" si="19"/>
        <v>2</v>
      </c>
      <c r="CJ19" s="25">
        <f t="shared" si="20"/>
        <v>2</v>
      </c>
      <c r="CK19" s="25">
        <f t="shared" si="21"/>
        <v>0.125</v>
      </c>
      <c r="CL19" s="25">
        <f t="shared" si="22"/>
        <v>27</v>
      </c>
      <c r="CM19" s="25">
        <f t="shared" si="23"/>
        <v>0.33750000000000002</v>
      </c>
      <c r="CN19" s="5">
        <v>1</v>
      </c>
      <c r="CO19" s="5">
        <v>1</v>
      </c>
      <c r="CP19" s="5">
        <v>1</v>
      </c>
      <c r="CQ19" s="5">
        <v>1</v>
      </c>
      <c r="CR19" s="5">
        <v>0</v>
      </c>
      <c r="CS19" s="5">
        <v>4</v>
      </c>
      <c r="CT19" s="5">
        <v>2</v>
      </c>
      <c r="CU19" s="5">
        <v>4</v>
      </c>
    </row>
    <row r="20" spans="1:99">
      <c r="A20" s="5">
        <v>32811</v>
      </c>
      <c r="B20" s="5">
        <v>2</v>
      </c>
      <c r="C20" s="5">
        <v>2</v>
      </c>
      <c r="D20" s="5">
        <v>1</v>
      </c>
      <c r="E20" s="5">
        <v>4</v>
      </c>
      <c r="F20" s="5">
        <v>1</v>
      </c>
      <c r="G20" s="5">
        <v>2</v>
      </c>
      <c r="H20" s="5">
        <v>3</v>
      </c>
      <c r="I20" s="5">
        <v>3</v>
      </c>
      <c r="J20" s="5">
        <v>1</v>
      </c>
      <c r="K20" s="5">
        <v>1</v>
      </c>
      <c r="L20" s="5">
        <v>2</v>
      </c>
      <c r="M20" s="5">
        <v>1</v>
      </c>
      <c r="N20" s="5">
        <v>1</v>
      </c>
      <c r="O20" s="5">
        <v>1</v>
      </c>
      <c r="P20" s="5">
        <f t="shared" si="0"/>
        <v>10</v>
      </c>
      <c r="Q20" s="5">
        <f t="shared" si="1"/>
        <v>1.4285714285714286</v>
      </c>
      <c r="R20" s="5">
        <v>1</v>
      </c>
      <c r="S20" s="5">
        <v>2</v>
      </c>
      <c r="T20" s="3">
        <f t="shared" si="2"/>
        <v>3</v>
      </c>
      <c r="U20" s="5">
        <v>2</v>
      </c>
      <c r="V20" s="5">
        <v>1</v>
      </c>
      <c r="W20" s="5">
        <v>1</v>
      </c>
      <c r="X20" s="5">
        <v>0</v>
      </c>
      <c r="Y20" s="3">
        <f t="shared" si="24"/>
        <v>4</v>
      </c>
      <c r="Z20" s="5">
        <v>3</v>
      </c>
      <c r="AA20" s="3">
        <v>1</v>
      </c>
      <c r="AB20" s="19">
        <f t="shared" si="3"/>
        <v>8</v>
      </c>
      <c r="AC20" s="19">
        <f t="shared" si="4"/>
        <v>0.61538461538461542</v>
      </c>
      <c r="AD20" s="5">
        <v>0</v>
      </c>
      <c r="AE20" s="5">
        <v>3</v>
      </c>
      <c r="AF20" s="5">
        <v>1</v>
      </c>
      <c r="AG20" s="3">
        <f t="shared" si="5"/>
        <v>4</v>
      </c>
      <c r="AH20" s="5">
        <v>1</v>
      </c>
      <c r="AI20" s="5">
        <v>1</v>
      </c>
      <c r="AJ20" s="3">
        <f t="shared" si="6"/>
        <v>2</v>
      </c>
      <c r="AK20" s="5">
        <v>1</v>
      </c>
      <c r="AL20" s="5">
        <v>0</v>
      </c>
      <c r="AM20" s="3">
        <f t="shared" si="7"/>
        <v>1</v>
      </c>
      <c r="AN20" s="3">
        <v>3</v>
      </c>
      <c r="AO20" s="5">
        <v>1</v>
      </c>
      <c r="AP20" s="5">
        <v>1</v>
      </c>
      <c r="AQ20" s="3">
        <f t="shared" si="8"/>
        <v>2</v>
      </c>
      <c r="AR20" s="5">
        <v>1</v>
      </c>
      <c r="AS20" s="5">
        <v>0</v>
      </c>
      <c r="AT20" s="5">
        <v>0</v>
      </c>
      <c r="AU20" s="5">
        <v>1</v>
      </c>
      <c r="AV20" s="5">
        <v>1</v>
      </c>
      <c r="AW20" s="3">
        <f t="shared" si="9"/>
        <v>3</v>
      </c>
      <c r="AX20" s="5">
        <v>1</v>
      </c>
      <c r="AY20" s="5">
        <v>0</v>
      </c>
      <c r="AZ20" s="5">
        <v>0</v>
      </c>
      <c r="BA20" s="5">
        <v>1</v>
      </c>
      <c r="BB20" s="5">
        <v>1</v>
      </c>
      <c r="BC20" s="3">
        <f t="shared" si="10"/>
        <v>3</v>
      </c>
      <c r="BD20" s="19">
        <f t="shared" si="11"/>
        <v>15</v>
      </c>
      <c r="BE20" s="19">
        <f t="shared" si="12"/>
        <v>0.38461538461538464</v>
      </c>
      <c r="BF20" s="5">
        <v>1</v>
      </c>
      <c r="BG20" s="5">
        <v>0</v>
      </c>
      <c r="BH20" s="5">
        <v>0</v>
      </c>
      <c r="BI20" s="5">
        <v>0</v>
      </c>
      <c r="BJ20" s="5">
        <v>0</v>
      </c>
      <c r="BK20" s="5">
        <v>1</v>
      </c>
      <c r="BL20" s="5">
        <v>0</v>
      </c>
      <c r="BM20" s="5">
        <v>1</v>
      </c>
      <c r="BN20" s="5">
        <v>0</v>
      </c>
      <c r="BO20" s="3">
        <f t="shared" si="13"/>
        <v>3</v>
      </c>
      <c r="BP20" s="5">
        <v>0</v>
      </c>
      <c r="BQ20" s="5">
        <v>2</v>
      </c>
      <c r="BR20" s="5">
        <v>1</v>
      </c>
      <c r="BS20" s="3">
        <f t="shared" si="14"/>
        <v>3</v>
      </c>
      <c r="BT20" s="19">
        <f t="shared" si="15"/>
        <v>6</v>
      </c>
      <c r="BU20" s="19">
        <f t="shared" si="16"/>
        <v>0.5</v>
      </c>
      <c r="BV20" s="5">
        <v>0</v>
      </c>
      <c r="BW20" s="5">
        <v>1</v>
      </c>
      <c r="BX20" s="5">
        <v>0</v>
      </c>
      <c r="BY20" s="3">
        <f t="shared" si="17"/>
        <v>1</v>
      </c>
      <c r="BZ20" s="5">
        <v>0</v>
      </c>
      <c r="CA20" s="5">
        <v>0</v>
      </c>
      <c r="CB20" s="5">
        <v>0</v>
      </c>
      <c r="CC20" s="5">
        <v>0</v>
      </c>
      <c r="CD20" s="5">
        <v>0</v>
      </c>
      <c r="CE20" s="5">
        <v>0</v>
      </c>
      <c r="CF20" s="3">
        <f t="shared" si="18"/>
        <v>0</v>
      </c>
      <c r="CG20" s="6">
        <v>2</v>
      </c>
      <c r="CH20" s="6">
        <v>2</v>
      </c>
      <c r="CI20" s="4">
        <f t="shared" si="19"/>
        <v>4</v>
      </c>
      <c r="CJ20" s="25">
        <f t="shared" si="20"/>
        <v>5</v>
      </c>
      <c r="CK20" s="25">
        <f t="shared" si="21"/>
        <v>0.3125</v>
      </c>
      <c r="CL20" s="25">
        <f t="shared" si="22"/>
        <v>34</v>
      </c>
      <c r="CM20" s="25">
        <f t="shared" si="23"/>
        <v>0.42499999999999999</v>
      </c>
      <c r="CN20" s="5">
        <v>0</v>
      </c>
      <c r="CO20" s="5">
        <v>1</v>
      </c>
      <c r="CP20" s="5">
        <v>1</v>
      </c>
      <c r="CQ20" s="5">
        <v>1</v>
      </c>
      <c r="CR20" s="5">
        <v>0</v>
      </c>
      <c r="CS20" s="5">
        <v>4</v>
      </c>
      <c r="CT20" s="5">
        <v>2</v>
      </c>
      <c r="CU20" s="5">
        <v>4</v>
      </c>
    </row>
    <row r="21" spans="1:99">
      <c r="A21" s="5">
        <v>32813</v>
      </c>
      <c r="B21" s="5">
        <v>2</v>
      </c>
      <c r="C21" s="5">
        <v>1</v>
      </c>
      <c r="D21" s="5">
        <v>1</v>
      </c>
      <c r="E21" s="5">
        <v>1</v>
      </c>
      <c r="F21" s="5">
        <v>1</v>
      </c>
      <c r="G21" s="5">
        <v>2</v>
      </c>
      <c r="H21" s="5">
        <v>3</v>
      </c>
      <c r="I21" s="5">
        <v>2</v>
      </c>
      <c r="J21" s="5">
        <v>1</v>
      </c>
      <c r="K21" s="5">
        <v>4</v>
      </c>
      <c r="L21" s="5">
        <v>1</v>
      </c>
      <c r="M21" s="5">
        <v>5</v>
      </c>
      <c r="N21" s="5">
        <v>1</v>
      </c>
      <c r="O21" s="5">
        <v>3</v>
      </c>
      <c r="P21" s="5">
        <f t="shared" si="0"/>
        <v>17</v>
      </c>
      <c r="Q21" s="5">
        <f t="shared" si="1"/>
        <v>2.4285714285714284</v>
      </c>
      <c r="R21" s="5">
        <v>1</v>
      </c>
      <c r="S21" s="5">
        <v>2</v>
      </c>
      <c r="T21" s="3">
        <f t="shared" si="2"/>
        <v>3</v>
      </c>
      <c r="U21" s="5">
        <v>2</v>
      </c>
      <c r="V21" s="5">
        <v>2</v>
      </c>
      <c r="W21" s="5">
        <v>2</v>
      </c>
      <c r="X21" s="5">
        <v>0</v>
      </c>
      <c r="Y21" s="3">
        <f t="shared" si="24"/>
        <v>6</v>
      </c>
      <c r="Z21" s="5">
        <v>1</v>
      </c>
      <c r="AA21" s="3">
        <v>1</v>
      </c>
      <c r="AB21" s="19">
        <f t="shared" si="3"/>
        <v>10</v>
      </c>
      <c r="AC21" s="19">
        <f t="shared" si="4"/>
        <v>0.76923076923076927</v>
      </c>
      <c r="AD21" s="5">
        <v>0</v>
      </c>
      <c r="AE21" s="5">
        <v>3</v>
      </c>
      <c r="AF21" s="5">
        <v>1</v>
      </c>
      <c r="AG21" s="3">
        <f t="shared" si="5"/>
        <v>4</v>
      </c>
      <c r="AH21" s="5">
        <v>1</v>
      </c>
      <c r="AI21" s="5">
        <v>1</v>
      </c>
      <c r="AJ21" s="3">
        <f t="shared" si="6"/>
        <v>2</v>
      </c>
      <c r="AK21" s="5">
        <v>0</v>
      </c>
      <c r="AL21" s="5">
        <v>0</v>
      </c>
      <c r="AM21" s="3">
        <f t="shared" si="7"/>
        <v>0</v>
      </c>
      <c r="AN21" s="3">
        <v>3</v>
      </c>
      <c r="AO21" s="5">
        <v>1</v>
      </c>
      <c r="AP21" s="5">
        <v>1</v>
      </c>
      <c r="AQ21" s="3">
        <f t="shared" si="8"/>
        <v>2</v>
      </c>
      <c r="AR21" s="5">
        <v>1</v>
      </c>
      <c r="AS21" s="5">
        <v>1</v>
      </c>
      <c r="AT21" s="5">
        <v>0</v>
      </c>
      <c r="AU21" s="5">
        <v>1</v>
      </c>
      <c r="AV21" s="5">
        <v>0</v>
      </c>
      <c r="AW21" s="3">
        <f t="shared" si="9"/>
        <v>3</v>
      </c>
      <c r="AX21" s="5">
        <v>2</v>
      </c>
      <c r="AY21" s="5">
        <v>2</v>
      </c>
      <c r="AZ21" s="5">
        <v>0</v>
      </c>
      <c r="BA21" s="5">
        <v>2</v>
      </c>
      <c r="BB21" s="5">
        <v>0</v>
      </c>
      <c r="BC21" s="3">
        <f t="shared" si="10"/>
        <v>6</v>
      </c>
      <c r="BD21" s="19">
        <f t="shared" si="11"/>
        <v>17</v>
      </c>
      <c r="BE21" s="19">
        <f t="shared" si="12"/>
        <v>0.4358974358974359</v>
      </c>
      <c r="BF21" s="5">
        <v>1</v>
      </c>
      <c r="BG21" s="5">
        <v>0</v>
      </c>
      <c r="BH21" s="5">
        <v>0</v>
      </c>
      <c r="BI21" s="5">
        <v>0</v>
      </c>
      <c r="BJ21" s="5">
        <v>0</v>
      </c>
      <c r="BK21" s="5">
        <v>1</v>
      </c>
      <c r="BL21" s="5">
        <v>0</v>
      </c>
      <c r="BM21" s="5">
        <v>1</v>
      </c>
      <c r="BN21" s="5">
        <v>0</v>
      </c>
      <c r="BO21" s="3">
        <f t="shared" si="13"/>
        <v>3</v>
      </c>
      <c r="BP21" s="5">
        <v>0</v>
      </c>
      <c r="BQ21" s="5">
        <v>2</v>
      </c>
      <c r="BR21" s="5">
        <v>1</v>
      </c>
      <c r="BS21" s="3">
        <f t="shared" si="14"/>
        <v>3</v>
      </c>
      <c r="BT21" s="19">
        <f t="shared" si="15"/>
        <v>6</v>
      </c>
      <c r="BU21" s="19">
        <f t="shared" si="16"/>
        <v>0.5</v>
      </c>
      <c r="BV21" s="5">
        <v>0</v>
      </c>
      <c r="BW21" s="5">
        <v>1</v>
      </c>
      <c r="BX21" s="5">
        <v>1</v>
      </c>
      <c r="BY21" s="3">
        <f t="shared" si="17"/>
        <v>2</v>
      </c>
      <c r="BZ21" s="5">
        <v>0</v>
      </c>
      <c r="CA21" s="5">
        <v>0</v>
      </c>
      <c r="CB21" s="5">
        <v>0</v>
      </c>
      <c r="CC21" s="5">
        <v>0</v>
      </c>
      <c r="CD21" s="5">
        <v>0</v>
      </c>
      <c r="CE21" s="5">
        <v>0</v>
      </c>
      <c r="CF21" s="3">
        <f t="shared" si="18"/>
        <v>0</v>
      </c>
      <c r="CG21" s="6">
        <v>1</v>
      </c>
      <c r="CH21" s="6">
        <v>1</v>
      </c>
      <c r="CI21" s="4">
        <f t="shared" si="19"/>
        <v>2</v>
      </c>
      <c r="CJ21" s="25">
        <f>SUM(BY21, CF21, CI21)</f>
        <v>4</v>
      </c>
      <c r="CK21" s="25">
        <f t="shared" si="21"/>
        <v>0.25</v>
      </c>
      <c r="CL21" s="25">
        <f t="shared" si="22"/>
        <v>37</v>
      </c>
      <c r="CM21" s="25">
        <f t="shared" si="23"/>
        <v>0.46250000000000002</v>
      </c>
      <c r="CN21" s="5">
        <v>0</v>
      </c>
      <c r="CO21" s="5">
        <v>0</v>
      </c>
      <c r="CP21" s="5">
        <v>1</v>
      </c>
      <c r="CQ21" s="5">
        <v>1</v>
      </c>
      <c r="CR21" s="5">
        <v>0</v>
      </c>
      <c r="CS21" s="5">
        <v>4</v>
      </c>
      <c r="CT21" s="5">
        <v>1</v>
      </c>
      <c r="CU21" s="5">
        <v>2</v>
      </c>
    </row>
    <row r="22" spans="1:99">
      <c r="A22" s="5">
        <v>32815</v>
      </c>
      <c r="B22" s="5">
        <v>2</v>
      </c>
      <c r="C22" s="5">
        <v>2</v>
      </c>
      <c r="D22" s="5">
        <v>3</v>
      </c>
      <c r="E22" s="5">
        <v>3</v>
      </c>
      <c r="F22" s="5">
        <v>1</v>
      </c>
      <c r="G22" s="5">
        <v>1</v>
      </c>
      <c r="H22" s="5">
        <v>5</v>
      </c>
      <c r="I22" s="5">
        <v>4</v>
      </c>
      <c r="J22" s="5">
        <v>2</v>
      </c>
      <c r="K22" s="5">
        <v>2</v>
      </c>
      <c r="L22" s="5">
        <v>2</v>
      </c>
      <c r="M22" s="5">
        <v>4</v>
      </c>
      <c r="N22" s="5">
        <v>2</v>
      </c>
      <c r="O22" s="5">
        <v>1</v>
      </c>
      <c r="P22" s="5">
        <f t="shared" si="0"/>
        <v>17</v>
      </c>
      <c r="Q22" s="5">
        <f t="shared" si="1"/>
        <v>2.4285714285714284</v>
      </c>
      <c r="R22" s="5">
        <v>1</v>
      </c>
      <c r="S22" s="5">
        <v>2</v>
      </c>
      <c r="T22" s="3">
        <f t="shared" si="2"/>
        <v>3</v>
      </c>
      <c r="U22" s="5">
        <v>2</v>
      </c>
      <c r="V22" s="5">
        <v>2</v>
      </c>
      <c r="W22" s="5">
        <v>2</v>
      </c>
      <c r="X22" s="5">
        <v>0</v>
      </c>
      <c r="Y22" s="3">
        <f t="shared" si="24"/>
        <v>6</v>
      </c>
      <c r="Z22" s="5">
        <v>1</v>
      </c>
      <c r="AA22" s="3">
        <v>1</v>
      </c>
      <c r="AB22" s="19">
        <f t="shared" si="3"/>
        <v>10</v>
      </c>
      <c r="AC22" s="19">
        <f t="shared" si="4"/>
        <v>0.76923076923076927</v>
      </c>
      <c r="AD22" s="5">
        <v>0</v>
      </c>
      <c r="AE22" s="5">
        <v>1</v>
      </c>
      <c r="AF22" s="5">
        <v>0</v>
      </c>
      <c r="AG22" s="3">
        <f t="shared" si="5"/>
        <v>1</v>
      </c>
      <c r="AH22" s="5">
        <v>0</v>
      </c>
      <c r="AI22" s="5">
        <v>1</v>
      </c>
      <c r="AJ22" s="3">
        <f t="shared" si="6"/>
        <v>1</v>
      </c>
      <c r="AK22" s="5">
        <v>1</v>
      </c>
      <c r="AL22" s="5">
        <v>1</v>
      </c>
      <c r="AM22" s="3">
        <f t="shared" si="7"/>
        <v>2</v>
      </c>
      <c r="AN22" s="3">
        <v>3</v>
      </c>
      <c r="AO22" s="5">
        <v>1</v>
      </c>
      <c r="AP22" s="5">
        <v>1</v>
      </c>
      <c r="AQ22" s="3">
        <f t="shared" si="8"/>
        <v>2</v>
      </c>
      <c r="AR22" s="5">
        <v>1</v>
      </c>
      <c r="AS22" s="5">
        <v>1</v>
      </c>
      <c r="AT22" s="5">
        <v>1</v>
      </c>
      <c r="AU22" s="5">
        <v>1</v>
      </c>
      <c r="AV22" s="5">
        <v>1</v>
      </c>
      <c r="AW22" s="3">
        <f t="shared" si="9"/>
        <v>5</v>
      </c>
      <c r="AX22" s="5">
        <v>2</v>
      </c>
      <c r="AY22" s="5">
        <v>2</v>
      </c>
      <c r="AZ22" s="5">
        <v>2</v>
      </c>
      <c r="BA22" s="5">
        <v>2</v>
      </c>
      <c r="BB22" s="5">
        <v>2</v>
      </c>
      <c r="BC22" s="3">
        <f t="shared" si="10"/>
        <v>10</v>
      </c>
      <c r="BD22" s="19">
        <f t="shared" si="11"/>
        <v>19</v>
      </c>
      <c r="BE22" s="19">
        <f t="shared" si="12"/>
        <v>0.48717948717948717</v>
      </c>
      <c r="BF22" s="5">
        <v>1</v>
      </c>
      <c r="BG22" s="5">
        <v>0</v>
      </c>
      <c r="BH22" s="5">
        <v>0</v>
      </c>
      <c r="BI22" s="5">
        <v>0</v>
      </c>
      <c r="BJ22" s="5">
        <v>0</v>
      </c>
      <c r="BK22" s="5">
        <v>1</v>
      </c>
      <c r="BL22" s="5">
        <v>0</v>
      </c>
      <c r="BM22" s="5">
        <v>1</v>
      </c>
      <c r="BN22" s="5">
        <v>0</v>
      </c>
      <c r="BO22" s="3">
        <f t="shared" si="13"/>
        <v>3</v>
      </c>
      <c r="BP22" s="5">
        <v>0</v>
      </c>
      <c r="BQ22" s="5">
        <v>0</v>
      </c>
      <c r="BR22" s="5">
        <v>0</v>
      </c>
      <c r="BS22" s="3">
        <f t="shared" si="14"/>
        <v>0</v>
      </c>
      <c r="BT22" s="19">
        <f t="shared" si="15"/>
        <v>3</v>
      </c>
      <c r="BU22" s="19">
        <f t="shared" si="16"/>
        <v>0.25</v>
      </c>
      <c r="BV22" s="5">
        <v>0</v>
      </c>
      <c r="BW22" s="5">
        <v>0</v>
      </c>
      <c r="BX22" s="5">
        <v>0</v>
      </c>
      <c r="BY22" s="3">
        <f t="shared" si="17"/>
        <v>0</v>
      </c>
      <c r="BZ22" s="5">
        <v>0</v>
      </c>
      <c r="CA22" s="5">
        <v>0</v>
      </c>
      <c r="CB22" s="5">
        <v>0</v>
      </c>
      <c r="CC22" s="5">
        <v>0</v>
      </c>
      <c r="CD22" s="5">
        <v>0</v>
      </c>
      <c r="CE22" s="5">
        <v>0</v>
      </c>
      <c r="CF22" s="3">
        <f t="shared" si="18"/>
        <v>0</v>
      </c>
      <c r="CG22" s="6">
        <v>1</v>
      </c>
      <c r="CH22" s="6">
        <v>1</v>
      </c>
      <c r="CI22" s="4">
        <f t="shared" si="19"/>
        <v>2</v>
      </c>
      <c r="CJ22" s="25">
        <f t="shared" si="20"/>
        <v>2</v>
      </c>
      <c r="CK22" s="25">
        <f t="shared" si="21"/>
        <v>0.125</v>
      </c>
      <c r="CL22" s="25">
        <f t="shared" si="22"/>
        <v>34</v>
      </c>
      <c r="CM22" s="25">
        <f t="shared" si="23"/>
        <v>0.42499999999999999</v>
      </c>
      <c r="CN22" s="5">
        <v>0</v>
      </c>
      <c r="CO22" s="5">
        <v>0</v>
      </c>
      <c r="CP22" s="5">
        <v>1</v>
      </c>
      <c r="CQ22" s="5">
        <v>1</v>
      </c>
      <c r="CR22" s="5">
        <v>0</v>
      </c>
      <c r="CS22" s="5">
        <v>4</v>
      </c>
      <c r="CT22" s="5">
        <v>2</v>
      </c>
      <c r="CU22" s="5">
        <v>2</v>
      </c>
    </row>
    <row r="23" spans="1:99">
      <c r="A23" s="5">
        <v>3691</v>
      </c>
      <c r="B23" s="5">
        <v>2</v>
      </c>
      <c r="C23" s="5">
        <v>2</v>
      </c>
      <c r="D23" s="5">
        <v>3</v>
      </c>
      <c r="E23" s="5">
        <v>3</v>
      </c>
      <c r="F23" s="5">
        <v>1</v>
      </c>
      <c r="G23" s="5">
        <v>2</v>
      </c>
      <c r="H23" s="5">
        <v>3</v>
      </c>
      <c r="I23" s="5">
        <v>3</v>
      </c>
      <c r="J23" s="5">
        <v>1</v>
      </c>
      <c r="K23" s="5">
        <v>1</v>
      </c>
      <c r="L23" s="5">
        <v>1</v>
      </c>
      <c r="M23" s="5">
        <v>1</v>
      </c>
      <c r="N23" s="5">
        <v>4</v>
      </c>
      <c r="O23" s="5">
        <v>3</v>
      </c>
      <c r="P23" s="5">
        <f t="shared" si="0"/>
        <v>14</v>
      </c>
      <c r="Q23" s="5">
        <f t="shared" si="1"/>
        <v>2</v>
      </c>
      <c r="R23" s="5">
        <v>1</v>
      </c>
      <c r="S23" s="5">
        <v>2</v>
      </c>
      <c r="T23" s="3">
        <f t="shared" si="2"/>
        <v>3</v>
      </c>
      <c r="U23" s="5">
        <v>2</v>
      </c>
      <c r="V23" s="5">
        <v>2</v>
      </c>
      <c r="W23" s="5">
        <v>2</v>
      </c>
      <c r="X23" s="5">
        <v>0</v>
      </c>
      <c r="Y23" s="3">
        <f t="shared" si="24"/>
        <v>6</v>
      </c>
      <c r="Z23" s="5">
        <v>3</v>
      </c>
      <c r="AA23" s="4">
        <v>3</v>
      </c>
      <c r="AB23" s="19">
        <f t="shared" si="3"/>
        <v>12</v>
      </c>
      <c r="AC23" s="19">
        <f t="shared" si="4"/>
        <v>0.92307692307692313</v>
      </c>
      <c r="AD23" s="5">
        <v>0</v>
      </c>
      <c r="AE23" s="5">
        <v>1</v>
      </c>
      <c r="AF23" s="5">
        <v>1</v>
      </c>
      <c r="AG23" s="3">
        <f t="shared" si="5"/>
        <v>2</v>
      </c>
      <c r="AH23" s="5">
        <v>0</v>
      </c>
      <c r="AI23" s="5">
        <v>1</v>
      </c>
      <c r="AJ23" s="3">
        <f t="shared" si="6"/>
        <v>1</v>
      </c>
      <c r="AK23" s="5">
        <v>1</v>
      </c>
      <c r="AL23" s="5">
        <v>0</v>
      </c>
      <c r="AM23" s="3">
        <f t="shared" si="7"/>
        <v>1</v>
      </c>
      <c r="AN23" s="3">
        <v>3</v>
      </c>
      <c r="AO23" s="5">
        <v>1</v>
      </c>
      <c r="AP23" s="5">
        <v>1</v>
      </c>
      <c r="AQ23" s="3">
        <f t="shared" si="8"/>
        <v>2</v>
      </c>
      <c r="AR23" s="5">
        <v>1</v>
      </c>
      <c r="AS23" s="5">
        <v>1</v>
      </c>
      <c r="AT23" s="5">
        <v>1</v>
      </c>
      <c r="AU23" s="5">
        <v>1</v>
      </c>
      <c r="AV23" s="5">
        <v>1</v>
      </c>
      <c r="AW23" s="3">
        <f t="shared" si="9"/>
        <v>5</v>
      </c>
      <c r="AX23" s="5">
        <v>2</v>
      </c>
      <c r="AY23" s="5">
        <v>2</v>
      </c>
      <c r="AZ23" s="5">
        <v>2</v>
      </c>
      <c r="BA23" s="5">
        <v>2</v>
      </c>
      <c r="BB23" s="5">
        <v>2</v>
      </c>
      <c r="BC23" s="3">
        <f t="shared" si="10"/>
        <v>10</v>
      </c>
      <c r="BD23" s="19">
        <f t="shared" si="11"/>
        <v>19</v>
      </c>
      <c r="BE23" s="19">
        <f t="shared" si="12"/>
        <v>0.48717948717948717</v>
      </c>
      <c r="BF23" s="5">
        <v>1</v>
      </c>
      <c r="BG23" s="5">
        <v>0</v>
      </c>
      <c r="BH23" s="5">
        <v>0</v>
      </c>
      <c r="BI23" s="5">
        <v>0</v>
      </c>
      <c r="BJ23" s="5">
        <v>0</v>
      </c>
      <c r="BK23" s="5">
        <v>1</v>
      </c>
      <c r="BL23" s="5">
        <v>0</v>
      </c>
      <c r="BM23" s="5">
        <v>1</v>
      </c>
      <c r="BN23" s="5">
        <v>0</v>
      </c>
      <c r="BO23" s="3">
        <f t="shared" si="13"/>
        <v>3</v>
      </c>
      <c r="BP23" s="5">
        <v>0</v>
      </c>
      <c r="BQ23" s="5">
        <v>2</v>
      </c>
      <c r="BR23" s="5">
        <v>1</v>
      </c>
      <c r="BS23" s="3">
        <f t="shared" si="14"/>
        <v>3</v>
      </c>
      <c r="BT23" s="19">
        <f t="shared" si="15"/>
        <v>6</v>
      </c>
      <c r="BU23" s="19">
        <f t="shared" si="16"/>
        <v>0.5</v>
      </c>
      <c r="BV23" s="5">
        <v>0</v>
      </c>
      <c r="BW23" s="5">
        <v>1</v>
      </c>
      <c r="BX23" s="5">
        <v>0</v>
      </c>
      <c r="BY23" s="3">
        <f t="shared" si="17"/>
        <v>1</v>
      </c>
      <c r="BZ23" s="5">
        <v>0</v>
      </c>
      <c r="CA23" s="5">
        <v>0</v>
      </c>
      <c r="CB23" s="5">
        <v>0</v>
      </c>
      <c r="CC23" s="5">
        <v>0</v>
      </c>
      <c r="CD23" s="5">
        <v>0</v>
      </c>
      <c r="CE23" s="5">
        <v>0</v>
      </c>
      <c r="CF23" s="3">
        <f t="shared" si="18"/>
        <v>0</v>
      </c>
      <c r="CG23" s="6">
        <v>1</v>
      </c>
      <c r="CH23" s="6">
        <v>1</v>
      </c>
      <c r="CI23" s="4">
        <f t="shared" si="19"/>
        <v>2</v>
      </c>
      <c r="CJ23" s="25">
        <f t="shared" si="20"/>
        <v>3</v>
      </c>
      <c r="CK23" s="25">
        <f t="shared" si="21"/>
        <v>0.1875</v>
      </c>
      <c r="CL23" s="25">
        <f t="shared" si="22"/>
        <v>40</v>
      </c>
      <c r="CM23" s="25">
        <f t="shared" si="23"/>
        <v>0.5</v>
      </c>
      <c r="CN23" s="5">
        <v>0</v>
      </c>
      <c r="CO23" s="5">
        <v>0</v>
      </c>
      <c r="CP23" s="5">
        <v>0</v>
      </c>
      <c r="CQ23" s="5">
        <v>1</v>
      </c>
      <c r="CR23" s="5">
        <v>0</v>
      </c>
      <c r="CS23" s="5">
        <v>4</v>
      </c>
      <c r="CT23" s="5">
        <v>3</v>
      </c>
      <c r="CU23" s="5">
        <v>4</v>
      </c>
    </row>
    <row r="24" spans="1:99">
      <c r="A24" s="5">
        <v>40314</v>
      </c>
      <c r="B24" s="5">
        <v>2</v>
      </c>
      <c r="C24" s="5">
        <v>2</v>
      </c>
      <c r="D24" s="5">
        <v>3</v>
      </c>
      <c r="E24" s="5">
        <v>1</v>
      </c>
      <c r="F24" s="5">
        <v>1</v>
      </c>
      <c r="G24" s="5">
        <v>2</v>
      </c>
      <c r="H24" s="5">
        <v>1</v>
      </c>
      <c r="I24" s="5">
        <v>2</v>
      </c>
      <c r="J24" s="5">
        <v>1</v>
      </c>
      <c r="K24" s="5">
        <v>2</v>
      </c>
      <c r="L24" s="5">
        <v>1</v>
      </c>
      <c r="M24" s="5">
        <v>1</v>
      </c>
      <c r="N24" s="5">
        <v>1</v>
      </c>
      <c r="O24" s="5">
        <v>1</v>
      </c>
      <c r="P24" s="5">
        <f t="shared" si="0"/>
        <v>9</v>
      </c>
      <c r="Q24" s="5">
        <f t="shared" si="1"/>
        <v>1.2857142857142858</v>
      </c>
      <c r="R24" s="5">
        <v>1</v>
      </c>
      <c r="S24" s="5">
        <v>2</v>
      </c>
      <c r="T24" s="3">
        <f t="shared" si="2"/>
        <v>3</v>
      </c>
      <c r="U24" s="5">
        <v>2</v>
      </c>
      <c r="V24" s="5">
        <v>1</v>
      </c>
      <c r="W24" s="5">
        <v>0</v>
      </c>
      <c r="X24" s="5">
        <v>0</v>
      </c>
      <c r="Y24" s="3">
        <f t="shared" si="24"/>
        <v>3</v>
      </c>
      <c r="Z24" s="5">
        <v>3</v>
      </c>
      <c r="AA24" s="3">
        <v>1</v>
      </c>
      <c r="AB24" s="19">
        <f t="shared" si="3"/>
        <v>7</v>
      </c>
      <c r="AC24" s="19">
        <f t="shared" si="4"/>
        <v>0.53846153846153844</v>
      </c>
      <c r="AD24" s="5">
        <v>0</v>
      </c>
      <c r="AE24" s="5">
        <v>3</v>
      </c>
      <c r="AF24" s="5">
        <v>1</v>
      </c>
      <c r="AG24" s="3">
        <f t="shared" si="5"/>
        <v>4</v>
      </c>
      <c r="AH24" s="5">
        <v>1</v>
      </c>
      <c r="AI24" s="5">
        <v>1</v>
      </c>
      <c r="AJ24" s="3">
        <f t="shared" si="6"/>
        <v>2</v>
      </c>
      <c r="AK24" s="5">
        <v>0</v>
      </c>
      <c r="AL24" s="5">
        <v>0</v>
      </c>
      <c r="AM24" s="3">
        <f t="shared" si="7"/>
        <v>0</v>
      </c>
      <c r="AN24" s="3">
        <v>3</v>
      </c>
      <c r="AO24" s="5">
        <v>1</v>
      </c>
      <c r="AP24" s="5">
        <v>1</v>
      </c>
      <c r="AQ24" s="3">
        <f t="shared" si="8"/>
        <v>2</v>
      </c>
      <c r="AR24" s="5">
        <v>1</v>
      </c>
      <c r="AS24" s="5">
        <v>1</v>
      </c>
      <c r="AT24" s="5">
        <v>1</v>
      </c>
      <c r="AU24" s="5">
        <v>1</v>
      </c>
      <c r="AV24" s="5">
        <v>1</v>
      </c>
      <c r="AW24" s="3">
        <f t="shared" si="9"/>
        <v>5</v>
      </c>
      <c r="AX24" s="5">
        <v>2</v>
      </c>
      <c r="AY24" s="5">
        <v>2</v>
      </c>
      <c r="AZ24" s="5">
        <v>2</v>
      </c>
      <c r="BA24" s="5">
        <v>3</v>
      </c>
      <c r="BB24" s="5">
        <v>2</v>
      </c>
      <c r="BC24" s="3">
        <f t="shared" si="10"/>
        <v>11</v>
      </c>
      <c r="BD24" s="19">
        <f t="shared" si="11"/>
        <v>22</v>
      </c>
      <c r="BE24" s="19">
        <f t="shared" si="12"/>
        <v>0.5641025641025641</v>
      </c>
      <c r="BF24" s="5">
        <v>1</v>
      </c>
      <c r="BG24" s="5">
        <v>0</v>
      </c>
      <c r="BH24" s="5">
        <v>0</v>
      </c>
      <c r="BI24" s="5">
        <v>0</v>
      </c>
      <c r="BJ24" s="5">
        <v>0</v>
      </c>
      <c r="BK24" s="5">
        <v>1</v>
      </c>
      <c r="BL24" s="5">
        <v>0</v>
      </c>
      <c r="BM24" s="5">
        <v>1</v>
      </c>
      <c r="BN24" s="5">
        <v>0</v>
      </c>
      <c r="BO24" s="3">
        <f t="shared" si="13"/>
        <v>3</v>
      </c>
      <c r="BP24" s="5">
        <v>0</v>
      </c>
      <c r="BQ24" s="5">
        <v>0</v>
      </c>
      <c r="BR24" s="5">
        <v>0</v>
      </c>
      <c r="BS24" s="3">
        <f t="shared" si="14"/>
        <v>0</v>
      </c>
      <c r="BT24" s="19">
        <f t="shared" si="15"/>
        <v>3</v>
      </c>
      <c r="BU24" s="19">
        <f t="shared" si="16"/>
        <v>0.25</v>
      </c>
      <c r="BV24" s="5">
        <v>1</v>
      </c>
      <c r="BW24" s="5">
        <v>1</v>
      </c>
      <c r="BX24" s="5">
        <v>1</v>
      </c>
      <c r="BY24" s="3">
        <f t="shared" si="17"/>
        <v>3</v>
      </c>
      <c r="BZ24" s="5">
        <v>1</v>
      </c>
      <c r="CA24" s="5">
        <v>0</v>
      </c>
      <c r="CB24" s="5">
        <v>0</v>
      </c>
      <c r="CC24" s="5">
        <v>0</v>
      </c>
      <c r="CD24" s="5">
        <v>0</v>
      </c>
      <c r="CE24" s="5">
        <v>0</v>
      </c>
      <c r="CF24" s="3">
        <f t="shared" si="18"/>
        <v>1</v>
      </c>
      <c r="CG24" s="6">
        <v>1</v>
      </c>
      <c r="CH24" s="6">
        <v>1</v>
      </c>
      <c r="CI24" s="4">
        <f t="shared" si="19"/>
        <v>2</v>
      </c>
      <c r="CJ24" s="25">
        <f t="shared" si="20"/>
        <v>6</v>
      </c>
      <c r="CK24" s="25">
        <f t="shared" si="21"/>
        <v>0.375</v>
      </c>
      <c r="CL24" s="25">
        <f t="shared" si="22"/>
        <v>38</v>
      </c>
      <c r="CM24" s="25">
        <f t="shared" si="23"/>
        <v>0.47499999999999998</v>
      </c>
      <c r="CN24" s="5">
        <v>0</v>
      </c>
      <c r="CO24" s="5">
        <v>0</v>
      </c>
      <c r="CP24" s="5">
        <v>1</v>
      </c>
      <c r="CQ24" s="5">
        <v>0</v>
      </c>
      <c r="CR24" s="5">
        <v>0</v>
      </c>
      <c r="CS24" s="5">
        <v>3</v>
      </c>
      <c r="CT24" s="5">
        <v>2</v>
      </c>
      <c r="CU24" s="5">
        <v>2</v>
      </c>
    </row>
    <row r="25" spans="1:99">
      <c r="A25" s="5">
        <v>40316</v>
      </c>
      <c r="B25" s="5">
        <v>2</v>
      </c>
      <c r="C25" s="5">
        <v>2</v>
      </c>
      <c r="D25" s="5">
        <v>1</v>
      </c>
      <c r="E25" s="5">
        <v>4</v>
      </c>
      <c r="F25" s="5">
        <v>1</v>
      </c>
      <c r="G25" s="5">
        <v>1</v>
      </c>
      <c r="H25" s="5">
        <v>5</v>
      </c>
      <c r="I25" s="5">
        <v>4</v>
      </c>
      <c r="J25" s="5">
        <v>2</v>
      </c>
      <c r="K25" s="5">
        <v>3</v>
      </c>
      <c r="L25" s="5">
        <v>1</v>
      </c>
      <c r="M25" s="5">
        <v>4</v>
      </c>
      <c r="N25" s="5">
        <v>1</v>
      </c>
      <c r="O25" s="5">
        <v>3</v>
      </c>
      <c r="P25" s="5">
        <f t="shared" si="0"/>
        <v>18</v>
      </c>
      <c r="Q25" s="5">
        <f t="shared" si="1"/>
        <v>2.5714285714285716</v>
      </c>
      <c r="R25" s="5">
        <v>1</v>
      </c>
      <c r="S25" s="5">
        <v>2</v>
      </c>
      <c r="T25" s="3">
        <f t="shared" si="2"/>
        <v>3</v>
      </c>
      <c r="U25" s="5">
        <v>2</v>
      </c>
      <c r="V25" s="5">
        <v>2</v>
      </c>
      <c r="W25" s="5">
        <v>2</v>
      </c>
      <c r="X25" s="5">
        <v>0</v>
      </c>
      <c r="Y25" s="3">
        <f t="shared" si="24"/>
        <v>6</v>
      </c>
      <c r="Z25" s="5">
        <v>3</v>
      </c>
      <c r="AA25" s="3">
        <v>3</v>
      </c>
      <c r="AB25" s="19">
        <f t="shared" si="3"/>
        <v>12</v>
      </c>
      <c r="AC25" s="19">
        <f t="shared" si="4"/>
        <v>0.92307692307692313</v>
      </c>
      <c r="AD25" s="5">
        <v>1</v>
      </c>
      <c r="AE25" s="5">
        <v>3</v>
      </c>
      <c r="AF25" s="5">
        <v>1</v>
      </c>
      <c r="AG25" s="3">
        <f t="shared" si="5"/>
        <v>5</v>
      </c>
      <c r="AH25" s="5">
        <v>1</v>
      </c>
      <c r="AI25" s="5">
        <v>1</v>
      </c>
      <c r="AJ25" s="3">
        <f t="shared" si="6"/>
        <v>2</v>
      </c>
      <c r="AK25" s="5">
        <v>0</v>
      </c>
      <c r="AL25" s="5">
        <v>0</v>
      </c>
      <c r="AM25" s="3">
        <f t="shared" si="7"/>
        <v>0</v>
      </c>
      <c r="AN25" s="3">
        <v>1</v>
      </c>
      <c r="AO25" s="5">
        <v>0</v>
      </c>
      <c r="AP25" s="5">
        <v>0</v>
      </c>
      <c r="AQ25" s="3">
        <f t="shared" si="8"/>
        <v>0</v>
      </c>
      <c r="AR25" s="5">
        <v>1</v>
      </c>
      <c r="AS25" s="5">
        <v>1</v>
      </c>
      <c r="AT25" s="5">
        <v>1</v>
      </c>
      <c r="AU25" s="5">
        <v>1</v>
      </c>
      <c r="AV25" s="5">
        <v>1</v>
      </c>
      <c r="AW25" s="3">
        <f t="shared" si="9"/>
        <v>5</v>
      </c>
      <c r="AX25" s="5">
        <v>1</v>
      </c>
      <c r="AY25" s="5">
        <v>1</v>
      </c>
      <c r="AZ25" s="5">
        <v>1</v>
      </c>
      <c r="BA25" s="5">
        <v>1</v>
      </c>
      <c r="BB25" s="5">
        <v>1</v>
      </c>
      <c r="BC25" s="3">
        <f t="shared" si="10"/>
        <v>5</v>
      </c>
      <c r="BD25" s="19">
        <f t="shared" si="11"/>
        <v>13</v>
      </c>
      <c r="BE25" s="19">
        <f t="shared" si="12"/>
        <v>0.33333333333333331</v>
      </c>
      <c r="BF25" s="5">
        <v>1</v>
      </c>
      <c r="BG25" s="5">
        <v>0</v>
      </c>
      <c r="BH25" s="5">
        <v>0</v>
      </c>
      <c r="BI25" s="5">
        <v>0</v>
      </c>
      <c r="BJ25" s="5">
        <v>0</v>
      </c>
      <c r="BK25" s="5">
        <v>1</v>
      </c>
      <c r="BL25" s="5">
        <v>0</v>
      </c>
      <c r="BM25" s="5">
        <v>1</v>
      </c>
      <c r="BN25" s="5">
        <v>0</v>
      </c>
      <c r="BO25" s="3">
        <f t="shared" si="13"/>
        <v>3</v>
      </c>
      <c r="BP25" s="5">
        <v>0</v>
      </c>
      <c r="BQ25" s="5">
        <v>2</v>
      </c>
      <c r="BR25" s="5">
        <v>1</v>
      </c>
      <c r="BS25" s="3">
        <f t="shared" si="14"/>
        <v>3</v>
      </c>
      <c r="BT25" s="19">
        <f t="shared" si="15"/>
        <v>6</v>
      </c>
      <c r="BU25" s="19">
        <f t="shared" si="16"/>
        <v>0.5</v>
      </c>
      <c r="BV25" s="5">
        <v>1</v>
      </c>
      <c r="BW25" s="5">
        <v>1</v>
      </c>
      <c r="BX25" s="5">
        <v>0</v>
      </c>
      <c r="BY25" s="3">
        <f t="shared" si="17"/>
        <v>2</v>
      </c>
      <c r="BZ25" s="5">
        <v>0</v>
      </c>
      <c r="CA25" s="5">
        <v>0</v>
      </c>
      <c r="CB25" s="5">
        <v>0</v>
      </c>
      <c r="CC25" s="5">
        <v>0</v>
      </c>
      <c r="CD25" s="5">
        <v>0</v>
      </c>
      <c r="CE25" s="5">
        <v>0</v>
      </c>
      <c r="CF25" s="3">
        <f t="shared" si="18"/>
        <v>0</v>
      </c>
      <c r="CG25" s="6">
        <v>1</v>
      </c>
      <c r="CH25" s="6">
        <v>1</v>
      </c>
      <c r="CI25" s="4">
        <f t="shared" si="19"/>
        <v>2</v>
      </c>
      <c r="CJ25" s="25">
        <f t="shared" si="20"/>
        <v>4</v>
      </c>
      <c r="CK25" s="25">
        <f t="shared" si="21"/>
        <v>0.25</v>
      </c>
      <c r="CL25" s="25">
        <f t="shared" si="22"/>
        <v>35</v>
      </c>
      <c r="CM25" s="25">
        <f t="shared" si="23"/>
        <v>0.4375</v>
      </c>
      <c r="CN25" s="5">
        <v>1</v>
      </c>
      <c r="CO25" s="5">
        <v>1</v>
      </c>
      <c r="CP25" s="5">
        <v>1</v>
      </c>
      <c r="CQ25" s="5">
        <v>1</v>
      </c>
      <c r="CR25" s="5">
        <v>0</v>
      </c>
      <c r="CS25" s="5">
        <v>4</v>
      </c>
      <c r="CT25" s="5">
        <v>4</v>
      </c>
      <c r="CU25" s="5">
        <v>4</v>
      </c>
    </row>
    <row r="26" spans="1:99">
      <c r="A26" s="5">
        <v>40409</v>
      </c>
      <c r="B26" s="5">
        <v>1</v>
      </c>
      <c r="C26" s="5">
        <v>2</v>
      </c>
      <c r="D26" s="5">
        <v>3</v>
      </c>
      <c r="E26" s="5">
        <v>2</v>
      </c>
      <c r="F26" s="5">
        <v>1</v>
      </c>
      <c r="G26" s="5">
        <v>2</v>
      </c>
      <c r="H26" s="5">
        <v>2</v>
      </c>
      <c r="I26" s="5">
        <v>1</v>
      </c>
      <c r="J26" s="5">
        <v>2</v>
      </c>
      <c r="K26" s="5">
        <v>2</v>
      </c>
      <c r="L26" s="5">
        <v>3</v>
      </c>
      <c r="M26" s="5">
        <v>1</v>
      </c>
      <c r="N26" s="5">
        <v>1</v>
      </c>
      <c r="O26" s="5">
        <v>1</v>
      </c>
      <c r="P26" s="5">
        <f t="shared" si="0"/>
        <v>11</v>
      </c>
      <c r="Q26" s="5">
        <f t="shared" si="1"/>
        <v>1.5714285714285714</v>
      </c>
      <c r="R26" s="5">
        <v>1</v>
      </c>
      <c r="S26" s="5">
        <v>1</v>
      </c>
      <c r="T26" s="3">
        <f t="shared" si="2"/>
        <v>2</v>
      </c>
      <c r="U26" s="5">
        <v>2</v>
      </c>
      <c r="V26" s="5">
        <v>1</v>
      </c>
      <c r="W26" s="5">
        <v>0</v>
      </c>
      <c r="X26" s="5">
        <v>0</v>
      </c>
      <c r="Y26" s="3">
        <f t="shared" si="24"/>
        <v>3</v>
      </c>
      <c r="Z26" s="5">
        <v>1</v>
      </c>
      <c r="AA26" s="3">
        <v>1</v>
      </c>
      <c r="AB26" s="19">
        <f t="shared" si="3"/>
        <v>6</v>
      </c>
      <c r="AC26" s="19">
        <f t="shared" si="4"/>
        <v>0.46153846153846156</v>
      </c>
      <c r="AD26" s="5">
        <v>0</v>
      </c>
      <c r="AE26" s="5">
        <v>1</v>
      </c>
      <c r="AF26" s="5">
        <v>0</v>
      </c>
      <c r="AG26" s="3">
        <f t="shared" si="5"/>
        <v>1</v>
      </c>
      <c r="AH26" s="5">
        <v>1</v>
      </c>
      <c r="AI26" s="5">
        <v>1</v>
      </c>
      <c r="AJ26" s="3">
        <f t="shared" si="6"/>
        <v>2</v>
      </c>
      <c r="AK26" s="5">
        <v>0</v>
      </c>
      <c r="AL26" s="5">
        <v>0</v>
      </c>
      <c r="AM26" s="3">
        <f t="shared" si="7"/>
        <v>0</v>
      </c>
      <c r="AN26" s="3">
        <v>2</v>
      </c>
      <c r="AO26" s="5">
        <v>1</v>
      </c>
      <c r="AP26" s="5">
        <v>0</v>
      </c>
      <c r="AQ26" s="3">
        <f t="shared" si="8"/>
        <v>1</v>
      </c>
      <c r="AR26" s="5">
        <v>1</v>
      </c>
      <c r="AS26" s="5">
        <v>1</v>
      </c>
      <c r="AT26" s="5">
        <v>0</v>
      </c>
      <c r="AU26" s="5">
        <v>1</v>
      </c>
      <c r="AV26" s="5">
        <v>0</v>
      </c>
      <c r="AW26" s="3">
        <f t="shared" si="9"/>
        <v>3</v>
      </c>
      <c r="AX26" s="5">
        <v>2</v>
      </c>
      <c r="AY26" s="5">
        <v>2</v>
      </c>
      <c r="AZ26" s="5">
        <v>0</v>
      </c>
      <c r="BA26" s="5">
        <v>2</v>
      </c>
      <c r="BB26" s="5">
        <v>0</v>
      </c>
      <c r="BC26" s="3">
        <f t="shared" si="10"/>
        <v>6</v>
      </c>
      <c r="BD26" s="19">
        <f t="shared" si="11"/>
        <v>12</v>
      </c>
      <c r="BE26" s="19">
        <f t="shared" si="12"/>
        <v>0.30769230769230771</v>
      </c>
      <c r="BF26" s="5">
        <v>1</v>
      </c>
      <c r="BG26" s="5">
        <v>0</v>
      </c>
      <c r="BH26" s="5">
        <v>0</v>
      </c>
      <c r="BI26" s="5">
        <v>0</v>
      </c>
      <c r="BJ26" s="5">
        <v>0</v>
      </c>
      <c r="BK26" s="5">
        <v>0</v>
      </c>
      <c r="BL26" s="5">
        <v>0</v>
      </c>
      <c r="BM26" s="5">
        <v>0</v>
      </c>
      <c r="BN26" s="5">
        <v>0</v>
      </c>
      <c r="BO26" s="3">
        <f t="shared" si="13"/>
        <v>1</v>
      </c>
      <c r="BP26" s="5">
        <v>0</v>
      </c>
      <c r="BQ26" s="5">
        <v>0</v>
      </c>
      <c r="BR26" s="5">
        <v>0</v>
      </c>
      <c r="BS26" s="3">
        <f t="shared" si="14"/>
        <v>0</v>
      </c>
      <c r="BT26" s="19">
        <f t="shared" si="15"/>
        <v>1</v>
      </c>
      <c r="BU26" s="19">
        <f t="shared" si="16"/>
        <v>8.3333333333333329E-2</v>
      </c>
      <c r="BV26" s="5">
        <v>0</v>
      </c>
      <c r="BW26" s="5">
        <v>0</v>
      </c>
      <c r="BX26" s="5">
        <v>0</v>
      </c>
      <c r="BY26" s="3">
        <f t="shared" si="17"/>
        <v>0</v>
      </c>
      <c r="BZ26" s="5">
        <v>0</v>
      </c>
      <c r="CA26" s="5">
        <v>0</v>
      </c>
      <c r="CB26" s="5">
        <v>0</v>
      </c>
      <c r="CC26" s="5">
        <v>0</v>
      </c>
      <c r="CD26" s="5">
        <v>0</v>
      </c>
      <c r="CE26" s="5">
        <v>0</v>
      </c>
      <c r="CF26" s="3">
        <f t="shared" si="18"/>
        <v>0</v>
      </c>
      <c r="CG26" s="6">
        <v>1</v>
      </c>
      <c r="CH26" s="6">
        <v>1</v>
      </c>
      <c r="CI26" s="4">
        <f t="shared" si="19"/>
        <v>2</v>
      </c>
      <c r="CJ26" s="25">
        <f t="shared" si="20"/>
        <v>2</v>
      </c>
      <c r="CK26" s="25">
        <f t="shared" si="21"/>
        <v>0.125</v>
      </c>
      <c r="CL26" s="25">
        <f t="shared" si="22"/>
        <v>21</v>
      </c>
      <c r="CM26" s="25">
        <f t="shared" si="23"/>
        <v>0.26250000000000001</v>
      </c>
      <c r="CN26" s="5">
        <v>0</v>
      </c>
      <c r="CO26" s="5">
        <v>0</v>
      </c>
      <c r="CP26" s="5">
        <v>1</v>
      </c>
      <c r="CQ26" s="5">
        <v>1</v>
      </c>
      <c r="CR26" s="5">
        <v>0</v>
      </c>
      <c r="CS26" s="5">
        <v>4</v>
      </c>
      <c r="CT26" s="5">
        <v>2</v>
      </c>
      <c r="CU26" s="5">
        <v>4</v>
      </c>
    </row>
    <row r="27" spans="1:99">
      <c r="A27" s="5">
        <v>40416</v>
      </c>
      <c r="B27" s="5">
        <v>1</v>
      </c>
      <c r="C27" s="5">
        <v>3</v>
      </c>
      <c r="D27" s="5">
        <v>5</v>
      </c>
      <c r="E27" s="5">
        <v>1</v>
      </c>
      <c r="F27" s="5">
        <v>1</v>
      </c>
      <c r="G27" s="5">
        <v>1</v>
      </c>
      <c r="H27" s="5">
        <v>5</v>
      </c>
      <c r="I27" s="5">
        <v>2</v>
      </c>
      <c r="J27" s="5">
        <v>5</v>
      </c>
      <c r="K27" s="5">
        <v>4</v>
      </c>
      <c r="L27" s="5">
        <v>2</v>
      </c>
      <c r="M27" s="5">
        <v>5</v>
      </c>
      <c r="N27" s="5">
        <v>1</v>
      </c>
      <c r="O27" s="5">
        <v>4</v>
      </c>
      <c r="P27" s="5">
        <f t="shared" si="0"/>
        <v>23</v>
      </c>
      <c r="Q27" s="5">
        <f t="shared" si="1"/>
        <v>3.2857142857142856</v>
      </c>
      <c r="R27" s="5">
        <v>1</v>
      </c>
      <c r="S27" s="5">
        <v>2</v>
      </c>
      <c r="T27" s="3">
        <f t="shared" si="2"/>
        <v>3</v>
      </c>
      <c r="U27" s="5">
        <v>2</v>
      </c>
      <c r="V27" s="5">
        <v>2</v>
      </c>
      <c r="W27" s="5">
        <v>2</v>
      </c>
      <c r="X27" s="5">
        <v>1</v>
      </c>
      <c r="Y27" s="3">
        <f t="shared" si="24"/>
        <v>7</v>
      </c>
      <c r="Z27" s="5">
        <v>3</v>
      </c>
      <c r="AA27" s="3">
        <v>2</v>
      </c>
      <c r="AB27" s="19">
        <f t="shared" si="3"/>
        <v>12</v>
      </c>
      <c r="AC27" s="19">
        <f t="shared" si="4"/>
        <v>0.92307692307692313</v>
      </c>
      <c r="AD27" s="5">
        <v>1</v>
      </c>
      <c r="AE27" s="5">
        <v>3</v>
      </c>
      <c r="AF27" s="5">
        <v>1</v>
      </c>
      <c r="AG27" s="3">
        <f t="shared" si="5"/>
        <v>5</v>
      </c>
      <c r="AH27" s="5">
        <v>1</v>
      </c>
      <c r="AI27" s="5">
        <v>1</v>
      </c>
      <c r="AJ27" s="3">
        <f t="shared" si="6"/>
        <v>2</v>
      </c>
      <c r="AK27" s="5">
        <v>1</v>
      </c>
      <c r="AL27" s="5">
        <v>1</v>
      </c>
      <c r="AM27" s="3">
        <f t="shared" si="7"/>
        <v>2</v>
      </c>
      <c r="AN27" s="3">
        <v>3</v>
      </c>
      <c r="AO27" s="5">
        <v>1</v>
      </c>
      <c r="AP27" s="5">
        <v>1</v>
      </c>
      <c r="AQ27" s="3">
        <f t="shared" si="8"/>
        <v>2</v>
      </c>
      <c r="AR27" s="5">
        <v>1</v>
      </c>
      <c r="AS27" s="5">
        <v>1</v>
      </c>
      <c r="AT27" s="5">
        <v>1</v>
      </c>
      <c r="AU27" s="5">
        <v>1</v>
      </c>
      <c r="AV27" s="5">
        <v>1</v>
      </c>
      <c r="AW27" s="3">
        <f t="shared" si="9"/>
        <v>5</v>
      </c>
      <c r="AX27" s="5">
        <v>4</v>
      </c>
      <c r="AY27" s="5">
        <v>4</v>
      </c>
      <c r="AZ27" s="5">
        <v>4</v>
      </c>
      <c r="BA27" s="5">
        <v>4</v>
      </c>
      <c r="BB27" s="5">
        <v>4</v>
      </c>
      <c r="BC27" s="3">
        <f t="shared" si="10"/>
        <v>20</v>
      </c>
      <c r="BD27" s="19">
        <f t="shared" si="11"/>
        <v>34</v>
      </c>
      <c r="BE27" s="19">
        <f t="shared" si="12"/>
        <v>0.87179487179487181</v>
      </c>
      <c r="BF27" s="5">
        <v>1</v>
      </c>
      <c r="BG27" s="5">
        <v>0</v>
      </c>
      <c r="BH27" s="5">
        <v>0</v>
      </c>
      <c r="BI27" s="5">
        <v>0</v>
      </c>
      <c r="BJ27" s="5">
        <v>0</v>
      </c>
      <c r="BK27" s="5">
        <v>0</v>
      </c>
      <c r="BL27" s="5">
        <v>0</v>
      </c>
      <c r="BM27" s="5">
        <v>0</v>
      </c>
      <c r="BN27" s="5">
        <v>0</v>
      </c>
      <c r="BO27" s="3">
        <f t="shared" si="13"/>
        <v>1</v>
      </c>
      <c r="BP27" s="5">
        <v>0</v>
      </c>
      <c r="BQ27" s="5">
        <v>1</v>
      </c>
      <c r="BR27" s="5">
        <v>1</v>
      </c>
      <c r="BS27" s="3">
        <f t="shared" si="14"/>
        <v>2</v>
      </c>
      <c r="BT27" s="19">
        <f t="shared" si="15"/>
        <v>3</v>
      </c>
      <c r="BU27" s="19">
        <f t="shared" si="16"/>
        <v>0.25</v>
      </c>
      <c r="BV27" s="5">
        <v>1</v>
      </c>
      <c r="BW27" s="5">
        <v>0</v>
      </c>
      <c r="BX27" s="5">
        <v>0</v>
      </c>
      <c r="BY27" s="3">
        <f t="shared" si="17"/>
        <v>1</v>
      </c>
      <c r="BZ27" s="5">
        <v>0</v>
      </c>
      <c r="CA27" s="5">
        <v>1</v>
      </c>
      <c r="CB27" s="5">
        <v>0</v>
      </c>
      <c r="CC27" s="5">
        <v>0</v>
      </c>
      <c r="CD27" s="5">
        <v>1</v>
      </c>
      <c r="CE27" s="5">
        <v>0</v>
      </c>
      <c r="CF27" s="3">
        <f t="shared" si="18"/>
        <v>2</v>
      </c>
      <c r="CG27" s="6">
        <v>1</v>
      </c>
      <c r="CH27" s="6">
        <v>1</v>
      </c>
      <c r="CI27" s="4">
        <f t="shared" si="19"/>
        <v>2</v>
      </c>
      <c r="CJ27" s="25">
        <f t="shared" si="20"/>
        <v>5</v>
      </c>
      <c r="CK27" s="25">
        <f t="shared" si="21"/>
        <v>0.3125</v>
      </c>
      <c r="CL27" s="25">
        <f t="shared" si="22"/>
        <v>54</v>
      </c>
      <c r="CM27" s="25">
        <f t="shared" si="23"/>
        <v>0.67500000000000004</v>
      </c>
      <c r="CN27" s="5">
        <v>0</v>
      </c>
      <c r="CO27" s="5">
        <v>0</v>
      </c>
      <c r="CP27" s="5">
        <v>1</v>
      </c>
      <c r="CQ27" s="5">
        <v>0</v>
      </c>
      <c r="CR27" s="5">
        <v>0</v>
      </c>
      <c r="CS27" s="5">
        <v>3</v>
      </c>
      <c r="CT27" s="5">
        <v>4</v>
      </c>
      <c r="CU27" s="5">
        <v>4</v>
      </c>
    </row>
    <row r="28" spans="1:99">
      <c r="A28" s="5">
        <v>40513</v>
      </c>
      <c r="B28" s="5">
        <v>1</v>
      </c>
      <c r="C28" s="5">
        <v>2</v>
      </c>
      <c r="D28" s="5">
        <v>5</v>
      </c>
      <c r="E28" s="5">
        <v>2</v>
      </c>
      <c r="F28" s="5">
        <v>1</v>
      </c>
      <c r="G28" s="5">
        <v>1</v>
      </c>
      <c r="H28" s="5">
        <v>5</v>
      </c>
      <c r="I28" s="5">
        <v>4</v>
      </c>
      <c r="J28" s="5">
        <v>4</v>
      </c>
      <c r="K28" s="5">
        <v>2</v>
      </c>
      <c r="L28" s="5">
        <v>2</v>
      </c>
      <c r="M28" s="5">
        <v>3</v>
      </c>
      <c r="N28" s="5">
        <v>1</v>
      </c>
      <c r="O28" s="5">
        <v>1</v>
      </c>
      <c r="P28" s="5">
        <f t="shared" si="0"/>
        <v>17</v>
      </c>
      <c r="Q28" s="5">
        <f t="shared" si="1"/>
        <v>2.4285714285714284</v>
      </c>
      <c r="R28" s="5">
        <v>1</v>
      </c>
      <c r="S28" s="5">
        <v>2</v>
      </c>
      <c r="T28" s="3">
        <f t="shared" si="2"/>
        <v>3</v>
      </c>
      <c r="U28" s="5">
        <v>1</v>
      </c>
      <c r="V28" s="5">
        <v>2</v>
      </c>
      <c r="W28" s="5">
        <v>2</v>
      </c>
      <c r="X28" s="5">
        <v>0</v>
      </c>
      <c r="Y28" s="3">
        <f t="shared" si="24"/>
        <v>5</v>
      </c>
      <c r="Z28" s="5">
        <v>3</v>
      </c>
      <c r="AA28" s="3">
        <v>3</v>
      </c>
      <c r="AB28" s="19">
        <f t="shared" si="3"/>
        <v>11</v>
      </c>
      <c r="AC28" s="19">
        <f t="shared" si="4"/>
        <v>0.84615384615384615</v>
      </c>
      <c r="AD28" s="5">
        <v>0</v>
      </c>
      <c r="AE28" s="5">
        <v>1</v>
      </c>
      <c r="AF28" s="5">
        <v>0</v>
      </c>
      <c r="AG28" s="3">
        <f t="shared" si="5"/>
        <v>1</v>
      </c>
      <c r="AH28" s="5">
        <v>0</v>
      </c>
      <c r="AI28" s="5">
        <v>0</v>
      </c>
      <c r="AJ28" s="3">
        <f t="shared" si="6"/>
        <v>0</v>
      </c>
      <c r="AK28" s="5">
        <v>0</v>
      </c>
      <c r="AL28" s="5">
        <v>0</v>
      </c>
      <c r="AM28" s="3">
        <f t="shared" si="7"/>
        <v>0</v>
      </c>
      <c r="AN28" s="3">
        <v>3</v>
      </c>
      <c r="AO28" s="5">
        <v>1</v>
      </c>
      <c r="AP28" s="5">
        <v>1</v>
      </c>
      <c r="AQ28" s="3">
        <f t="shared" si="8"/>
        <v>2</v>
      </c>
      <c r="AR28" s="5">
        <v>1</v>
      </c>
      <c r="AS28" s="5">
        <v>1</v>
      </c>
      <c r="AT28" s="5">
        <v>1</v>
      </c>
      <c r="AU28" s="5">
        <v>0</v>
      </c>
      <c r="AV28" s="5">
        <v>0</v>
      </c>
      <c r="AW28" s="3">
        <f t="shared" si="9"/>
        <v>3</v>
      </c>
      <c r="AX28" s="5">
        <v>3</v>
      </c>
      <c r="AY28" s="5">
        <v>4</v>
      </c>
      <c r="AZ28" s="5">
        <v>3</v>
      </c>
      <c r="BA28" s="5">
        <v>0</v>
      </c>
      <c r="BB28" s="5">
        <v>0</v>
      </c>
      <c r="BC28" s="3">
        <f t="shared" si="10"/>
        <v>10</v>
      </c>
      <c r="BD28" s="19">
        <f t="shared" si="11"/>
        <v>16</v>
      </c>
      <c r="BE28" s="19">
        <f t="shared" si="12"/>
        <v>0.41025641025641024</v>
      </c>
      <c r="BF28" s="5">
        <v>1</v>
      </c>
      <c r="BG28" s="5">
        <v>0</v>
      </c>
      <c r="BH28" s="5">
        <v>0</v>
      </c>
      <c r="BI28" s="5">
        <v>0</v>
      </c>
      <c r="BJ28" s="5">
        <v>0</v>
      </c>
      <c r="BK28" s="5">
        <v>1</v>
      </c>
      <c r="BL28" s="5">
        <v>0</v>
      </c>
      <c r="BM28" s="5">
        <v>1</v>
      </c>
      <c r="BN28" s="5">
        <v>0</v>
      </c>
      <c r="BO28" s="3">
        <f t="shared" si="13"/>
        <v>3</v>
      </c>
      <c r="BP28" s="5">
        <v>0</v>
      </c>
      <c r="BQ28" s="5">
        <v>1</v>
      </c>
      <c r="BR28" s="5">
        <v>1</v>
      </c>
      <c r="BS28" s="3">
        <f t="shared" si="14"/>
        <v>2</v>
      </c>
      <c r="BT28" s="19">
        <f t="shared" si="15"/>
        <v>5</v>
      </c>
      <c r="BU28" s="19">
        <f t="shared" si="16"/>
        <v>0.41666666666666669</v>
      </c>
      <c r="BV28" s="5">
        <v>0</v>
      </c>
      <c r="BW28" s="5">
        <v>1</v>
      </c>
      <c r="BX28" s="5">
        <v>0</v>
      </c>
      <c r="BY28" s="3">
        <f t="shared" si="17"/>
        <v>1</v>
      </c>
      <c r="BZ28" s="5">
        <v>0</v>
      </c>
      <c r="CA28" s="5">
        <v>0</v>
      </c>
      <c r="CB28" s="5">
        <v>0</v>
      </c>
      <c r="CC28" s="5">
        <v>0</v>
      </c>
      <c r="CD28" s="5">
        <v>0</v>
      </c>
      <c r="CE28" s="5">
        <v>0</v>
      </c>
      <c r="CF28" s="3">
        <f t="shared" si="18"/>
        <v>0</v>
      </c>
      <c r="CG28" s="6">
        <v>1</v>
      </c>
      <c r="CH28" s="6">
        <v>1</v>
      </c>
      <c r="CI28" s="4">
        <f t="shared" si="19"/>
        <v>2</v>
      </c>
      <c r="CJ28" s="25">
        <f t="shared" si="20"/>
        <v>3</v>
      </c>
      <c r="CK28" s="25">
        <f t="shared" si="21"/>
        <v>0.1875</v>
      </c>
      <c r="CL28" s="25">
        <f t="shared" si="22"/>
        <v>35</v>
      </c>
      <c r="CM28" s="25">
        <f t="shared" si="23"/>
        <v>0.4375</v>
      </c>
      <c r="CN28" s="5">
        <v>1</v>
      </c>
      <c r="CO28" s="5">
        <v>0</v>
      </c>
      <c r="CP28" s="5">
        <v>0</v>
      </c>
      <c r="CQ28" s="5">
        <v>0</v>
      </c>
      <c r="CR28" s="5">
        <v>0</v>
      </c>
      <c r="CS28" s="5">
        <v>1</v>
      </c>
      <c r="CT28" s="5">
        <v>4</v>
      </c>
      <c r="CU28" s="5">
        <v>4</v>
      </c>
    </row>
    <row r="29" spans="1:99">
      <c r="A29" s="5">
        <v>40514</v>
      </c>
      <c r="B29" s="5">
        <v>1</v>
      </c>
      <c r="C29" s="5">
        <v>2</v>
      </c>
      <c r="D29" s="5">
        <v>5</v>
      </c>
      <c r="E29" s="5">
        <v>3</v>
      </c>
      <c r="F29" s="5">
        <v>1</v>
      </c>
      <c r="G29" s="5">
        <v>1</v>
      </c>
      <c r="H29" s="5">
        <v>3</v>
      </c>
      <c r="I29" s="5">
        <v>3</v>
      </c>
      <c r="J29" s="5">
        <v>2</v>
      </c>
      <c r="K29" s="5">
        <v>1</v>
      </c>
      <c r="L29" s="5">
        <v>3</v>
      </c>
      <c r="M29" s="5">
        <v>1</v>
      </c>
      <c r="N29" s="5">
        <v>2</v>
      </c>
      <c r="O29" s="5">
        <v>1</v>
      </c>
      <c r="P29" s="5">
        <f t="shared" si="0"/>
        <v>13</v>
      </c>
      <c r="Q29" s="5">
        <f t="shared" si="1"/>
        <v>1.8571428571428572</v>
      </c>
      <c r="R29" s="5">
        <v>1</v>
      </c>
      <c r="S29" s="5">
        <v>2</v>
      </c>
      <c r="T29" s="3">
        <f t="shared" si="2"/>
        <v>3</v>
      </c>
      <c r="U29" s="5">
        <v>1</v>
      </c>
      <c r="V29" s="5">
        <v>2</v>
      </c>
      <c r="W29" s="5">
        <v>0</v>
      </c>
      <c r="X29" s="5">
        <v>0</v>
      </c>
      <c r="Y29" s="3">
        <f t="shared" si="24"/>
        <v>3</v>
      </c>
      <c r="Z29" s="5">
        <v>2</v>
      </c>
      <c r="AA29" s="3">
        <v>2</v>
      </c>
      <c r="AB29" s="19">
        <f t="shared" si="3"/>
        <v>8</v>
      </c>
      <c r="AC29" s="19">
        <f t="shared" si="4"/>
        <v>0.61538461538461542</v>
      </c>
      <c r="AD29" s="5">
        <v>0</v>
      </c>
      <c r="AE29" s="5">
        <v>1</v>
      </c>
      <c r="AF29" s="5">
        <v>0</v>
      </c>
      <c r="AG29" s="3">
        <f t="shared" si="5"/>
        <v>1</v>
      </c>
      <c r="AH29" s="5">
        <v>1</v>
      </c>
      <c r="AI29" s="5">
        <v>1</v>
      </c>
      <c r="AJ29" s="3">
        <f t="shared" si="6"/>
        <v>2</v>
      </c>
      <c r="AK29" s="5">
        <v>0</v>
      </c>
      <c r="AL29" s="5">
        <v>0</v>
      </c>
      <c r="AM29" s="3">
        <f t="shared" si="7"/>
        <v>0</v>
      </c>
      <c r="AN29" s="3">
        <v>3</v>
      </c>
      <c r="AO29" s="5">
        <v>1</v>
      </c>
      <c r="AP29" s="5">
        <v>1</v>
      </c>
      <c r="AQ29" s="3">
        <f t="shared" si="8"/>
        <v>2</v>
      </c>
      <c r="AR29" s="5">
        <v>0</v>
      </c>
      <c r="AS29" s="5">
        <v>0</v>
      </c>
      <c r="AT29" s="5">
        <v>1</v>
      </c>
      <c r="AU29" s="5">
        <v>0</v>
      </c>
      <c r="AV29" s="5">
        <v>0</v>
      </c>
      <c r="AW29" s="3">
        <f t="shared" si="9"/>
        <v>1</v>
      </c>
      <c r="AX29" s="5">
        <v>0</v>
      </c>
      <c r="AY29" s="5">
        <v>0</v>
      </c>
      <c r="AZ29" s="5">
        <v>2</v>
      </c>
      <c r="BA29" s="5">
        <v>0</v>
      </c>
      <c r="BB29" s="5">
        <v>0</v>
      </c>
      <c r="BC29" s="3">
        <f t="shared" si="10"/>
        <v>2</v>
      </c>
      <c r="BD29" s="19">
        <f t="shared" si="11"/>
        <v>10</v>
      </c>
      <c r="BE29" s="19">
        <f t="shared" si="12"/>
        <v>0.25641025641025639</v>
      </c>
      <c r="BF29" s="5">
        <v>1</v>
      </c>
      <c r="BG29" s="5">
        <v>0</v>
      </c>
      <c r="BH29" s="5">
        <v>0</v>
      </c>
      <c r="BI29" s="5">
        <v>0</v>
      </c>
      <c r="BJ29" s="5">
        <v>0</v>
      </c>
      <c r="BK29" s="5">
        <v>1</v>
      </c>
      <c r="BL29" s="5">
        <v>0</v>
      </c>
      <c r="BM29" s="5">
        <v>1</v>
      </c>
      <c r="BN29" s="5">
        <v>0</v>
      </c>
      <c r="BO29" s="3">
        <f t="shared" si="13"/>
        <v>3</v>
      </c>
      <c r="BP29" s="5">
        <v>0</v>
      </c>
      <c r="BQ29" s="5">
        <v>2</v>
      </c>
      <c r="BR29" s="5">
        <v>1</v>
      </c>
      <c r="BS29" s="3">
        <f t="shared" si="14"/>
        <v>3</v>
      </c>
      <c r="BT29" s="19">
        <f t="shared" si="15"/>
        <v>6</v>
      </c>
      <c r="BU29" s="19">
        <f t="shared" si="16"/>
        <v>0.5</v>
      </c>
      <c r="BV29" s="5">
        <v>1</v>
      </c>
      <c r="BW29" s="5">
        <v>1</v>
      </c>
      <c r="BX29" s="5">
        <v>0</v>
      </c>
      <c r="BY29" s="3">
        <f t="shared" si="17"/>
        <v>2</v>
      </c>
      <c r="BZ29" s="5">
        <v>1</v>
      </c>
      <c r="CA29" s="5">
        <v>0</v>
      </c>
      <c r="CB29" s="5">
        <v>0</v>
      </c>
      <c r="CC29" s="5">
        <v>0</v>
      </c>
      <c r="CD29" s="5">
        <v>0</v>
      </c>
      <c r="CE29" s="5">
        <v>0</v>
      </c>
      <c r="CF29" s="3">
        <f t="shared" si="18"/>
        <v>1</v>
      </c>
      <c r="CG29" s="6">
        <v>1</v>
      </c>
      <c r="CH29" s="6">
        <v>1</v>
      </c>
      <c r="CI29" s="4">
        <f t="shared" si="19"/>
        <v>2</v>
      </c>
      <c r="CJ29" s="25">
        <f t="shared" si="20"/>
        <v>5</v>
      </c>
      <c r="CK29" s="25">
        <f t="shared" si="21"/>
        <v>0.3125</v>
      </c>
      <c r="CL29" s="25">
        <f t="shared" si="22"/>
        <v>29</v>
      </c>
      <c r="CM29" s="25">
        <f t="shared" si="23"/>
        <v>0.36249999999999999</v>
      </c>
      <c r="CN29" s="5">
        <v>0</v>
      </c>
      <c r="CO29" s="5">
        <v>0</v>
      </c>
      <c r="CP29" s="5">
        <v>1</v>
      </c>
      <c r="CQ29" s="5">
        <v>0</v>
      </c>
      <c r="CR29" s="5">
        <v>0</v>
      </c>
      <c r="CS29" s="5">
        <v>3</v>
      </c>
      <c r="CT29" s="5">
        <v>3</v>
      </c>
      <c r="CU29" s="5">
        <v>4</v>
      </c>
    </row>
    <row r="30" spans="1:99">
      <c r="A30" s="5">
        <v>40516</v>
      </c>
      <c r="B30" s="5">
        <v>1</v>
      </c>
      <c r="C30" s="5">
        <v>3</v>
      </c>
      <c r="D30" s="5">
        <v>3</v>
      </c>
      <c r="E30" s="5">
        <v>4</v>
      </c>
      <c r="F30" s="5">
        <v>1</v>
      </c>
      <c r="G30" s="5">
        <v>2</v>
      </c>
      <c r="H30" s="5">
        <v>3</v>
      </c>
      <c r="I30" s="5">
        <v>3</v>
      </c>
      <c r="J30" s="5">
        <v>1</v>
      </c>
      <c r="K30" s="5">
        <v>1</v>
      </c>
      <c r="L30" s="5">
        <v>4</v>
      </c>
      <c r="M30" s="5">
        <v>1</v>
      </c>
      <c r="N30" s="5">
        <v>2</v>
      </c>
      <c r="O30" s="5">
        <v>1</v>
      </c>
      <c r="P30" s="5">
        <f t="shared" si="0"/>
        <v>13</v>
      </c>
      <c r="Q30" s="5">
        <f t="shared" si="1"/>
        <v>1.8571428571428572</v>
      </c>
      <c r="R30" s="5">
        <v>1</v>
      </c>
      <c r="S30" s="5">
        <v>1</v>
      </c>
      <c r="T30" s="3">
        <f t="shared" si="2"/>
        <v>2</v>
      </c>
      <c r="U30" s="5">
        <v>1</v>
      </c>
      <c r="V30" s="5">
        <v>2</v>
      </c>
      <c r="W30" s="5">
        <v>2</v>
      </c>
      <c r="X30" s="5">
        <v>0</v>
      </c>
      <c r="Y30" s="3">
        <f t="shared" si="24"/>
        <v>5</v>
      </c>
      <c r="Z30" s="5">
        <v>1</v>
      </c>
      <c r="AA30" s="3">
        <v>1</v>
      </c>
      <c r="AB30" s="19">
        <f t="shared" si="3"/>
        <v>8</v>
      </c>
      <c r="AC30" s="19">
        <f t="shared" si="4"/>
        <v>0.61538461538461542</v>
      </c>
      <c r="AD30" s="5">
        <v>0</v>
      </c>
      <c r="AE30" s="5">
        <v>1</v>
      </c>
      <c r="AF30" s="5">
        <v>0</v>
      </c>
      <c r="AG30" s="3">
        <f t="shared" si="5"/>
        <v>1</v>
      </c>
      <c r="AH30" s="5">
        <v>0</v>
      </c>
      <c r="AI30" s="5">
        <v>0</v>
      </c>
      <c r="AJ30" s="3">
        <f t="shared" si="6"/>
        <v>0</v>
      </c>
      <c r="AK30" s="5">
        <v>0</v>
      </c>
      <c r="AL30" s="5">
        <v>0</v>
      </c>
      <c r="AM30" s="3">
        <f t="shared" si="7"/>
        <v>0</v>
      </c>
      <c r="AN30" s="3">
        <v>3</v>
      </c>
      <c r="AO30" s="5">
        <v>1</v>
      </c>
      <c r="AP30" s="5">
        <v>1</v>
      </c>
      <c r="AQ30" s="3">
        <f t="shared" si="8"/>
        <v>2</v>
      </c>
      <c r="AR30" s="5">
        <v>0</v>
      </c>
      <c r="AS30" s="5">
        <v>1</v>
      </c>
      <c r="AT30" s="5">
        <v>0</v>
      </c>
      <c r="AU30" s="5">
        <v>0</v>
      </c>
      <c r="AV30" s="5">
        <v>0</v>
      </c>
      <c r="AW30" s="3">
        <f t="shared" si="9"/>
        <v>1</v>
      </c>
      <c r="AX30" s="5">
        <v>0</v>
      </c>
      <c r="AY30" s="5">
        <v>2</v>
      </c>
      <c r="AZ30" s="5">
        <v>0</v>
      </c>
      <c r="BA30" s="5">
        <v>0</v>
      </c>
      <c r="BB30" s="5">
        <v>0</v>
      </c>
      <c r="BC30" s="3">
        <f t="shared" si="10"/>
        <v>2</v>
      </c>
      <c r="BD30" s="19">
        <f t="shared" si="11"/>
        <v>8</v>
      </c>
      <c r="BE30" s="19">
        <f t="shared" si="12"/>
        <v>0.20512820512820512</v>
      </c>
      <c r="BF30" s="5">
        <v>1</v>
      </c>
      <c r="BG30" s="5">
        <v>0</v>
      </c>
      <c r="BH30" s="5">
        <v>0</v>
      </c>
      <c r="BI30" s="5">
        <v>0</v>
      </c>
      <c r="BJ30" s="5">
        <v>0</v>
      </c>
      <c r="BK30" s="5">
        <v>0</v>
      </c>
      <c r="BL30" s="5">
        <v>0</v>
      </c>
      <c r="BM30" s="5">
        <v>0</v>
      </c>
      <c r="BN30" s="5">
        <v>0</v>
      </c>
      <c r="BO30" s="3">
        <f t="shared" si="13"/>
        <v>1</v>
      </c>
      <c r="BP30" s="5">
        <v>0</v>
      </c>
      <c r="BQ30" s="5">
        <v>2</v>
      </c>
      <c r="BR30" s="5">
        <v>1</v>
      </c>
      <c r="BS30" s="3">
        <f t="shared" si="14"/>
        <v>3</v>
      </c>
      <c r="BT30" s="19">
        <f t="shared" si="15"/>
        <v>4</v>
      </c>
      <c r="BU30" s="19">
        <f t="shared" si="16"/>
        <v>0.33333333333333331</v>
      </c>
      <c r="BV30" s="5">
        <v>1</v>
      </c>
      <c r="BW30" s="5">
        <v>0</v>
      </c>
      <c r="BX30" s="5">
        <v>0</v>
      </c>
      <c r="BY30" s="3">
        <f t="shared" si="17"/>
        <v>1</v>
      </c>
      <c r="BZ30" s="5">
        <v>0</v>
      </c>
      <c r="CA30" s="5">
        <v>0</v>
      </c>
      <c r="CB30" s="5">
        <v>0</v>
      </c>
      <c r="CC30" s="5">
        <v>0</v>
      </c>
      <c r="CD30" s="5">
        <v>0</v>
      </c>
      <c r="CE30" s="5">
        <v>0</v>
      </c>
      <c r="CF30" s="3">
        <f t="shared" si="18"/>
        <v>0</v>
      </c>
      <c r="CG30" s="6">
        <v>0</v>
      </c>
      <c r="CH30" s="6">
        <v>0</v>
      </c>
      <c r="CI30" s="4">
        <f t="shared" si="19"/>
        <v>0</v>
      </c>
      <c r="CJ30" s="25">
        <f t="shared" si="20"/>
        <v>1</v>
      </c>
      <c r="CK30" s="25">
        <f t="shared" si="21"/>
        <v>6.25E-2</v>
      </c>
      <c r="CL30" s="25">
        <f t="shared" si="22"/>
        <v>21</v>
      </c>
      <c r="CM30" s="25">
        <f t="shared" si="23"/>
        <v>0.26250000000000001</v>
      </c>
      <c r="CN30" s="5">
        <v>0</v>
      </c>
      <c r="CO30" s="5">
        <v>0</v>
      </c>
      <c r="CP30" s="5">
        <v>1</v>
      </c>
      <c r="CQ30" s="5">
        <v>1</v>
      </c>
      <c r="CR30" s="5">
        <v>0</v>
      </c>
      <c r="CS30" s="5">
        <v>4</v>
      </c>
      <c r="CT30" s="5">
        <v>4</v>
      </c>
      <c r="CU30" s="5">
        <v>4</v>
      </c>
    </row>
    <row r="31" spans="1:99">
      <c r="A31" s="5">
        <v>40814</v>
      </c>
      <c r="B31" s="5">
        <v>1</v>
      </c>
      <c r="C31" s="5">
        <v>2</v>
      </c>
      <c r="D31" s="5">
        <v>5</v>
      </c>
      <c r="E31" s="5">
        <v>4</v>
      </c>
      <c r="F31" s="5">
        <v>1</v>
      </c>
      <c r="G31" s="5">
        <v>1</v>
      </c>
      <c r="H31" s="5">
        <v>5</v>
      </c>
      <c r="I31" s="5">
        <v>4</v>
      </c>
      <c r="J31" s="5">
        <v>3</v>
      </c>
      <c r="K31" s="5">
        <v>3</v>
      </c>
      <c r="L31" s="5">
        <v>4</v>
      </c>
      <c r="M31" s="5">
        <v>2</v>
      </c>
      <c r="N31" s="5">
        <v>1</v>
      </c>
      <c r="O31" s="5">
        <v>1</v>
      </c>
      <c r="P31" s="5">
        <f t="shared" si="0"/>
        <v>18</v>
      </c>
      <c r="Q31" s="5">
        <f t="shared" si="1"/>
        <v>2.5714285714285716</v>
      </c>
      <c r="R31" s="5">
        <v>1</v>
      </c>
      <c r="S31" s="5">
        <v>2</v>
      </c>
      <c r="T31" s="3">
        <f t="shared" si="2"/>
        <v>3</v>
      </c>
      <c r="U31" s="5">
        <v>1</v>
      </c>
      <c r="V31" s="5">
        <v>2</v>
      </c>
      <c r="W31" s="5">
        <v>0</v>
      </c>
      <c r="X31" s="5">
        <v>0</v>
      </c>
      <c r="Y31" s="3">
        <f t="shared" si="24"/>
        <v>3</v>
      </c>
      <c r="Z31" s="5">
        <v>3</v>
      </c>
      <c r="AA31" s="3">
        <v>3</v>
      </c>
      <c r="AB31" s="19">
        <f t="shared" si="3"/>
        <v>9</v>
      </c>
      <c r="AC31" s="19">
        <f t="shared" si="4"/>
        <v>0.69230769230769229</v>
      </c>
      <c r="AD31" s="5">
        <v>0</v>
      </c>
      <c r="AE31" s="5">
        <v>1</v>
      </c>
      <c r="AF31" s="5">
        <v>0</v>
      </c>
      <c r="AG31" s="3">
        <f t="shared" si="5"/>
        <v>1</v>
      </c>
      <c r="AH31" s="5">
        <v>0</v>
      </c>
      <c r="AI31" s="5">
        <v>1</v>
      </c>
      <c r="AJ31" s="3">
        <f t="shared" si="6"/>
        <v>1</v>
      </c>
      <c r="AK31" s="5">
        <v>1</v>
      </c>
      <c r="AL31" s="5">
        <v>1</v>
      </c>
      <c r="AM31" s="3">
        <f t="shared" si="7"/>
        <v>2</v>
      </c>
      <c r="AN31" s="3">
        <v>3</v>
      </c>
      <c r="AO31" s="5">
        <v>1</v>
      </c>
      <c r="AP31" s="5">
        <v>1</v>
      </c>
      <c r="AQ31" s="3">
        <f t="shared" si="8"/>
        <v>2</v>
      </c>
      <c r="AR31" s="5">
        <v>0</v>
      </c>
      <c r="AS31" s="5">
        <v>0</v>
      </c>
      <c r="AT31" s="5">
        <v>0</v>
      </c>
      <c r="AU31" s="5">
        <v>0</v>
      </c>
      <c r="AV31" s="5">
        <v>1</v>
      </c>
      <c r="AW31" s="3">
        <f t="shared" si="9"/>
        <v>1</v>
      </c>
      <c r="AX31" s="5">
        <v>0</v>
      </c>
      <c r="AY31" s="5">
        <v>0</v>
      </c>
      <c r="AZ31" s="5">
        <v>0</v>
      </c>
      <c r="BA31" s="5">
        <v>0</v>
      </c>
      <c r="BB31" s="5">
        <v>2</v>
      </c>
      <c r="BC31" s="3">
        <f t="shared" si="10"/>
        <v>2</v>
      </c>
      <c r="BD31" s="19">
        <f t="shared" si="11"/>
        <v>11</v>
      </c>
      <c r="BE31" s="19">
        <f t="shared" si="12"/>
        <v>0.28205128205128205</v>
      </c>
      <c r="BF31" s="5">
        <v>1</v>
      </c>
      <c r="BG31" s="5">
        <v>0</v>
      </c>
      <c r="BH31" s="5">
        <v>0</v>
      </c>
      <c r="BI31" s="5">
        <v>0</v>
      </c>
      <c r="BJ31" s="5">
        <v>0</v>
      </c>
      <c r="BK31" s="5">
        <v>1</v>
      </c>
      <c r="BL31" s="5">
        <v>0</v>
      </c>
      <c r="BM31" s="5">
        <v>1</v>
      </c>
      <c r="BN31" s="5">
        <v>0</v>
      </c>
      <c r="BO31" s="3">
        <f t="shared" si="13"/>
        <v>3</v>
      </c>
      <c r="BP31" s="5">
        <v>0</v>
      </c>
      <c r="BQ31" s="5">
        <v>2</v>
      </c>
      <c r="BR31" s="5">
        <v>1</v>
      </c>
      <c r="BS31" s="3">
        <f t="shared" si="14"/>
        <v>3</v>
      </c>
      <c r="BT31" s="19">
        <f t="shared" si="15"/>
        <v>6</v>
      </c>
      <c r="BU31" s="19">
        <f t="shared" si="16"/>
        <v>0.5</v>
      </c>
      <c r="BV31" s="5">
        <v>1</v>
      </c>
      <c r="BW31" s="5">
        <v>1</v>
      </c>
      <c r="BX31" s="5">
        <v>0</v>
      </c>
      <c r="BY31" s="3">
        <f t="shared" si="17"/>
        <v>2</v>
      </c>
      <c r="BZ31" s="5">
        <v>0</v>
      </c>
      <c r="CA31" s="5">
        <v>0</v>
      </c>
      <c r="CB31" s="5">
        <v>0</v>
      </c>
      <c r="CC31" s="5">
        <v>0</v>
      </c>
      <c r="CD31" s="5">
        <v>0</v>
      </c>
      <c r="CE31" s="5">
        <v>0</v>
      </c>
      <c r="CF31" s="3">
        <f t="shared" si="18"/>
        <v>0</v>
      </c>
      <c r="CG31" s="6">
        <v>1</v>
      </c>
      <c r="CH31" s="6">
        <v>1</v>
      </c>
      <c r="CI31" s="4">
        <f t="shared" si="19"/>
        <v>2</v>
      </c>
      <c r="CJ31" s="25">
        <f t="shared" si="20"/>
        <v>4</v>
      </c>
      <c r="CK31" s="25">
        <f t="shared" si="21"/>
        <v>0.25</v>
      </c>
      <c r="CL31" s="25">
        <f t="shared" si="22"/>
        <v>30</v>
      </c>
      <c r="CM31" s="25">
        <f t="shared" si="23"/>
        <v>0.375</v>
      </c>
      <c r="CN31" s="5">
        <v>0</v>
      </c>
      <c r="CO31" s="5">
        <v>0</v>
      </c>
      <c r="CP31" s="5">
        <v>1</v>
      </c>
      <c r="CQ31" s="5">
        <v>0</v>
      </c>
      <c r="CR31" s="5">
        <v>0</v>
      </c>
      <c r="CS31" s="5">
        <v>3</v>
      </c>
      <c r="CT31" s="5">
        <v>2</v>
      </c>
      <c r="CU31" s="5">
        <v>2</v>
      </c>
    </row>
    <row r="35" spans="35:36">
      <c r="AI35" s="5"/>
      <c r="AJ35" s="3"/>
    </row>
  </sheetData>
  <phoneticPr fontId="23" type="noConversion"/>
  <pageMargins left="0.7" right="0.7" top="0.75" bottom="0.75" header="0.3" footer="0.3"/>
  <pageSetup paperSize="9" orientation="portrait" horizontalDpi="4294967293" verticalDpi="4294967293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EDB61-241D-49FF-9DC3-0B0D52B2462B}">
  <dimension ref="A1:F168"/>
  <sheetViews>
    <sheetView topLeftCell="A121" workbookViewId="0">
      <selection activeCell="F122" sqref="F122"/>
    </sheetView>
  </sheetViews>
  <sheetFormatPr defaultRowHeight="14.4"/>
  <cols>
    <col min="1" max="1" width="12.6640625" customWidth="1"/>
    <col min="2" max="2" width="30.21875" style="10" customWidth="1"/>
    <col min="3" max="3" width="54.33203125" style="5" customWidth="1"/>
    <col min="4" max="4" width="20.109375" customWidth="1"/>
    <col min="5" max="5" width="12.44140625" style="5" customWidth="1"/>
  </cols>
  <sheetData>
    <row r="1" spans="1:6" s="9" customFormat="1">
      <c r="A1" s="8" t="s">
        <v>107</v>
      </c>
      <c r="B1" s="8" t="s">
        <v>109</v>
      </c>
      <c r="C1" s="8" t="s">
        <v>110</v>
      </c>
      <c r="D1" s="8" t="s">
        <v>111</v>
      </c>
      <c r="E1" s="14" t="s">
        <v>112</v>
      </c>
      <c r="F1" s="8" t="s">
        <v>113</v>
      </c>
    </row>
    <row r="2" spans="1:6">
      <c r="A2" s="7" t="s">
        <v>108</v>
      </c>
      <c r="B2" s="11" t="s">
        <v>0</v>
      </c>
      <c r="C2" s="7" t="s">
        <v>108</v>
      </c>
      <c r="D2" s="7" t="s">
        <v>114</v>
      </c>
      <c r="E2" s="13" t="s">
        <v>115</v>
      </c>
    </row>
    <row r="3" spans="1:6">
      <c r="A3" s="7" t="s">
        <v>116</v>
      </c>
      <c r="B3" s="10" t="s">
        <v>34</v>
      </c>
      <c r="C3" s="7" t="s">
        <v>117</v>
      </c>
      <c r="D3" s="7" t="s">
        <v>118</v>
      </c>
      <c r="E3" s="5">
        <v>1</v>
      </c>
      <c r="F3" t="s">
        <v>164</v>
      </c>
    </row>
    <row r="4" spans="1:6">
      <c r="A4" s="7"/>
      <c r="E4" s="5">
        <v>2</v>
      </c>
      <c r="F4" t="s">
        <v>50</v>
      </c>
    </row>
    <row r="5" spans="1:6">
      <c r="A5" s="7"/>
      <c r="E5" s="5">
        <v>3</v>
      </c>
      <c r="F5" t="s">
        <v>47</v>
      </c>
    </row>
    <row r="6" spans="1:6">
      <c r="A6" s="7"/>
      <c r="E6" s="5">
        <v>4</v>
      </c>
      <c r="F6" t="s">
        <v>46</v>
      </c>
    </row>
    <row r="7" spans="1:6">
      <c r="A7" s="7" t="s">
        <v>116</v>
      </c>
      <c r="B7" s="11" t="s">
        <v>119</v>
      </c>
      <c r="C7" s="7" t="s">
        <v>120</v>
      </c>
      <c r="D7" s="7" t="s">
        <v>118</v>
      </c>
      <c r="E7" s="5">
        <v>1</v>
      </c>
      <c r="F7" t="s">
        <v>51</v>
      </c>
    </row>
    <row r="8" spans="1:6">
      <c r="A8" s="7"/>
      <c r="E8" s="5">
        <v>2</v>
      </c>
      <c r="F8" t="s">
        <v>52</v>
      </c>
    </row>
    <row r="9" spans="1:6">
      <c r="A9" s="7"/>
      <c r="E9" s="5">
        <v>3</v>
      </c>
      <c r="F9" t="s">
        <v>53</v>
      </c>
    </row>
    <row r="10" spans="1:6">
      <c r="A10" s="7"/>
      <c r="E10" s="5">
        <v>4</v>
      </c>
      <c r="F10" t="s">
        <v>54</v>
      </c>
    </row>
    <row r="11" spans="1:6">
      <c r="A11" s="7"/>
      <c r="E11" s="5">
        <v>5</v>
      </c>
      <c r="F11" t="s">
        <v>55</v>
      </c>
    </row>
    <row r="12" spans="1:6">
      <c r="A12" s="7"/>
      <c r="E12" s="5">
        <v>6</v>
      </c>
      <c r="F12" t="s">
        <v>61</v>
      </c>
    </row>
    <row r="13" spans="1:6">
      <c r="A13" s="7" t="s">
        <v>116</v>
      </c>
      <c r="B13" s="10" t="s">
        <v>35</v>
      </c>
      <c r="C13" s="7" t="s">
        <v>121</v>
      </c>
      <c r="D13" s="7" t="s">
        <v>118</v>
      </c>
      <c r="E13" s="5">
        <v>1</v>
      </c>
      <c r="F13" t="s">
        <v>57</v>
      </c>
    </row>
    <row r="14" spans="1:6">
      <c r="A14" s="7"/>
      <c r="E14" s="5">
        <v>2</v>
      </c>
      <c r="F14" t="s">
        <v>58</v>
      </c>
    </row>
    <row r="15" spans="1:6">
      <c r="A15" s="7"/>
      <c r="E15" s="5">
        <v>3</v>
      </c>
      <c r="F15" t="s">
        <v>59</v>
      </c>
    </row>
    <row r="16" spans="1:6">
      <c r="A16" s="7"/>
      <c r="E16" s="5">
        <v>4</v>
      </c>
      <c r="F16" t="s">
        <v>169</v>
      </c>
    </row>
    <row r="17" spans="1:6">
      <c r="A17" s="7"/>
      <c r="E17" s="5">
        <v>5</v>
      </c>
      <c r="F17" t="s">
        <v>60</v>
      </c>
    </row>
    <row r="18" spans="1:6">
      <c r="A18" s="7"/>
      <c r="E18" s="5">
        <v>6</v>
      </c>
      <c r="F18" t="s">
        <v>56</v>
      </c>
    </row>
    <row r="19" spans="1:6">
      <c r="A19" s="7" t="s">
        <v>116</v>
      </c>
      <c r="B19" s="10" t="s">
        <v>49</v>
      </c>
      <c r="C19" s="7" t="s">
        <v>122</v>
      </c>
      <c r="D19" s="7" t="s">
        <v>123</v>
      </c>
      <c r="E19" s="5">
        <v>1</v>
      </c>
      <c r="F19" t="s">
        <v>62</v>
      </c>
    </row>
    <row r="20" spans="1:6">
      <c r="A20" s="7"/>
      <c r="E20" s="5">
        <v>2</v>
      </c>
      <c r="F20" t="s">
        <v>63</v>
      </c>
    </row>
    <row r="21" spans="1:6">
      <c r="A21" s="7"/>
      <c r="E21" s="5">
        <v>3</v>
      </c>
      <c r="F21" t="s">
        <v>64</v>
      </c>
    </row>
    <row r="22" spans="1:6">
      <c r="A22" s="7"/>
      <c r="E22" s="5">
        <v>4</v>
      </c>
      <c r="F22" t="s">
        <v>65</v>
      </c>
    </row>
    <row r="23" spans="1:6">
      <c r="A23" s="7"/>
      <c r="E23" s="5" t="s">
        <v>66</v>
      </c>
      <c r="F23" t="s">
        <v>67</v>
      </c>
    </row>
    <row r="24" spans="1:6">
      <c r="A24" s="7" t="s">
        <v>116</v>
      </c>
      <c r="B24" s="10" t="s">
        <v>36</v>
      </c>
      <c r="C24" s="7" t="s">
        <v>124</v>
      </c>
      <c r="D24" s="7" t="s">
        <v>118</v>
      </c>
      <c r="E24" s="5">
        <v>1</v>
      </c>
      <c r="F24" t="s">
        <v>244</v>
      </c>
    </row>
    <row r="25" spans="1:6">
      <c r="A25" s="7"/>
      <c r="E25" s="5">
        <v>2</v>
      </c>
      <c r="F25" t="s">
        <v>68</v>
      </c>
    </row>
    <row r="26" spans="1:6">
      <c r="A26" s="7" t="s">
        <v>116</v>
      </c>
      <c r="B26" s="10" t="s">
        <v>37</v>
      </c>
      <c r="C26" s="7" t="s">
        <v>125</v>
      </c>
      <c r="D26" s="7" t="s">
        <v>118</v>
      </c>
      <c r="E26" s="5">
        <v>1</v>
      </c>
      <c r="F26" t="s">
        <v>70</v>
      </c>
    </row>
    <row r="27" spans="1:6">
      <c r="A27" s="7"/>
      <c r="E27" s="5">
        <v>2</v>
      </c>
      <c r="F27" t="s">
        <v>69</v>
      </c>
    </row>
    <row r="28" spans="1:6">
      <c r="A28" s="7" t="s">
        <v>116</v>
      </c>
      <c r="B28" s="10" t="s">
        <v>38</v>
      </c>
      <c r="C28" s="7" t="s">
        <v>126</v>
      </c>
      <c r="D28" s="7" t="s">
        <v>123</v>
      </c>
      <c r="E28" s="5">
        <v>1</v>
      </c>
      <c r="F28" t="s">
        <v>71</v>
      </c>
    </row>
    <row r="29" spans="1:6">
      <c r="A29" s="7"/>
      <c r="E29" s="5">
        <v>2</v>
      </c>
      <c r="F29" t="s">
        <v>72</v>
      </c>
    </row>
    <row r="30" spans="1:6">
      <c r="A30" s="7"/>
      <c r="E30" s="5">
        <v>3</v>
      </c>
      <c r="F30" t="s">
        <v>73</v>
      </c>
    </row>
    <row r="31" spans="1:6">
      <c r="A31" s="7"/>
      <c r="E31" s="5">
        <v>4</v>
      </c>
      <c r="F31" t="s">
        <v>74</v>
      </c>
    </row>
    <row r="32" spans="1:6">
      <c r="A32" s="7"/>
      <c r="E32" s="5">
        <v>5</v>
      </c>
      <c r="F32" t="s">
        <v>75</v>
      </c>
    </row>
    <row r="33" spans="1:6">
      <c r="A33" s="7" t="s">
        <v>116</v>
      </c>
      <c r="B33" s="10" t="s">
        <v>127</v>
      </c>
      <c r="C33" s="7" t="s">
        <v>128</v>
      </c>
      <c r="D33" s="7" t="s">
        <v>123</v>
      </c>
      <c r="E33" s="5">
        <v>1</v>
      </c>
      <c r="F33" t="s">
        <v>76</v>
      </c>
    </row>
    <row r="34" spans="1:6">
      <c r="E34" s="5">
        <v>2</v>
      </c>
      <c r="F34" t="s">
        <v>77</v>
      </c>
    </row>
    <row r="35" spans="1:6">
      <c r="E35" s="5">
        <v>3</v>
      </c>
      <c r="F35" t="s">
        <v>78</v>
      </c>
    </row>
    <row r="36" spans="1:6">
      <c r="E36" s="5">
        <v>4</v>
      </c>
      <c r="F36" t="s">
        <v>79</v>
      </c>
    </row>
    <row r="37" spans="1:6">
      <c r="E37" s="5">
        <v>5</v>
      </c>
      <c r="F37" t="s">
        <v>80</v>
      </c>
    </row>
    <row r="38" spans="1:6">
      <c r="A38" t="s">
        <v>116</v>
      </c>
      <c r="B38" s="27" t="s">
        <v>342</v>
      </c>
      <c r="C38" s="5" t="s">
        <v>344</v>
      </c>
      <c r="D38" t="s">
        <v>123</v>
      </c>
      <c r="E38" s="5" t="s">
        <v>346</v>
      </c>
      <c r="F38" t="s">
        <v>348</v>
      </c>
    </row>
    <row r="39" spans="1:6">
      <c r="A39" t="s">
        <v>116</v>
      </c>
      <c r="B39" s="27" t="s">
        <v>343</v>
      </c>
      <c r="C39" s="5" t="s">
        <v>345</v>
      </c>
      <c r="D39" t="s">
        <v>123</v>
      </c>
      <c r="E39" s="5" t="s">
        <v>346</v>
      </c>
      <c r="F39" t="s">
        <v>347</v>
      </c>
    </row>
    <row r="40" spans="1:6" s="22" customFormat="1">
      <c r="B40" s="23"/>
      <c r="C40" s="23"/>
      <c r="E40" s="23"/>
    </row>
    <row r="41" spans="1:6">
      <c r="A41" s="7" t="s">
        <v>137</v>
      </c>
      <c r="B41" s="16" t="s">
        <v>81</v>
      </c>
      <c r="C41" s="5" t="s">
        <v>130</v>
      </c>
      <c r="D41" t="s">
        <v>131</v>
      </c>
      <c r="E41" s="5">
        <v>0</v>
      </c>
      <c r="F41" t="s">
        <v>82</v>
      </c>
    </row>
    <row r="42" spans="1:6">
      <c r="E42" s="5">
        <v>1</v>
      </c>
      <c r="F42" t="s">
        <v>83</v>
      </c>
    </row>
    <row r="43" spans="1:6">
      <c r="A43" s="7" t="s">
        <v>137</v>
      </c>
      <c r="B43" s="17" t="s">
        <v>180</v>
      </c>
      <c r="C43" s="5" t="s">
        <v>129</v>
      </c>
      <c r="D43" t="s">
        <v>123</v>
      </c>
      <c r="E43" s="5">
        <v>0</v>
      </c>
      <c r="F43" t="s">
        <v>171</v>
      </c>
    </row>
    <row r="44" spans="1:6">
      <c r="E44" s="5">
        <v>1</v>
      </c>
      <c r="F44" t="s">
        <v>246</v>
      </c>
    </row>
    <row r="45" spans="1:6">
      <c r="E45" s="5">
        <v>2</v>
      </c>
      <c r="F45" t="s">
        <v>247</v>
      </c>
    </row>
    <row r="46" spans="1:6" s="18" customFormat="1">
      <c r="A46" s="18" t="s">
        <v>179</v>
      </c>
      <c r="B46" s="3" t="s">
        <v>178</v>
      </c>
      <c r="C46" s="3" t="s">
        <v>181</v>
      </c>
      <c r="D46" s="18" t="s">
        <v>182</v>
      </c>
      <c r="E46" s="3" t="s">
        <v>350</v>
      </c>
      <c r="F46" s="18" t="s">
        <v>225</v>
      </c>
    </row>
    <row r="47" spans="1:6">
      <c r="A47" s="7" t="s">
        <v>137</v>
      </c>
      <c r="B47" s="17" t="s">
        <v>24</v>
      </c>
      <c r="C47" s="5" t="s">
        <v>132</v>
      </c>
      <c r="D47" t="s">
        <v>131</v>
      </c>
      <c r="E47" s="5">
        <v>0</v>
      </c>
      <c r="F47" t="s">
        <v>248</v>
      </c>
    </row>
    <row r="48" spans="1:6">
      <c r="E48" s="5">
        <v>1</v>
      </c>
      <c r="F48" t="s">
        <v>249</v>
      </c>
    </row>
    <row r="49" spans="1:6">
      <c r="E49" s="5">
        <v>2</v>
      </c>
      <c r="F49" t="s">
        <v>250</v>
      </c>
    </row>
    <row r="50" spans="1:6">
      <c r="A50" s="7" t="s">
        <v>137</v>
      </c>
      <c r="B50" s="28" t="s">
        <v>367</v>
      </c>
      <c r="C50" s="5" t="s">
        <v>133</v>
      </c>
      <c r="D50" t="s">
        <v>134</v>
      </c>
      <c r="E50" s="5">
        <v>0</v>
      </c>
      <c r="F50" t="s">
        <v>170</v>
      </c>
    </row>
    <row r="51" spans="1:6">
      <c r="E51" s="5">
        <v>1</v>
      </c>
      <c r="F51" t="s">
        <v>251</v>
      </c>
    </row>
    <row r="52" spans="1:6">
      <c r="E52" s="5">
        <v>2</v>
      </c>
      <c r="F52" t="s">
        <v>253</v>
      </c>
    </row>
    <row r="53" spans="1:6">
      <c r="A53" s="7" t="s">
        <v>137</v>
      </c>
      <c r="B53" s="28" t="s">
        <v>25</v>
      </c>
      <c r="C53" s="5" t="s">
        <v>135</v>
      </c>
      <c r="D53" t="s">
        <v>134</v>
      </c>
      <c r="E53" s="5">
        <v>0</v>
      </c>
      <c r="F53" t="s">
        <v>252</v>
      </c>
    </row>
    <row r="54" spans="1:6">
      <c r="E54" s="5">
        <v>1</v>
      </c>
      <c r="F54" t="s">
        <v>254</v>
      </c>
    </row>
    <row r="55" spans="1:6">
      <c r="E55" s="5">
        <v>2</v>
      </c>
      <c r="F55" t="s">
        <v>255</v>
      </c>
    </row>
    <row r="56" spans="1:6">
      <c r="A56" s="7" t="s">
        <v>137</v>
      </c>
      <c r="B56" s="16" t="s">
        <v>2</v>
      </c>
      <c r="C56" s="5" t="s">
        <v>136</v>
      </c>
      <c r="D56" t="s">
        <v>134</v>
      </c>
      <c r="E56" s="5">
        <v>0</v>
      </c>
      <c r="F56" t="s">
        <v>256</v>
      </c>
    </row>
    <row r="57" spans="1:6">
      <c r="E57" s="5">
        <v>1</v>
      </c>
      <c r="F57" t="s">
        <v>257</v>
      </c>
    </row>
    <row r="58" spans="1:6" s="18" customFormat="1">
      <c r="A58" s="18" t="s">
        <v>179</v>
      </c>
      <c r="B58" s="3" t="s">
        <v>184</v>
      </c>
      <c r="C58" s="3" t="s">
        <v>351</v>
      </c>
      <c r="D58" s="18" t="s">
        <v>182</v>
      </c>
      <c r="E58" s="3" t="s">
        <v>352</v>
      </c>
      <c r="F58" s="18" t="s">
        <v>223</v>
      </c>
    </row>
    <row r="59" spans="1:6">
      <c r="A59" s="7" t="s">
        <v>137</v>
      </c>
      <c r="B59" s="17" t="s">
        <v>186</v>
      </c>
      <c r="C59" s="5" t="s">
        <v>140</v>
      </c>
      <c r="D59" t="s">
        <v>118</v>
      </c>
      <c r="E59" s="5">
        <v>1</v>
      </c>
      <c r="F59" t="s">
        <v>258</v>
      </c>
    </row>
    <row r="60" spans="1:6">
      <c r="E60" s="5">
        <v>2</v>
      </c>
      <c r="F60" t="s">
        <v>259</v>
      </c>
    </row>
    <row r="61" spans="1:6">
      <c r="E61" s="5">
        <v>3</v>
      </c>
      <c r="F61" t="s">
        <v>260</v>
      </c>
    </row>
    <row r="62" spans="1:6">
      <c r="A62" s="7" t="s">
        <v>137</v>
      </c>
      <c r="B62" s="17" t="s">
        <v>27</v>
      </c>
      <c r="C62" s="5" t="s">
        <v>141</v>
      </c>
      <c r="D62" t="s">
        <v>134</v>
      </c>
      <c r="E62" s="5">
        <v>0</v>
      </c>
      <c r="F62" t="s">
        <v>261</v>
      </c>
    </row>
    <row r="63" spans="1:6">
      <c r="E63" s="5">
        <v>1</v>
      </c>
      <c r="F63" t="s">
        <v>85</v>
      </c>
    </row>
    <row r="64" spans="1:6">
      <c r="E64" s="5">
        <v>2</v>
      </c>
      <c r="F64" t="s">
        <v>329</v>
      </c>
    </row>
    <row r="65" spans="1:6">
      <c r="E65" s="5">
        <v>3</v>
      </c>
      <c r="F65" t="s">
        <v>328</v>
      </c>
    </row>
    <row r="66" spans="1:6" s="18" customFormat="1">
      <c r="A66" s="18" t="s">
        <v>179</v>
      </c>
      <c r="B66" s="3" t="s">
        <v>185</v>
      </c>
      <c r="C66" s="3" t="s">
        <v>187</v>
      </c>
      <c r="D66" s="18" t="s">
        <v>182</v>
      </c>
      <c r="E66" s="3" t="s">
        <v>350</v>
      </c>
      <c r="F66" s="18" t="s">
        <v>224</v>
      </c>
    </row>
    <row r="67" spans="1:6" s="21" customFormat="1">
      <c r="A67" s="21" t="s">
        <v>179</v>
      </c>
      <c r="B67" s="19" t="s">
        <v>189</v>
      </c>
      <c r="C67" s="19" t="s">
        <v>188</v>
      </c>
      <c r="E67" s="19" t="s">
        <v>353</v>
      </c>
      <c r="F67" s="21" t="s">
        <v>327</v>
      </c>
    </row>
    <row r="68" spans="1:6" s="21" customFormat="1">
      <c r="A68" s="19" t="s">
        <v>374</v>
      </c>
      <c r="B68" s="19" t="s">
        <v>368</v>
      </c>
      <c r="C68" s="19" t="s">
        <v>375</v>
      </c>
      <c r="D68" s="19" t="s">
        <v>123</v>
      </c>
      <c r="E68" s="19" t="s">
        <v>356</v>
      </c>
      <c r="F68" s="21" t="s">
        <v>327</v>
      </c>
    </row>
    <row r="69" spans="1:6">
      <c r="A69" s="7" t="s">
        <v>138</v>
      </c>
      <c r="B69" s="17" t="s">
        <v>3</v>
      </c>
      <c r="C69" s="5" t="s">
        <v>142</v>
      </c>
      <c r="D69" t="s">
        <v>123</v>
      </c>
      <c r="E69" s="5">
        <v>0</v>
      </c>
      <c r="F69" t="s">
        <v>87</v>
      </c>
    </row>
    <row r="70" spans="1:6">
      <c r="E70" s="5">
        <v>1</v>
      </c>
      <c r="F70" t="s">
        <v>86</v>
      </c>
    </row>
    <row r="71" spans="1:6">
      <c r="A71" s="7" t="s">
        <v>138</v>
      </c>
      <c r="B71" s="17" t="s">
        <v>4</v>
      </c>
      <c r="C71" s="5" t="s">
        <v>143</v>
      </c>
      <c r="D71" t="s">
        <v>123</v>
      </c>
      <c r="E71" s="5">
        <v>0</v>
      </c>
      <c r="F71" t="s">
        <v>170</v>
      </c>
    </row>
    <row r="72" spans="1:6">
      <c r="E72" s="5">
        <v>1</v>
      </c>
      <c r="F72" t="s">
        <v>326</v>
      </c>
    </row>
    <row r="73" spans="1:6">
      <c r="E73" s="5">
        <v>2</v>
      </c>
      <c r="F73" t="s">
        <v>325</v>
      </c>
    </row>
    <row r="74" spans="1:6">
      <c r="E74" s="5">
        <v>3</v>
      </c>
      <c r="F74" t="s">
        <v>324</v>
      </c>
    </row>
    <row r="75" spans="1:6">
      <c r="A75" s="7" t="s">
        <v>138</v>
      </c>
      <c r="B75" s="17" t="s">
        <v>28</v>
      </c>
      <c r="C75" s="5" t="s">
        <v>144</v>
      </c>
      <c r="D75" t="s">
        <v>134</v>
      </c>
      <c r="E75" s="5">
        <v>0</v>
      </c>
      <c r="F75" t="s">
        <v>323</v>
      </c>
    </row>
    <row r="76" spans="1:6">
      <c r="E76" s="5">
        <v>1</v>
      </c>
      <c r="F76" t="s">
        <v>322</v>
      </c>
    </row>
    <row r="77" spans="1:6" s="18" customFormat="1">
      <c r="A77" s="18" t="s">
        <v>179</v>
      </c>
      <c r="B77" s="3" t="s">
        <v>190</v>
      </c>
      <c r="C77" s="3" t="s">
        <v>191</v>
      </c>
      <c r="D77" s="18" t="s">
        <v>182</v>
      </c>
      <c r="E77" s="3" t="s">
        <v>354</v>
      </c>
      <c r="F77" s="18" t="s">
        <v>222</v>
      </c>
    </row>
    <row r="78" spans="1:6">
      <c r="A78" s="7" t="s">
        <v>138</v>
      </c>
      <c r="B78" s="17" t="s">
        <v>5</v>
      </c>
      <c r="C78" s="5" t="s">
        <v>145</v>
      </c>
      <c r="D78" t="s">
        <v>134</v>
      </c>
      <c r="E78" s="5">
        <v>0</v>
      </c>
      <c r="F78" t="s">
        <v>321</v>
      </c>
    </row>
    <row r="79" spans="1:6">
      <c r="E79" s="5">
        <v>1</v>
      </c>
      <c r="F79" t="s">
        <v>320</v>
      </c>
    </row>
    <row r="80" spans="1:6">
      <c r="A80" s="7" t="s">
        <v>138</v>
      </c>
      <c r="B80" s="17" t="s">
        <v>6</v>
      </c>
      <c r="C80" s="5" t="s">
        <v>146</v>
      </c>
      <c r="D80" t="s">
        <v>123</v>
      </c>
      <c r="E80" s="5">
        <v>0</v>
      </c>
      <c r="F80" t="s">
        <v>319</v>
      </c>
    </row>
    <row r="81" spans="1:6">
      <c r="E81" s="5">
        <v>1</v>
      </c>
      <c r="F81" t="s">
        <v>318</v>
      </c>
    </row>
    <row r="82" spans="1:6" s="18" customFormat="1">
      <c r="A82" s="18" t="s">
        <v>179</v>
      </c>
      <c r="B82" s="3" t="s">
        <v>193</v>
      </c>
      <c r="C82" s="3" t="s">
        <v>192</v>
      </c>
      <c r="D82" s="18" t="s">
        <v>182</v>
      </c>
      <c r="E82" s="3" t="s">
        <v>355</v>
      </c>
      <c r="F82" s="18" t="s">
        <v>221</v>
      </c>
    </row>
    <row r="83" spans="1:6">
      <c r="A83" s="7" t="s">
        <v>138</v>
      </c>
      <c r="B83" s="17" t="s">
        <v>88</v>
      </c>
      <c r="C83" s="5" t="s">
        <v>147</v>
      </c>
      <c r="D83" t="s">
        <v>131</v>
      </c>
      <c r="E83" s="5">
        <v>0</v>
      </c>
      <c r="F83" t="s">
        <v>89</v>
      </c>
    </row>
    <row r="84" spans="1:6">
      <c r="E84" s="5">
        <v>1</v>
      </c>
      <c r="F84" t="s">
        <v>90</v>
      </c>
    </row>
    <row r="85" spans="1:6">
      <c r="A85" s="7" t="s">
        <v>138</v>
      </c>
      <c r="B85" s="17" t="s">
        <v>7</v>
      </c>
      <c r="C85" s="5" t="s">
        <v>148</v>
      </c>
      <c r="D85" t="s">
        <v>123</v>
      </c>
      <c r="E85" s="5">
        <v>0</v>
      </c>
      <c r="F85" t="s">
        <v>317</v>
      </c>
    </row>
    <row r="86" spans="1:6">
      <c r="E86" s="5">
        <v>1</v>
      </c>
      <c r="F86" t="s">
        <v>316</v>
      </c>
    </row>
    <row r="87" spans="1:6" s="18" customFormat="1">
      <c r="A87" s="18" t="s">
        <v>179</v>
      </c>
      <c r="B87" s="3" t="s">
        <v>194</v>
      </c>
      <c r="C87" s="3" t="s">
        <v>195</v>
      </c>
      <c r="D87" s="18" t="s">
        <v>182</v>
      </c>
      <c r="E87" s="3" t="s">
        <v>355</v>
      </c>
      <c r="F87" s="18" t="s">
        <v>220</v>
      </c>
    </row>
    <row r="88" spans="1:6">
      <c r="A88" s="7" t="s">
        <v>138</v>
      </c>
      <c r="B88" s="5" t="s">
        <v>196</v>
      </c>
      <c r="C88" s="5" t="s">
        <v>168</v>
      </c>
      <c r="E88" s="5">
        <v>0</v>
      </c>
      <c r="F88" t="s">
        <v>315</v>
      </c>
    </row>
    <row r="89" spans="1:6">
      <c r="A89" s="7"/>
      <c r="B89" s="5"/>
      <c r="E89" s="5">
        <v>1</v>
      </c>
      <c r="F89" t="s">
        <v>314</v>
      </c>
    </row>
    <row r="90" spans="1:6">
      <c r="A90" s="7"/>
      <c r="B90" s="5"/>
      <c r="E90" s="5">
        <v>2</v>
      </c>
      <c r="F90" t="s">
        <v>313</v>
      </c>
    </row>
    <row r="91" spans="1:6">
      <c r="A91" s="7"/>
      <c r="B91" s="5"/>
      <c r="E91" s="5">
        <v>3</v>
      </c>
      <c r="F91" t="s">
        <v>312</v>
      </c>
    </row>
    <row r="92" spans="1:6" s="18" customFormat="1">
      <c r="A92" s="18" t="s">
        <v>179</v>
      </c>
      <c r="B92" s="3" t="s">
        <v>198</v>
      </c>
      <c r="C92" s="3" t="s">
        <v>197</v>
      </c>
      <c r="D92" s="18" t="s">
        <v>182</v>
      </c>
      <c r="E92" s="3" t="s">
        <v>350</v>
      </c>
      <c r="F92" s="18" t="s">
        <v>219</v>
      </c>
    </row>
    <row r="93" spans="1:6">
      <c r="A93" s="7" t="s">
        <v>138</v>
      </c>
      <c r="B93" s="17" t="s">
        <v>200</v>
      </c>
      <c r="C93" s="5" t="s">
        <v>150</v>
      </c>
      <c r="D93" t="s">
        <v>123</v>
      </c>
      <c r="E93" s="5">
        <v>0</v>
      </c>
      <c r="F93" t="s">
        <v>311</v>
      </c>
    </row>
    <row r="94" spans="1:6">
      <c r="E94" s="5">
        <v>1</v>
      </c>
      <c r="F94" t="s">
        <v>310</v>
      </c>
    </row>
    <row r="95" spans="1:6">
      <c r="A95" s="7" t="s">
        <v>138</v>
      </c>
      <c r="B95" s="17" t="s">
        <v>201</v>
      </c>
      <c r="C95" s="5" t="s">
        <v>151</v>
      </c>
      <c r="D95" t="s">
        <v>123</v>
      </c>
      <c r="E95" s="5">
        <v>0</v>
      </c>
      <c r="F95" t="s">
        <v>309</v>
      </c>
    </row>
    <row r="96" spans="1:6">
      <c r="E96" s="5">
        <v>1</v>
      </c>
      <c r="F96" t="s">
        <v>308</v>
      </c>
    </row>
    <row r="97" spans="1:6" s="18" customFormat="1">
      <c r="A97" s="18" t="s">
        <v>179</v>
      </c>
      <c r="B97" s="3" t="s">
        <v>199</v>
      </c>
      <c r="C97" s="3" t="s">
        <v>202</v>
      </c>
      <c r="D97" s="18" t="s">
        <v>182</v>
      </c>
      <c r="E97" s="3" t="s">
        <v>355</v>
      </c>
      <c r="F97" s="18" t="s">
        <v>203</v>
      </c>
    </row>
    <row r="98" spans="1:6">
      <c r="A98" s="7" t="s">
        <v>138</v>
      </c>
      <c r="B98" s="5" t="s">
        <v>206</v>
      </c>
      <c r="C98" s="5" t="s">
        <v>152</v>
      </c>
      <c r="D98" t="s">
        <v>123</v>
      </c>
      <c r="E98" s="5">
        <v>0</v>
      </c>
      <c r="F98" t="s">
        <v>307</v>
      </c>
    </row>
    <row r="99" spans="1:6">
      <c r="B99" s="5"/>
      <c r="E99" s="5">
        <v>1</v>
      </c>
      <c r="F99" t="s">
        <v>306</v>
      </c>
    </row>
    <row r="100" spans="1:6" s="18" customFormat="1">
      <c r="A100" s="18" t="s">
        <v>179</v>
      </c>
      <c r="B100" s="3" t="s">
        <v>209</v>
      </c>
      <c r="C100" s="3" t="s">
        <v>210</v>
      </c>
      <c r="D100" s="18" t="s">
        <v>182</v>
      </c>
      <c r="E100" s="3" t="s">
        <v>356</v>
      </c>
    </row>
    <row r="101" spans="1:6">
      <c r="A101" s="7" t="s">
        <v>138</v>
      </c>
      <c r="B101" s="5" t="s">
        <v>207</v>
      </c>
      <c r="C101" s="5" t="s">
        <v>330</v>
      </c>
      <c r="D101" t="s">
        <v>123</v>
      </c>
      <c r="E101" s="6">
        <v>0</v>
      </c>
      <c r="F101" t="s">
        <v>270</v>
      </c>
    </row>
    <row r="102" spans="1:6">
      <c r="B102" s="5"/>
      <c r="E102" s="5">
        <v>1</v>
      </c>
      <c r="F102" t="s">
        <v>271</v>
      </c>
    </row>
    <row r="103" spans="1:6">
      <c r="B103" s="5"/>
      <c r="E103" s="5">
        <v>2</v>
      </c>
      <c r="F103" t="s">
        <v>272</v>
      </c>
    </row>
    <row r="104" spans="1:6">
      <c r="E104" s="5">
        <v>3</v>
      </c>
      <c r="F104" t="s">
        <v>305</v>
      </c>
    </row>
    <row r="105" spans="1:6">
      <c r="E105" s="5">
        <v>4</v>
      </c>
      <c r="F105" t="s">
        <v>304</v>
      </c>
    </row>
    <row r="106" spans="1:6" s="18" customFormat="1">
      <c r="A106" s="18" t="s">
        <v>179</v>
      </c>
      <c r="B106" s="3" t="s">
        <v>205</v>
      </c>
      <c r="C106" s="3" t="s">
        <v>208</v>
      </c>
      <c r="D106" s="18" t="s">
        <v>182</v>
      </c>
      <c r="E106" s="3" t="s">
        <v>357</v>
      </c>
      <c r="F106" s="18" t="s">
        <v>204</v>
      </c>
    </row>
    <row r="107" spans="1:6" s="21" customFormat="1">
      <c r="A107" s="21" t="s">
        <v>179</v>
      </c>
      <c r="B107" s="19" t="s">
        <v>217</v>
      </c>
      <c r="C107" s="19" t="s">
        <v>218</v>
      </c>
      <c r="E107" s="19" t="s">
        <v>358</v>
      </c>
      <c r="F107" s="21" t="s">
        <v>377</v>
      </c>
    </row>
    <row r="108" spans="1:6" s="21" customFormat="1">
      <c r="A108" s="19" t="s">
        <v>374</v>
      </c>
      <c r="B108" s="19" t="s">
        <v>369</v>
      </c>
      <c r="C108" s="19" t="s">
        <v>376</v>
      </c>
      <c r="D108" s="19" t="s">
        <v>123</v>
      </c>
      <c r="E108" s="19" t="s">
        <v>356</v>
      </c>
      <c r="F108" s="21" t="s">
        <v>377</v>
      </c>
    </row>
    <row r="109" spans="1:6">
      <c r="A109" s="7" t="s">
        <v>139</v>
      </c>
      <c r="B109" s="7" t="s">
        <v>212</v>
      </c>
      <c r="C109" s="5" t="s">
        <v>153</v>
      </c>
      <c r="D109" t="s">
        <v>123</v>
      </c>
      <c r="E109" s="5">
        <v>0</v>
      </c>
      <c r="F109" t="s">
        <v>303</v>
      </c>
    </row>
    <row r="110" spans="1:6">
      <c r="E110" s="5">
        <v>1</v>
      </c>
      <c r="F110" t="s">
        <v>302</v>
      </c>
    </row>
    <row r="111" spans="1:6" s="18" customFormat="1">
      <c r="A111" s="18" t="s">
        <v>179</v>
      </c>
      <c r="B111" s="3" t="s">
        <v>211</v>
      </c>
      <c r="C111" s="3" t="s">
        <v>213</v>
      </c>
      <c r="D111" s="18" t="s">
        <v>182</v>
      </c>
      <c r="E111" s="3" t="s">
        <v>359</v>
      </c>
      <c r="F111" s="18" t="s">
        <v>214</v>
      </c>
    </row>
    <row r="112" spans="1:6">
      <c r="A112" s="7" t="s">
        <v>139</v>
      </c>
      <c r="B112" s="5" t="s">
        <v>176</v>
      </c>
      <c r="C112" s="5" t="s">
        <v>331</v>
      </c>
      <c r="E112" s="5">
        <v>0</v>
      </c>
      <c r="F112" t="s">
        <v>301</v>
      </c>
    </row>
    <row r="113" spans="1:6">
      <c r="A113" s="5"/>
      <c r="E113" s="5">
        <v>1</v>
      </c>
      <c r="F113" t="s">
        <v>300</v>
      </c>
    </row>
    <row r="114" spans="1:6">
      <c r="A114" s="7" t="s">
        <v>139</v>
      </c>
      <c r="B114" s="5" t="s">
        <v>174</v>
      </c>
      <c r="C114" s="5" t="s">
        <v>332</v>
      </c>
      <c r="E114" s="5">
        <v>0</v>
      </c>
      <c r="F114" t="s">
        <v>299</v>
      </c>
    </row>
    <row r="115" spans="1:6">
      <c r="B115" s="6"/>
      <c r="E115" s="5">
        <v>1</v>
      </c>
      <c r="F115" t="s">
        <v>298</v>
      </c>
    </row>
    <row r="116" spans="1:6">
      <c r="A116" s="7" t="s">
        <v>139</v>
      </c>
      <c r="B116" s="5" t="s">
        <v>175</v>
      </c>
      <c r="C116" s="5" t="s">
        <v>333</v>
      </c>
      <c r="E116" s="5">
        <v>0</v>
      </c>
      <c r="F116" t="s">
        <v>297</v>
      </c>
    </row>
    <row r="117" spans="1:6">
      <c r="B117" s="6"/>
      <c r="E117" s="5">
        <v>1</v>
      </c>
      <c r="F117" t="s">
        <v>296</v>
      </c>
    </row>
    <row r="118" spans="1:6" s="18" customFormat="1">
      <c r="A118" s="18" t="s">
        <v>179</v>
      </c>
      <c r="B118" s="3" t="s">
        <v>215</v>
      </c>
      <c r="C118" s="3" t="s">
        <v>227</v>
      </c>
      <c r="D118" s="18" t="s">
        <v>182</v>
      </c>
      <c r="E118" s="3" t="s">
        <v>350</v>
      </c>
      <c r="F118" s="18" t="s">
        <v>216</v>
      </c>
    </row>
    <row r="119" spans="1:6" s="21" customFormat="1">
      <c r="A119" s="21" t="s">
        <v>179</v>
      </c>
      <c r="B119" s="19" t="s">
        <v>226</v>
      </c>
      <c r="C119" s="19" t="s">
        <v>228</v>
      </c>
      <c r="E119" s="19" t="s">
        <v>363</v>
      </c>
      <c r="F119" s="21" t="s">
        <v>295</v>
      </c>
    </row>
    <row r="120" spans="1:6" s="21" customFormat="1">
      <c r="A120" s="19" t="s">
        <v>374</v>
      </c>
      <c r="B120" s="19" t="s">
        <v>370</v>
      </c>
      <c r="C120" s="19" t="s">
        <v>378</v>
      </c>
      <c r="D120" s="19" t="s">
        <v>123</v>
      </c>
      <c r="E120" s="19" t="s">
        <v>356</v>
      </c>
      <c r="F120" s="21" t="s">
        <v>263</v>
      </c>
    </row>
    <row r="121" spans="1:6">
      <c r="A121" s="7" t="s">
        <v>162</v>
      </c>
      <c r="B121" s="17" t="s">
        <v>231</v>
      </c>
      <c r="C121" t="s">
        <v>154</v>
      </c>
      <c r="D121" t="s">
        <v>123</v>
      </c>
      <c r="E121" s="5">
        <v>0</v>
      </c>
      <c r="F121" s="26" t="s">
        <v>294</v>
      </c>
    </row>
    <row r="122" spans="1:6">
      <c r="B122" s="12"/>
      <c r="E122" s="5">
        <v>1</v>
      </c>
      <c r="F122" t="s">
        <v>293</v>
      </c>
    </row>
    <row r="123" spans="1:6">
      <c r="B123" s="12"/>
      <c r="E123" s="5">
        <v>2</v>
      </c>
      <c r="F123" s="26" t="s">
        <v>292</v>
      </c>
    </row>
    <row r="124" spans="1:6">
      <c r="A124" s="7" t="s">
        <v>162</v>
      </c>
      <c r="B124" s="17" t="s">
        <v>232</v>
      </c>
      <c r="C124" t="s">
        <v>155</v>
      </c>
      <c r="D124" t="s">
        <v>123</v>
      </c>
      <c r="E124" s="5">
        <v>0</v>
      </c>
      <c r="F124" t="s">
        <v>291</v>
      </c>
    </row>
    <row r="125" spans="1:6">
      <c r="B125" s="12"/>
      <c r="E125" s="5">
        <v>1</v>
      </c>
      <c r="F125" t="s">
        <v>290</v>
      </c>
    </row>
    <row r="126" spans="1:6">
      <c r="A126" s="7" t="s">
        <v>162</v>
      </c>
      <c r="B126" s="17" t="s">
        <v>233</v>
      </c>
      <c r="C126" t="s">
        <v>334</v>
      </c>
      <c r="D126" t="s">
        <v>123</v>
      </c>
      <c r="E126" s="5">
        <v>0</v>
      </c>
      <c r="F126" t="s">
        <v>289</v>
      </c>
    </row>
    <row r="127" spans="1:6">
      <c r="B127" s="12"/>
      <c r="C127"/>
      <c r="E127" s="5">
        <v>1</v>
      </c>
      <c r="F127" t="s">
        <v>288</v>
      </c>
    </row>
    <row r="128" spans="1:6" s="18" customFormat="1">
      <c r="A128" s="18" t="s">
        <v>179</v>
      </c>
      <c r="B128" s="3" t="s">
        <v>230</v>
      </c>
      <c r="C128" s="3" t="s">
        <v>361</v>
      </c>
      <c r="D128" s="18" t="s">
        <v>182</v>
      </c>
      <c r="E128" s="3" t="s">
        <v>360</v>
      </c>
      <c r="F128" s="18" t="s">
        <v>241</v>
      </c>
    </row>
    <row r="129" spans="1:6">
      <c r="A129" s="7" t="s">
        <v>162</v>
      </c>
      <c r="B129" s="17" t="s">
        <v>234</v>
      </c>
      <c r="C129" t="s">
        <v>156</v>
      </c>
      <c r="D129" t="s">
        <v>123</v>
      </c>
      <c r="E129" s="5">
        <v>0</v>
      </c>
      <c r="F129" t="s">
        <v>287</v>
      </c>
    </row>
    <row r="130" spans="1:6">
      <c r="B130" s="12"/>
      <c r="C130"/>
      <c r="E130" s="5">
        <v>1</v>
      </c>
      <c r="F130" t="s">
        <v>286</v>
      </c>
    </row>
    <row r="131" spans="1:6">
      <c r="A131" s="7" t="s">
        <v>162</v>
      </c>
      <c r="B131" s="17" t="s">
        <v>235</v>
      </c>
      <c r="C131" t="s">
        <v>157</v>
      </c>
      <c r="D131" t="s">
        <v>123</v>
      </c>
      <c r="E131" s="5">
        <v>0</v>
      </c>
      <c r="F131" t="s">
        <v>285</v>
      </c>
    </row>
    <row r="132" spans="1:6">
      <c r="B132" s="12"/>
      <c r="C132"/>
      <c r="E132" s="5">
        <v>1</v>
      </c>
      <c r="F132" t="s">
        <v>284</v>
      </c>
    </row>
    <row r="133" spans="1:6">
      <c r="A133" s="7" t="s">
        <v>162</v>
      </c>
      <c r="B133" s="5" t="s">
        <v>18</v>
      </c>
      <c r="C133" t="s">
        <v>158</v>
      </c>
      <c r="D133" t="s">
        <v>123</v>
      </c>
      <c r="E133" s="5">
        <v>0</v>
      </c>
      <c r="F133" t="s">
        <v>283</v>
      </c>
    </row>
    <row r="134" spans="1:6">
      <c r="B134" s="5"/>
      <c r="C134"/>
      <c r="E134" s="5">
        <v>1</v>
      </c>
      <c r="F134" t="s">
        <v>282</v>
      </c>
    </row>
    <row r="135" spans="1:6">
      <c r="A135" s="7" t="s">
        <v>162</v>
      </c>
      <c r="B135" s="5" t="s">
        <v>20</v>
      </c>
      <c r="C135" t="s">
        <v>159</v>
      </c>
      <c r="D135" t="s">
        <v>123</v>
      </c>
      <c r="E135" s="5">
        <v>0</v>
      </c>
      <c r="F135" t="s">
        <v>281</v>
      </c>
    </row>
    <row r="136" spans="1:6">
      <c r="B136" s="5"/>
      <c r="C136"/>
      <c r="E136" s="5">
        <v>1</v>
      </c>
      <c r="F136" t="s">
        <v>280</v>
      </c>
    </row>
    <row r="137" spans="1:6">
      <c r="A137" s="7" t="s">
        <v>162</v>
      </c>
      <c r="B137" s="5" t="s">
        <v>236</v>
      </c>
      <c r="C137" t="s">
        <v>160</v>
      </c>
      <c r="D137" t="s">
        <v>123</v>
      </c>
      <c r="E137" s="5">
        <v>0</v>
      </c>
      <c r="F137" t="s">
        <v>279</v>
      </c>
    </row>
    <row r="138" spans="1:6">
      <c r="B138" s="5"/>
      <c r="C138"/>
      <c r="E138" s="5">
        <v>1</v>
      </c>
      <c r="F138" t="s">
        <v>278</v>
      </c>
    </row>
    <row r="139" spans="1:6">
      <c r="A139" s="7" t="s">
        <v>162</v>
      </c>
      <c r="B139" s="5" t="s">
        <v>22</v>
      </c>
      <c r="C139" t="s">
        <v>161</v>
      </c>
      <c r="D139" t="s">
        <v>123</v>
      </c>
      <c r="E139" s="5">
        <v>0</v>
      </c>
      <c r="F139" t="s">
        <v>277</v>
      </c>
    </row>
    <row r="140" spans="1:6">
      <c r="E140" s="5">
        <v>1</v>
      </c>
      <c r="F140" t="s">
        <v>276</v>
      </c>
    </row>
    <row r="141" spans="1:6" s="18" customFormat="1">
      <c r="A141" s="18" t="s">
        <v>179</v>
      </c>
      <c r="B141" s="3" t="s">
        <v>229</v>
      </c>
      <c r="C141" s="3" t="s">
        <v>237</v>
      </c>
      <c r="D141" s="18" t="s">
        <v>182</v>
      </c>
      <c r="E141" s="3" t="s">
        <v>362</v>
      </c>
      <c r="F141" s="18" t="s">
        <v>241</v>
      </c>
    </row>
    <row r="142" spans="1:6" ht="28.8">
      <c r="A142" s="7" t="s">
        <v>162</v>
      </c>
      <c r="B142" s="6" t="s">
        <v>172</v>
      </c>
      <c r="C142" s="6" t="s">
        <v>335</v>
      </c>
      <c r="D142" t="s">
        <v>177</v>
      </c>
      <c r="E142" s="5">
        <v>4</v>
      </c>
      <c r="F142" t="s">
        <v>275</v>
      </c>
    </row>
    <row r="143" spans="1:6" ht="28.8">
      <c r="A143" s="7" t="s">
        <v>162</v>
      </c>
      <c r="B143" s="6" t="s">
        <v>173</v>
      </c>
      <c r="C143" s="6" t="s">
        <v>336</v>
      </c>
      <c r="E143" s="5">
        <v>0</v>
      </c>
      <c r="F143" t="s">
        <v>274</v>
      </c>
    </row>
    <row r="144" spans="1:6">
      <c r="B144" s="6"/>
      <c r="E144" s="5">
        <v>1</v>
      </c>
      <c r="F144" t="s">
        <v>273</v>
      </c>
    </row>
    <row r="145" spans="1:6">
      <c r="B145" s="6"/>
      <c r="E145" s="5">
        <v>2</v>
      </c>
      <c r="F145" t="s">
        <v>269</v>
      </c>
    </row>
    <row r="146" spans="1:6" s="18" customFormat="1">
      <c r="A146" s="18" t="s">
        <v>179</v>
      </c>
      <c r="B146" s="3" t="s">
        <v>238</v>
      </c>
      <c r="C146" s="3" t="s">
        <v>239</v>
      </c>
      <c r="D146" s="18" t="s">
        <v>182</v>
      </c>
      <c r="E146" s="3" t="s">
        <v>362</v>
      </c>
      <c r="F146" s="18" t="s">
        <v>240</v>
      </c>
    </row>
    <row r="147" spans="1:6" s="21" customFormat="1">
      <c r="A147" s="21" t="s">
        <v>179</v>
      </c>
      <c r="B147" s="19" t="s">
        <v>242</v>
      </c>
      <c r="C147" s="19" t="s">
        <v>243</v>
      </c>
      <c r="E147" s="19">
        <v>16</v>
      </c>
      <c r="F147" s="21" t="s">
        <v>268</v>
      </c>
    </row>
    <row r="148" spans="1:6" s="21" customFormat="1">
      <c r="A148" s="19" t="s">
        <v>374</v>
      </c>
      <c r="B148" s="19" t="s">
        <v>371</v>
      </c>
      <c r="C148" s="19" t="s">
        <v>379</v>
      </c>
      <c r="D148" s="19" t="s">
        <v>123</v>
      </c>
      <c r="E148" s="19" t="s">
        <v>356</v>
      </c>
      <c r="F148" s="21" t="s">
        <v>262</v>
      </c>
    </row>
    <row r="149" spans="1:6" s="21" customFormat="1">
      <c r="A149" s="21" t="s">
        <v>364</v>
      </c>
      <c r="B149" s="19" t="s">
        <v>349</v>
      </c>
      <c r="C149" s="19" t="s">
        <v>365</v>
      </c>
      <c r="D149" s="21" t="s">
        <v>134</v>
      </c>
      <c r="E149" s="19" t="s">
        <v>372</v>
      </c>
      <c r="F149" s="21" t="s">
        <v>381</v>
      </c>
    </row>
    <row r="150" spans="1:6" s="21" customFormat="1">
      <c r="A150" s="19" t="s">
        <v>374</v>
      </c>
      <c r="B150" s="19" t="s">
        <v>373</v>
      </c>
      <c r="C150" s="19" t="s">
        <v>380</v>
      </c>
      <c r="D150" s="19" t="s">
        <v>123</v>
      </c>
      <c r="E150" s="19" t="s">
        <v>356</v>
      </c>
      <c r="F150" s="21" t="s">
        <v>381</v>
      </c>
    </row>
    <row r="151" spans="1:6">
      <c r="A151" s="7" t="s">
        <v>163</v>
      </c>
      <c r="B151" s="13" t="s">
        <v>100</v>
      </c>
      <c r="C151" s="5" t="s">
        <v>337</v>
      </c>
      <c r="D151" t="s">
        <v>123</v>
      </c>
      <c r="E151" s="5">
        <v>0</v>
      </c>
      <c r="F151" t="s">
        <v>267</v>
      </c>
    </row>
    <row r="152" spans="1:6">
      <c r="A152" s="7"/>
      <c r="B152" s="13"/>
      <c r="E152" s="5">
        <v>1</v>
      </c>
      <c r="F152" t="s">
        <v>266</v>
      </c>
    </row>
    <row r="153" spans="1:6">
      <c r="A153" s="7" t="s">
        <v>163</v>
      </c>
      <c r="B153" s="13" t="s">
        <v>101</v>
      </c>
      <c r="C153" s="5" t="s">
        <v>338</v>
      </c>
      <c r="D153" t="s">
        <v>123</v>
      </c>
      <c r="E153" s="5">
        <v>0</v>
      </c>
      <c r="F153" t="s">
        <v>267</v>
      </c>
    </row>
    <row r="154" spans="1:6">
      <c r="A154" s="7"/>
      <c r="B154" s="13"/>
      <c r="E154" s="5">
        <v>1</v>
      </c>
      <c r="F154" t="s">
        <v>266</v>
      </c>
    </row>
    <row r="155" spans="1:6">
      <c r="A155" s="7" t="s">
        <v>163</v>
      </c>
      <c r="B155" s="13" t="s">
        <v>102</v>
      </c>
      <c r="C155" s="5" t="s">
        <v>339</v>
      </c>
      <c r="D155" t="s">
        <v>123</v>
      </c>
      <c r="E155" s="5">
        <v>0</v>
      </c>
      <c r="F155" t="s">
        <v>267</v>
      </c>
    </row>
    <row r="156" spans="1:6">
      <c r="A156" s="7"/>
      <c r="B156" s="13"/>
      <c r="E156" s="5">
        <v>1</v>
      </c>
      <c r="F156" t="s">
        <v>266</v>
      </c>
    </row>
    <row r="157" spans="1:6">
      <c r="A157" s="7" t="s">
        <v>163</v>
      </c>
      <c r="B157" s="13" t="s">
        <v>103</v>
      </c>
      <c r="C157" s="5" t="s">
        <v>340</v>
      </c>
      <c r="D157" t="s">
        <v>123</v>
      </c>
      <c r="E157" s="5">
        <v>0</v>
      </c>
      <c r="F157" t="s">
        <v>267</v>
      </c>
    </row>
    <row r="158" spans="1:6">
      <c r="A158" s="7"/>
      <c r="B158" s="13"/>
      <c r="E158" s="5">
        <v>1</v>
      </c>
      <c r="F158" t="s">
        <v>266</v>
      </c>
    </row>
    <row r="159" spans="1:6">
      <c r="A159" s="7" t="s">
        <v>163</v>
      </c>
      <c r="B159" s="13" t="s">
        <v>104</v>
      </c>
      <c r="C159" s="5" t="s">
        <v>341</v>
      </c>
      <c r="D159" t="s">
        <v>123</v>
      </c>
      <c r="E159" s="5">
        <v>0</v>
      </c>
      <c r="F159" t="s">
        <v>267</v>
      </c>
    </row>
    <row r="160" spans="1:6">
      <c r="A160" s="7"/>
      <c r="B160" s="13"/>
      <c r="E160" s="5">
        <v>1</v>
      </c>
      <c r="F160" t="s">
        <v>266</v>
      </c>
    </row>
    <row r="161" spans="1:6">
      <c r="A161" s="7" t="s">
        <v>163</v>
      </c>
      <c r="B161" s="13" t="s">
        <v>105</v>
      </c>
      <c r="C161" s="5" t="s">
        <v>165</v>
      </c>
      <c r="D161" t="s">
        <v>123</v>
      </c>
      <c r="E161" s="5">
        <v>1</v>
      </c>
      <c r="F161" t="s">
        <v>265</v>
      </c>
    </row>
    <row r="162" spans="1:6">
      <c r="A162" s="7"/>
      <c r="B162" s="13"/>
      <c r="E162" s="5">
        <v>2</v>
      </c>
      <c r="F162" t="s">
        <v>264</v>
      </c>
    </row>
    <row r="163" spans="1:6">
      <c r="A163" s="7"/>
      <c r="B163" s="13"/>
      <c r="E163" s="5">
        <v>3</v>
      </c>
      <c r="F163" t="s">
        <v>263</v>
      </c>
    </row>
    <row r="164" spans="1:6">
      <c r="A164" s="7"/>
      <c r="B164" s="13"/>
      <c r="E164" s="5">
        <v>4</v>
      </c>
      <c r="F164" t="s">
        <v>262</v>
      </c>
    </row>
    <row r="165" spans="1:6">
      <c r="A165" s="7" t="s">
        <v>163</v>
      </c>
      <c r="B165" s="13" t="s">
        <v>106</v>
      </c>
      <c r="C165" s="5" t="s">
        <v>166</v>
      </c>
      <c r="D165" t="s">
        <v>123</v>
      </c>
      <c r="E165" s="5">
        <v>1</v>
      </c>
      <c r="F165" t="s">
        <v>265</v>
      </c>
    </row>
    <row r="166" spans="1:6">
      <c r="E166" s="5">
        <v>2</v>
      </c>
      <c r="F166" t="s">
        <v>264</v>
      </c>
    </row>
    <row r="167" spans="1:6">
      <c r="E167" s="5">
        <v>3</v>
      </c>
      <c r="F167" t="s">
        <v>263</v>
      </c>
    </row>
    <row r="168" spans="1:6">
      <c r="E168" s="5">
        <v>4</v>
      </c>
      <c r="F168" t="s">
        <v>262</v>
      </c>
    </row>
  </sheetData>
  <phoneticPr fontId="23" type="noConversion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20240201_AlgorithmicAbstract</vt:lpstr>
      <vt:lpstr>Code_Book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Arlene</dc:creator>
  <cp:lastModifiedBy>Xiaoling Zhang</cp:lastModifiedBy>
  <dcterms:created xsi:type="dcterms:W3CDTF">2024-04-16T13:17:42Z</dcterms:created>
  <dcterms:modified xsi:type="dcterms:W3CDTF">2024-06-25T14:05:00Z</dcterms:modified>
</cp:coreProperties>
</file>