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pudane\Desktop\Back up 26-03-2020\Open data\MY DATA\Johanan - academics travel\4TU Data package\"/>
    </mc:Choice>
  </mc:AlternateContent>
  <bookViews>
    <workbookView xWindow="0" yWindow="0" windowWidth="17256" windowHeight="506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B16" i="1"/>
  <c r="F16" i="1" l="1"/>
  <c r="B32" i="1" s="1"/>
  <c r="E19" i="1"/>
  <c r="D19" i="1"/>
  <c r="E18" i="1"/>
  <c r="D18" i="1"/>
  <c r="E17" i="1"/>
  <c r="D17" i="1"/>
  <c r="E16" i="1"/>
  <c r="E15" i="1"/>
  <c r="D15" i="1"/>
  <c r="E14" i="1"/>
  <c r="D14" i="1"/>
  <c r="D11" i="1"/>
  <c r="C19" i="1"/>
  <c r="G19" i="1" s="1"/>
  <c r="B31" i="1" s="1"/>
  <c r="B19" i="1"/>
  <c r="C18" i="1"/>
  <c r="G18" i="1" s="1"/>
  <c r="E34" i="1" s="1"/>
  <c r="B18" i="1"/>
  <c r="C17" i="1"/>
  <c r="G17" i="1" s="1"/>
  <c r="B33" i="1" s="1"/>
  <c r="B17" i="1"/>
  <c r="C16" i="1"/>
  <c r="C15" i="1"/>
  <c r="G15" i="1" s="1"/>
  <c r="B35" i="1" s="1"/>
  <c r="B15" i="1"/>
  <c r="C14" i="1"/>
  <c r="I14" i="1" s="1"/>
  <c r="B28" i="1" s="1"/>
  <c r="B14" i="1"/>
  <c r="C11" i="1"/>
  <c r="F11" i="1" s="1"/>
  <c r="E11" i="1"/>
  <c r="G16" i="1" l="1"/>
  <c r="E32" i="1" s="1"/>
  <c r="C33" i="1"/>
  <c r="C31" i="1"/>
  <c r="C35" i="1"/>
  <c r="C32" i="1"/>
  <c r="D34" i="1"/>
  <c r="D32" i="1"/>
  <c r="I18" i="1"/>
  <c r="B26" i="1" s="1"/>
  <c r="H17" i="1"/>
  <c r="B25" i="1" s="1"/>
  <c r="H19" i="1"/>
  <c r="B23" i="1" s="1"/>
  <c r="I15" i="1"/>
  <c r="I17" i="1"/>
  <c r="I19" i="1"/>
  <c r="H14" i="1"/>
  <c r="E28" i="1" s="1"/>
  <c r="H16" i="1"/>
  <c r="E24" i="1" s="1"/>
  <c r="D24" i="1" s="1"/>
  <c r="H18" i="1"/>
  <c r="E26" i="1" s="1"/>
  <c r="F15" i="1"/>
  <c r="E35" i="1" s="1"/>
  <c r="D35" i="1" s="1"/>
  <c r="F17" i="1"/>
  <c r="E33" i="1" s="1"/>
  <c r="D33" i="1" s="1"/>
  <c r="F19" i="1"/>
  <c r="E31" i="1" s="1"/>
  <c r="D31" i="1" s="1"/>
  <c r="I16" i="1"/>
  <c r="H15" i="1"/>
  <c r="B27" i="1" s="1"/>
  <c r="G14" i="1"/>
  <c r="F14" i="1"/>
  <c r="B36" i="1" s="1"/>
  <c r="C36" i="1" s="1"/>
  <c r="F18" i="1"/>
  <c r="B34" i="1" s="1"/>
  <c r="C34" i="1" s="1"/>
  <c r="G11" i="1"/>
  <c r="D28" i="1" l="1"/>
  <c r="K17" i="1"/>
  <c r="E25" i="1"/>
  <c r="D25" i="1" s="1"/>
  <c r="K15" i="1"/>
  <c r="E27" i="1"/>
  <c r="D27" i="1" s="1"/>
  <c r="K18" i="1"/>
  <c r="K14" i="1"/>
  <c r="E36" i="1"/>
  <c r="D36" i="1" s="1"/>
  <c r="C26" i="1"/>
  <c r="C28" i="1"/>
  <c r="C25" i="1"/>
  <c r="C23" i="1"/>
  <c r="C27" i="1"/>
  <c r="K16" i="1"/>
  <c r="B24" i="1"/>
  <c r="C24" i="1" s="1"/>
  <c r="D26" i="1"/>
  <c r="K19" i="1"/>
  <c r="E23" i="1"/>
  <c r="D23" i="1" s="1"/>
  <c r="J17" i="1"/>
  <c r="J16" i="1"/>
  <c r="J18" i="1"/>
  <c r="J15" i="1"/>
  <c r="J19" i="1"/>
  <c r="J14" i="1"/>
</calcChain>
</file>

<file path=xl/sharedStrings.xml><?xml version="1.0" encoding="utf-8"?>
<sst xmlns="http://schemas.openxmlformats.org/spreadsheetml/2006/main" count="60" uniqueCount="42">
  <si>
    <t>ASC Plane</t>
  </si>
  <si>
    <t>ASC Train</t>
  </si>
  <si>
    <t>Travel time plane (h)</t>
  </si>
  <si>
    <t>Travel time train (h)</t>
  </si>
  <si>
    <t>Travel cost (Eur)</t>
  </si>
  <si>
    <t>Parameter</t>
  </si>
  <si>
    <t>Value</t>
  </si>
  <si>
    <t>Std. error</t>
  </si>
  <si>
    <t>T-value</t>
  </si>
  <si>
    <t>P-value</t>
  </si>
  <si>
    <t>Attribute - Low</t>
  </si>
  <si>
    <t>Attribute - High</t>
  </si>
  <si>
    <t>Attribute - Mid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</si>
  <si>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emission (kg) - train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</si>
  <si>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emission (kg) - plane</t>
    </r>
  </si>
  <si>
    <t>P(Train) base</t>
  </si>
  <si>
    <t>P(Plane) base</t>
  </si>
  <si>
    <t>U(Train) base</t>
  </si>
  <si>
    <t>U(Plane) base</t>
  </si>
  <si>
    <t>U(Train), attribute = Low</t>
  </si>
  <si>
    <t>U(Train), attribute = High</t>
  </si>
  <si>
    <t>Attribute</t>
  </si>
  <si>
    <t>U(Don't attend)</t>
  </si>
  <si>
    <t>Travel cost plane (Eur)</t>
  </si>
  <si>
    <t>Travel cost train (Eur)</t>
  </si>
  <si>
    <t>U(Plane), attribute = Low</t>
  </si>
  <si>
    <t>U(Plane), attribute = High</t>
  </si>
  <si>
    <t>P(Train), attribute = Low</t>
  </si>
  <si>
    <t>P(Train), attribute = High</t>
  </si>
  <si>
    <t>P(Plane), attribute = Low</t>
  </si>
  <si>
    <t>P(Plane), attribute = High</t>
  </si>
  <si>
    <t>P(don't attend), attribute = High</t>
  </si>
  <si>
    <t>P(don't attend), attribute = Low</t>
  </si>
  <si>
    <t>P(don't attend) base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</si>
  <si>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emission plane (kg)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</si>
  <si>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emission train (kg)</t>
    </r>
  </si>
  <si>
    <t>Maximum increase</t>
  </si>
  <si>
    <t>Maximum decrease</t>
  </si>
  <si>
    <t>P(Plane) low</t>
  </si>
  <si>
    <t>P(Plane) high</t>
  </si>
  <si>
    <t>P(Train) low</t>
  </si>
  <si>
    <t>P(Train) 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</si>
</sst>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/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0" fillId="0" borderId="0" xfId="1" applyFont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0" fontId="0" fillId="0" borderId="0" xfId="1" applyNumberFormat="1" applyFont="1"/>
    <xf numFmtId="10" fontId="0" fillId="2" borderId="0" xfId="1" applyNumberFormat="1" applyFont="1" applyFill="1"/>
    <xf numFmtId="10" fontId="0" fillId="0" borderId="0" xfId="0" applyNumberFormat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Impact of experiment attributes on P(Plane)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Sheet1!$B$22</c:f>
              <c:strCache>
                <c:ptCount val="1"/>
                <c:pt idx="0">
                  <c:v>P(Plane) low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Sheet1!$A$23:$A$28</c:f>
              <c:strCache>
                <c:ptCount val="6"/>
                <c:pt idx="0">
                  <c:v>CO2 emission train (kg)</c:v>
                </c:pt>
                <c:pt idx="1">
                  <c:v>Travel cost plane (Eur)</c:v>
                </c:pt>
                <c:pt idx="2">
                  <c:v>Travel cost train (Eur)</c:v>
                </c:pt>
                <c:pt idx="3">
                  <c:v>CO2 emission plane (kg)</c:v>
                </c:pt>
                <c:pt idx="4">
                  <c:v>Travel time train (h)</c:v>
                </c:pt>
                <c:pt idx="5">
                  <c:v>Travel time plane (h)</c:v>
                </c:pt>
              </c:strCache>
            </c:strRef>
          </c:cat>
          <c:val>
            <c:numRef>
              <c:f>Sheet1!$B$23:$B$28</c:f>
              <c:numCache>
                <c:formatCode>0.00%</c:formatCode>
                <c:ptCount val="6"/>
                <c:pt idx="0">
                  <c:v>0.31414040233082668</c:v>
                </c:pt>
                <c:pt idx="1">
                  <c:v>0.2938333827183055</c:v>
                </c:pt>
                <c:pt idx="2">
                  <c:v>0.29433411362768441</c:v>
                </c:pt>
                <c:pt idx="3">
                  <c:v>0.24129984246268613</c:v>
                </c:pt>
                <c:pt idx="4">
                  <c:v>0.22357855576450616</c:v>
                </c:pt>
                <c:pt idx="5">
                  <c:v>0.20507266467265473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51-4540-9131-5517B5C848F5}"/>
            </c:ext>
          </c:extLst>
        </c:ser>
        <c:ser>
          <c:idx val="1"/>
          <c:order val="1"/>
          <c:tx>
            <c:strRef>
              <c:f>Sheet1!$C$22</c:f>
              <c:strCache>
                <c:ptCount val="1"/>
                <c:pt idx="0">
                  <c:v>Maximum decrease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Sheet1!$A$23:$A$28</c:f>
              <c:strCache>
                <c:ptCount val="6"/>
                <c:pt idx="0">
                  <c:v>CO2 emission train (kg)</c:v>
                </c:pt>
                <c:pt idx="1">
                  <c:v>Travel cost plane (Eur)</c:v>
                </c:pt>
                <c:pt idx="2">
                  <c:v>Travel cost train (Eur)</c:v>
                </c:pt>
                <c:pt idx="3">
                  <c:v>CO2 emission plane (kg)</c:v>
                </c:pt>
                <c:pt idx="4">
                  <c:v>Travel time train (h)</c:v>
                </c:pt>
                <c:pt idx="5">
                  <c:v>Travel time plane (h)</c:v>
                </c:pt>
              </c:strCache>
            </c:strRef>
          </c:cat>
          <c:val>
            <c:numRef>
              <c:f>Sheet1!$C$23:$C$28</c:f>
              <c:numCache>
                <c:formatCode>0.00%</c:formatCode>
                <c:ptCount val="6"/>
                <c:pt idx="0">
                  <c:v>1.0221361727048572E-2</c:v>
                </c:pt>
                <c:pt idx="1">
                  <c:v>3.0528381339569755E-2</c:v>
                </c:pt>
                <c:pt idx="2">
                  <c:v>3.0027650430190844E-2</c:v>
                </c:pt>
                <c:pt idx="3">
                  <c:v>8.3061921595189131E-2</c:v>
                </c:pt>
                <c:pt idx="4">
                  <c:v>0.10078320829336909</c:v>
                </c:pt>
                <c:pt idx="5">
                  <c:v>0.11928909938522053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51-4540-9131-5517B5C848F5}"/>
            </c:ext>
          </c:extLst>
        </c:ser>
        <c:ser>
          <c:idx val="2"/>
          <c:order val="2"/>
          <c:tx>
            <c:strRef>
              <c:f>Sheet1!$D$22</c:f>
              <c:strCache>
                <c:ptCount val="1"/>
                <c:pt idx="0">
                  <c:v>Maximum increase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Sheet1!$A$23:$A$28</c:f>
              <c:strCache>
                <c:ptCount val="6"/>
                <c:pt idx="0">
                  <c:v>CO2 emission train (kg)</c:v>
                </c:pt>
                <c:pt idx="1">
                  <c:v>Travel cost plane (Eur)</c:v>
                </c:pt>
                <c:pt idx="2">
                  <c:v>Travel cost train (Eur)</c:v>
                </c:pt>
                <c:pt idx="3">
                  <c:v>CO2 emission plane (kg)</c:v>
                </c:pt>
                <c:pt idx="4">
                  <c:v>Travel time train (h)</c:v>
                </c:pt>
                <c:pt idx="5">
                  <c:v>Travel time plane (h)</c:v>
                </c:pt>
              </c:strCache>
            </c:strRef>
          </c:cat>
          <c:val>
            <c:numRef>
              <c:f>Sheet1!$D$23:$D$28</c:f>
              <c:numCache>
                <c:formatCode>0.00%</c:formatCode>
                <c:ptCount val="6"/>
                <c:pt idx="0">
                  <c:v>1.0382552964007308E-2</c:v>
                </c:pt>
                <c:pt idx="1">
                  <c:v>3.2099113004216251E-2</c:v>
                </c:pt>
                <c:pt idx="2">
                  <c:v>3.1462627130810217E-2</c:v>
                </c:pt>
                <c:pt idx="3">
                  <c:v>9.5819256607409309E-2</c:v>
                </c:pt>
                <c:pt idx="4">
                  <c:v>0.11899959205019994</c:v>
                </c:pt>
                <c:pt idx="5">
                  <c:v>0.14749044531198713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51-4540-9131-5517B5C84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0736376"/>
        <c:axId val="540737032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Sheet1!$E$22</c15:sqref>
                        </c15:formulaRef>
                      </c:ext>
                    </c:extLst>
                    <c:strCache>
                      <c:ptCount val="1"/>
                      <c:pt idx="0">
                        <c:v>P(Plane) high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Sheet1!$A$23:$A$28</c15:sqref>
                        </c15:formulaRef>
                      </c:ext>
                    </c:extLst>
                    <c:strCache>
                      <c:ptCount val="6"/>
                      <c:pt idx="0">
                        <c:v>CO2 emission train (kg)</c:v>
                      </c:pt>
                      <c:pt idx="1">
                        <c:v>Travel cost plane (Eur)</c:v>
                      </c:pt>
                      <c:pt idx="2">
                        <c:v>Travel cost train (Eur)</c:v>
                      </c:pt>
                      <c:pt idx="3">
                        <c:v>CO2 emission plane (kg)</c:v>
                      </c:pt>
                      <c:pt idx="4">
                        <c:v>Travel time train (h)</c:v>
                      </c:pt>
                      <c:pt idx="5">
                        <c:v>Travel time plane (h)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Sheet1!$E$23:$E$28</c15:sqref>
                        </c15:formulaRef>
                      </c:ext>
                    </c:extLst>
                    <c:numCache>
                      <c:formatCode>0.00%</c:formatCode>
                      <c:ptCount val="6"/>
                      <c:pt idx="0">
                        <c:v>0.33474431702188256</c:v>
                      </c:pt>
                      <c:pt idx="1">
                        <c:v>0.35646087706209151</c:v>
                      </c:pt>
                      <c:pt idx="2">
                        <c:v>0.35582439118868547</c:v>
                      </c:pt>
                      <c:pt idx="3">
                        <c:v>0.42018102066528457</c:v>
                      </c:pt>
                      <c:pt idx="4">
                        <c:v>0.4433613561080752</c:v>
                      </c:pt>
                      <c:pt idx="5">
                        <c:v>0.47185220936986239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C851-4540-9131-5517B5C848F5}"/>
                  </c:ext>
                </c:extLst>
              </c15:ser>
            </c15:filteredBarSeries>
          </c:ext>
        </c:extLst>
      </c:barChart>
      <c:catAx>
        <c:axId val="540736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737032"/>
        <c:crosses val="autoZero"/>
        <c:auto val="1"/>
        <c:lblAlgn val="ctr"/>
        <c:lblOffset val="100"/>
        <c:noMultiLvlLbl val="0"/>
      </c:catAx>
      <c:valAx>
        <c:axId val="540737032"/>
        <c:scaling>
          <c:orientation val="minMax"/>
          <c:max val="0.5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P(Plane)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73637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Sheet1!$B$30</c:f>
              <c:strCache>
                <c:ptCount val="1"/>
                <c:pt idx="0">
                  <c:v>P(Train) low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Sheet1!$A$31:$A$36</c:f>
              <c:strCache>
                <c:ptCount val="6"/>
                <c:pt idx="0">
                  <c:v>CO2 emission train (kg)</c:v>
                </c:pt>
                <c:pt idx="1">
                  <c:v>Travel cost plane (Eur)</c:v>
                </c:pt>
                <c:pt idx="2">
                  <c:v>Travel cost train (Eur)</c:v>
                </c:pt>
                <c:pt idx="3">
                  <c:v>CO2 emission plane (kg)</c:v>
                </c:pt>
                <c:pt idx="4">
                  <c:v>Travel time train (h)</c:v>
                </c:pt>
                <c:pt idx="5">
                  <c:v>Travel time plane (h)</c:v>
                </c:pt>
              </c:strCache>
            </c:strRef>
          </c:cat>
          <c:val>
            <c:numRef>
              <c:f>Sheet1!$B$31:$B$36</c:f>
              <c:numCache>
                <c:formatCode>0.00%</c:formatCode>
                <c:ptCount val="6"/>
                <c:pt idx="0">
                  <c:v>0.65265229068109276</c:v>
                </c:pt>
                <c:pt idx="1">
                  <c:v>0.6319068487535503</c:v>
                </c:pt>
                <c:pt idx="2">
                  <c:v>0.63077853479703705</c:v>
                </c:pt>
                <c:pt idx="3">
                  <c:v>0.56933847689979689</c:v>
                </c:pt>
                <c:pt idx="4">
                  <c:v>0.53994573286632674</c:v>
                </c:pt>
                <c:pt idx="5">
                  <c:v>0.51860126938302842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0-4DFF-BB87-6279AB4B2122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Maximum decrease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Sheet1!$A$31:$A$36</c:f>
              <c:strCache>
                <c:ptCount val="6"/>
                <c:pt idx="0">
                  <c:v>CO2 emission train (kg)</c:v>
                </c:pt>
                <c:pt idx="1">
                  <c:v>Travel cost plane (Eur)</c:v>
                </c:pt>
                <c:pt idx="2">
                  <c:v>Travel cost train (Eur)</c:v>
                </c:pt>
                <c:pt idx="3">
                  <c:v>CO2 emission plane (kg)</c:v>
                </c:pt>
                <c:pt idx="4">
                  <c:v>Travel time train (h)</c:v>
                </c:pt>
                <c:pt idx="5">
                  <c:v>Travel time plane (h)</c:v>
                </c:pt>
              </c:strCache>
            </c:strRef>
          </c:cat>
          <c:val>
            <c:numRef>
              <c:f>Sheet1!$C$31:$C$36</c:f>
              <c:numCache>
                <c:formatCode>0.00%</c:formatCode>
                <c:ptCount val="6"/>
                <c:pt idx="0">
                  <c:v>1.0773464419097101E-2</c:v>
                </c:pt>
                <c:pt idx="1">
                  <c:v>3.1518906346639564E-2</c:v>
                </c:pt>
                <c:pt idx="2">
                  <c:v>3.2647220303152813E-2</c:v>
                </c:pt>
                <c:pt idx="3">
                  <c:v>9.4087278200392976E-2</c:v>
                </c:pt>
                <c:pt idx="4">
                  <c:v>0.12348002223386312</c:v>
                </c:pt>
                <c:pt idx="5">
                  <c:v>0.14482448571716144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70-4DFF-BB87-6279AB4B2122}"/>
            </c:ext>
          </c:extLst>
        </c:ser>
        <c:ser>
          <c:idx val="2"/>
          <c:order val="2"/>
          <c:tx>
            <c:strRef>
              <c:f>Sheet1!$D$30</c:f>
              <c:strCache>
                <c:ptCount val="1"/>
                <c:pt idx="0">
                  <c:v>Maximum increase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6507385106273479E-2"/>
                  <c:y val="0"/>
                </c:manualLayout>
              </c:layout>
              <c:tx>
                <c:rich>
                  <a:bodyPr/>
                  <a:lstStyle/>
                  <a:p>
                    <a:fld id="{BB0536C2-E02C-4680-BE71-6B9490F6AE9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4170-4DFF-BB87-6279AB4B2122}"/>
                </c:ext>
              </c:extLst>
            </c:dLbl>
            <c:dLbl>
              <c:idx val="1"/>
              <c:layout>
                <c:manualLayout>
                  <c:x val="6.0503190777623388E-2"/>
                  <c:y val="-4.444444444444526E-3"/>
                </c:manualLayout>
              </c:layout>
              <c:tx>
                <c:rich>
                  <a:bodyPr/>
                  <a:lstStyle/>
                  <a:p>
                    <a:fld id="{E5937983-2962-4753-B221-79999D1EBFE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170-4DFF-BB87-6279AB4B2122}"/>
                </c:ext>
              </c:extLst>
            </c:dLbl>
            <c:dLbl>
              <c:idx val="2"/>
              <c:layout>
                <c:manualLayout>
                  <c:x val="5.8745475443020605E-2"/>
                  <c:y val="-8.1480540211327956E-17"/>
                </c:manualLayout>
              </c:layout>
              <c:tx>
                <c:rich>
                  <a:bodyPr/>
                  <a:lstStyle/>
                  <a:p>
                    <a:fld id="{3A7F5080-C0BC-4390-9095-2E745D04748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4170-4DFF-BB87-6279AB4B2122}"/>
                </c:ext>
              </c:extLst>
            </c:dLbl>
            <c:dLbl>
              <c:idx val="3"/>
              <c:layout>
                <c:manualLayout>
                  <c:x val="9.4495265297720135E-2"/>
                  <c:y val="0"/>
                </c:manualLayout>
              </c:layout>
              <c:tx>
                <c:rich>
                  <a:bodyPr/>
                  <a:lstStyle/>
                  <a:p>
                    <a:fld id="{7106904A-64DE-43DC-96E6-117908D3C9C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170-4DFF-BB87-6279AB4B2122}"/>
                </c:ext>
              </c:extLst>
            </c:dLbl>
            <c:dLbl>
              <c:idx val="4"/>
              <c:layout>
                <c:manualLayout>
                  <c:x val="0.11600942651776361"/>
                  <c:y val="4.0740270105663978E-17"/>
                </c:manualLayout>
              </c:layout>
              <c:tx>
                <c:rich>
                  <a:bodyPr/>
                  <a:lstStyle/>
                  <a:p>
                    <a:fld id="{07BF2541-DB90-48A8-B000-FCA08732D83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170-4DFF-BB87-6279AB4B2122}"/>
                </c:ext>
              </c:extLst>
            </c:dLbl>
            <c:dLbl>
              <c:idx val="5"/>
              <c:layout>
                <c:manualLayout>
                  <c:x val="0.1262923935978589"/>
                  <c:y val="0"/>
                </c:manualLayout>
              </c:layout>
              <c:tx>
                <c:rich>
                  <a:bodyPr/>
                  <a:lstStyle/>
                  <a:p>
                    <a:fld id="{6AE11714-3F8E-4108-B6CD-246B70ADFB6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170-4DFF-BB87-6279AB4B2122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Sheet1!$A$31:$A$36</c:f>
              <c:strCache>
                <c:ptCount val="6"/>
                <c:pt idx="0">
                  <c:v>CO2 emission train (kg)</c:v>
                </c:pt>
                <c:pt idx="1">
                  <c:v>Travel cost plane (Eur)</c:v>
                </c:pt>
                <c:pt idx="2">
                  <c:v>Travel cost train (Eur)</c:v>
                </c:pt>
                <c:pt idx="3">
                  <c:v>CO2 emission plane (kg)</c:v>
                </c:pt>
                <c:pt idx="4">
                  <c:v>Travel time train (h)</c:v>
                </c:pt>
                <c:pt idx="5">
                  <c:v>Travel time plane (h)</c:v>
                </c:pt>
              </c:strCache>
            </c:strRef>
          </c:cat>
          <c:val>
            <c:numRef>
              <c:f>Sheet1!$D$31:$D$36</c:f>
              <c:numCache>
                <c:formatCode>0.00%</c:formatCode>
                <c:ptCount val="6"/>
                <c:pt idx="0">
                  <c:v>1.0606204202648684E-2</c:v>
                </c:pt>
                <c:pt idx="1">
                  <c:v>2.9976566400137128E-2</c:v>
                </c:pt>
                <c:pt idx="2">
                  <c:v>3.1158215577633985E-2</c:v>
                </c:pt>
                <c:pt idx="3">
                  <c:v>8.1560538055577614E-2</c:v>
                </c:pt>
                <c:pt idx="4">
                  <c:v>0.10457777700292847</c:v>
                </c:pt>
                <c:pt idx="5">
                  <c:v>0.11713289246353509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Sheet1!$E$31:$E$36</c15:f>
                <c15:dlblRangeCache>
                  <c:ptCount val="6"/>
                  <c:pt idx="0">
                    <c:v>67%</c:v>
                  </c:pt>
                  <c:pt idx="1">
                    <c:v>69%</c:v>
                  </c:pt>
                  <c:pt idx="2">
                    <c:v>69%</c:v>
                  </c:pt>
                  <c:pt idx="3">
                    <c:v>74%</c:v>
                  </c:pt>
                  <c:pt idx="4">
                    <c:v>77%</c:v>
                  </c:pt>
                  <c:pt idx="5">
                    <c:v>78%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4170-4DFF-BB87-6279AB4B2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0736376"/>
        <c:axId val="540737032"/>
        <c:extLst/>
      </c:barChart>
      <c:catAx>
        <c:axId val="540736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737032"/>
        <c:crosses val="autoZero"/>
        <c:auto val="1"/>
        <c:lblAlgn val="ctr"/>
        <c:lblOffset val="100"/>
        <c:noMultiLvlLbl val="0"/>
      </c:catAx>
      <c:valAx>
        <c:axId val="540737032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P(Train)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73637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297180</xdr:colOff>
      <xdr:row>20</xdr:row>
      <xdr:rowOff>179070</xdr:rowOff>
    </xdr:from>
    <xdr:to>
      <xdr:col>9</xdr:col>
      <xdr:colOff>350520</xdr:colOff>
      <xdr:row>35</xdr:row>
      <xdr:rowOff>102870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37</xdr:row>
      <xdr:rowOff>0</xdr:rowOff>
    </xdr:from>
    <xdr:to>
      <xdr:col>9</xdr:col>
      <xdr:colOff>53340</xdr:colOff>
      <xdr:row>52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workbookViewId="0">
      <selection activeCell="B9" sqref="B9"/>
    </sheetView>
  </sheetViews>
  <sheetFormatPr defaultRowHeight="14.4" x14ac:dyDescent="0.3"/>
  <cols>
    <col min="1" max="1" width="21.109375" customWidth="1"/>
    <col min="2" max="5" width="14.77734375" customWidth="1"/>
    <col min="6" max="6" width="18.77734375" customWidth="1"/>
    <col min="7" max="7" width="17.5546875" customWidth="1"/>
    <col min="8" max="11" width="14.77734375" customWidth="1"/>
    <col min="12" max="12" width="17.77734375" customWidth="1"/>
  </cols>
  <sheetData>
    <row r="1" spans="1:11" ht="19.8" customHeight="1" thickBot="1" x14ac:dyDescent="0.35">
      <c r="A1" s="4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12</v>
      </c>
      <c r="H1" s="1" t="s">
        <v>11</v>
      </c>
    </row>
    <row r="2" spans="1:11" ht="15.6" thickTop="1" thickBot="1" x14ac:dyDescent="0.35">
      <c r="A2" s="2" t="s">
        <v>0</v>
      </c>
      <c r="B2" s="3">
        <v>10.137289000000001</v>
      </c>
      <c r="C2" s="3">
        <v>0.89200000000000002</v>
      </c>
      <c r="D2" s="3">
        <v>11.37</v>
      </c>
      <c r="E2" s="3">
        <v>0</v>
      </c>
      <c r="F2" s="3">
        <v>0</v>
      </c>
      <c r="G2" s="3"/>
      <c r="H2" s="3">
        <v>1</v>
      </c>
      <c r="I2" s="6"/>
      <c r="J2" s="6"/>
    </row>
    <row r="3" spans="1:11" ht="15" thickBot="1" x14ac:dyDescent="0.35">
      <c r="A3" s="2" t="s">
        <v>1</v>
      </c>
      <c r="B3" s="3">
        <v>6.1573989999999998</v>
      </c>
      <c r="C3" s="3">
        <v>0.35399999999999998</v>
      </c>
      <c r="D3" s="3">
        <v>17.373000000000001</v>
      </c>
      <c r="E3" s="3">
        <v>0</v>
      </c>
      <c r="F3" s="3">
        <v>0</v>
      </c>
      <c r="G3" s="3"/>
      <c r="H3" s="3">
        <v>1</v>
      </c>
      <c r="I3" s="6"/>
      <c r="J3" s="6"/>
    </row>
    <row r="4" spans="1:11" ht="16.2" customHeight="1" thickBot="1" x14ac:dyDescent="0.35">
      <c r="A4" s="2" t="s">
        <v>2</v>
      </c>
      <c r="B4" s="3">
        <v>-1.2421759999999999</v>
      </c>
      <c r="C4" s="3">
        <v>0.17199999999999999</v>
      </c>
      <c r="D4" s="3">
        <v>-7.2080000000000002</v>
      </c>
      <c r="E4" s="3">
        <v>0</v>
      </c>
      <c r="F4" s="3">
        <v>3.75</v>
      </c>
      <c r="G4" s="3">
        <v>4.25</v>
      </c>
      <c r="H4" s="3">
        <v>4.75</v>
      </c>
      <c r="I4" s="6"/>
      <c r="J4" s="6"/>
    </row>
    <row r="5" spans="1:11" ht="14.4" customHeight="1" thickBot="1" x14ac:dyDescent="0.35">
      <c r="A5" s="2" t="s">
        <v>3</v>
      </c>
      <c r="B5" s="3">
        <v>-0.259237</v>
      </c>
      <c r="C5" s="3">
        <v>3.9E-2</v>
      </c>
      <c r="D5" s="3">
        <v>-6.71</v>
      </c>
      <c r="E5" s="3">
        <v>0</v>
      </c>
      <c r="F5" s="3">
        <v>4.5</v>
      </c>
      <c r="G5" s="3">
        <v>6.5</v>
      </c>
      <c r="H5" s="3">
        <v>8.5</v>
      </c>
      <c r="I5" s="6"/>
      <c r="J5" s="6"/>
    </row>
    <row r="6" spans="1:11" ht="16.8" customHeight="1" thickBot="1" x14ac:dyDescent="0.35">
      <c r="A6" s="2" t="s">
        <v>4</v>
      </c>
      <c r="B6" s="3">
        <v>-2.3839999999999998E-3</v>
      </c>
      <c r="C6" s="3">
        <v>1E-3</v>
      </c>
      <c r="D6" s="3">
        <v>-3.4169999999999998</v>
      </c>
      <c r="E6" s="3">
        <v>1E-3</v>
      </c>
      <c r="F6" s="3">
        <v>80</v>
      </c>
      <c r="G6" s="3">
        <v>140</v>
      </c>
      <c r="H6" s="3">
        <v>200</v>
      </c>
      <c r="I6" s="6"/>
      <c r="J6" s="6"/>
    </row>
    <row r="7" spans="1:11" ht="15.6" customHeight="1" thickBot="1" x14ac:dyDescent="0.35">
      <c r="A7" s="2" t="s">
        <v>14</v>
      </c>
      <c r="B7" s="3">
        <v>-9.5759999999999994E-3</v>
      </c>
      <c r="C7" s="3">
        <v>2E-3</v>
      </c>
      <c r="D7" s="3">
        <v>-5.0599999999999996</v>
      </c>
      <c r="E7" s="3">
        <v>0</v>
      </c>
      <c r="F7" s="3">
        <v>87</v>
      </c>
      <c r="G7" s="3">
        <v>130</v>
      </c>
      <c r="H7" s="3">
        <v>173</v>
      </c>
      <c r="I7" s="6"/>
      <c r="J7" s="6"/>
    </row>
    <row r="8" spans="1:11" ht="15.6" customHeight="1" thickBot="1" x14ac:dyDescent="0.35">
      <c r="A8" s="2" t="s">
        <v>13</v>
      </c>
      <c r="B8" s="3">
        <v>-9.5759999999999994E-3</v>
      </c>
      <c r="C8" s="3">
        <v>2E-3</v>
      </c>
      <c r="D8" s="3">
        <v>-5.0599999999999996</v>
      </c>
      <c r="E8" s="3">
        <v>0</v>
      </c>
      <c r="F8" s="3">
        <v>10</v>
      </c>
      <c r="G8" s="3">
        <v>15</v>
      </c>
      <c r="H8" s="3">
        <v>20</v>
      </c>
    </row>
    <row r="9" spans="1:11" ht="15" thickBot="1" x14ac:dyDescent="0.35">
      <c r="F9" s="3">
        <v>87</v>
      </c>
      <c r="G9" s="3">
        <v>130</v>
      </c>
      <c r="H9" s="3">
        <v>173</v>
      </c>
    </row>
    <row r="10" spans="1:11" ht="26.4" customHeight="1" x14ac:dyDescent="0.3">
      <c r="B10" s="5" t="s">
        <v>22</v>
      </c>
      <c r="C10" s="5" t="s">
        <v>17</v>
      </c>
      <c r="D10" s="5" t="s">
        <v>18</v>
      </c>
      <c r="E10" s="8" t="s">
        <v>33</v>
      </c>
      <c r="F10" s="5" t="s">
        <v>15</v>
      </c>
      <c r="G10" s="5" t="s">
        <v>16</v>
      </c>
    </row>
    <row r="11" spans="1:11" x14ac:dyDescent="0.3">
      <c r="B11" s="7">
        <v>0</v>
      </c>
      <c r="C11">
        <f>B3+B5*G5+B6*G6+B8*G8</f>
        <v>3.9949585000000005</v>
      </c>
      <c r="D11">
        <f>B2+B4*G4+B6*G6+B7*G7</f>
        <v>3.2794010000000009</v>
      </c>
      <c r="E11" s="10">
        <f>EXP(B11)/(EXP($B$11)+EXP($C$11)+EXP($D$11))</f>
        <v>1.2212480841934957E-2</v>
      </c>
      <c r="F11" s="10">
        <f>EXP(C11)/(EXP($B$11)+EXP($C$11)+EXP($D$11))</f>
        <v>0.66342575510018986</v>
      </c>
      <c r="G11" s="10">
        <f>EXP(D11)/(EXP($B$11)+EXP($C$11)+EXP($D$11))</f>
        <v>0.32436176405787526</v>
      </c>
    </row>
    <row r="13" spans="1:11" ht="30" customHeight="1" x14ac:dyDescent="0.3">
      <c r="A13" s="5" t="s">
        <v>21</v>
      </c>
      <c r="B13" s="5" t="s">
        <v>19</v>
      </c>
      <c r="C13" s="5" t="s">
        <v>20</v>
      </c>
      <c r="D13" s="5" t="s">
        <v>25</v>
      </c>
      <c r="E13" s="5" t="s">
        <v>26</v>
      </c>
      <c r="F13" s="5" t="s">
        <v>27</v>
      </c>
      <c r="G13" s="5" t="s">
        <v>28</v>
      </c>
      <c r="H13" s="5" t="s">
        <v>29</v>
      </c>
      <c r="I13" s="5" t="s">
        <v>30</v>
      </c>
      <c r="J13" s="5" t="s">
        <v>32</v>
      </c>
      <c r="K13" s="5" t="s">
        <v>31</v>
      </c>
    </row>
    <row r="14" spans="1:11" ht="15" thickBot="1" x14ac:dyDescent="0.35">
      <c r="A14" s="2" t="s">
        <v>2</v>
      </c>
      <c r="B14">
        <f>B3+B5*G5+B6*G6+B8*G8</f>
        <v>3.9949585000000005</v>
      </c>
      <c r="C14">
        <f>B3+B5*G5+B6*G6+B8*G8</f>
        <v>3.9949585000000005</v>
      </c>
      <c r="D14">
        <f>B2+B4*F4+B6*G6+B7*G7</f>
        <v>3.9004890000000012</v>
      </c>
      <c r="E14">
        <f>B2+B4*H4+B6*G6+B7*G7</f>
        <v>2.6583130000000015</v>
      </c>
      <c r="F14" s="9">
        <f>EXP(B14)/(EXP($B14)+EXP($D14)+EXP($B$11))</f>
        <v>0.51860126938302842</v>
      </c>
      <c r="G14" s="9">
        <f>EXP(C14)/(EXP($C14)+EXP($E14)+EXP($B$11))</f>
        <v>0.78055864756372495</v>
      </c>
      <c r="H14" s="9">
        <f>EXP(D14)/(EXP($B14)+EXP($D14)+EXP($B$11))</f>
        <v>0.47185220936986239</v>
      </c>
      <c r="I14" s="9">
        <f>EXP(E14)/(EXP($C14)+EXP($E14)+EXP($B$11))</f>
        <v>0.20507266467265473</v>
      </c>
      <c r="J14" s="11">
        <f>1-F14-H14</f>
        <v>9.5465212471091965E-3</v>
      </c>
      <c r="K14" s="11">
        <f>1-G14-I14</f>
        <v>1.4368687763620325E-2</v>
      </c>
    </row>
    <row r="15" spans="1:11" ht="15" thickBot="1" x14ac:dyDescent="0.35">
      <c r="A15" s="2" t="s">
        <v>3</v>
      </c>
      <c r="B15">
        <f>B3+B5*F5+B6*G6+B8*G8</f>
        <v>4.5134325000000004</v>
      </c>
      <c r="C15">
        <f>B3+B5*H5+B6*G6+B8*G8</f>
        <v>3.4764845000000002</v>
      </c>
      <c r="D15">
        <f>B2+B4*G4+B6*G6+B7*G7</f>
        <v>3.2794010000000009</v>
      </c>
      <c r="E15">
        <f>B2+B4*G4+B6*G6+B7*G7</f>
        <v>3.2794010000000009</v>
      </c>
      <c r="F15" s="9">
        <f t="shared" ref="F15:F19" si="0">EXP(B15)/(EXP($B15)+EXP($D15)+EXP($B$11))</f>
        <v>0.76800353210311834</v>
      </c>
      <c r="G15" s="9">
        <f t="shared" ref="G15:G19" si="1">EXP(C15)/(EXP($C15)+EXP($E15)+EXP($B$11))</f>
        <v>0.53994573286632674</v>
      </c>
      <c r="H15" s="9">
        <f t="shared" ref="H15:H19" si="2">EXP(D15)/(EXP($B15)+EXP($D15)+EXP($B$11))</f>
        <v>0.22357855576450616</v>
      </c>
      <c r="I15" s="9">
        <f t="shared" ref="I15:I19" si="3">EXP(E15)/(EXP($C15)+EXP($E15)+EXP($B$11))</f>
        <v>0.4433613561080752</v>
      </c>
      <c r="J15" s="11">
        <f t="shared" ref="J15:J19" si="4">1-F15-H15</f>
        <v>8.4179121323754991E-3</v>
      </c>
      <c r="K15" s="11">
        <f t="shared" ref="K15:K19" si="5">1-G15-I15</f>
        <v>1.6692911025598056E-2</v>
      </c>
    </row>
    <row r="16" spans="1:11" ht="15" thickBot="1" x14ac:dyDescent="0.35">
      <c r="A16" s="2" t="s">
        <v>23</v>
      </c>
      <c r="B16">
        <f>B3+B5*G5+B6*G6+B8*G8</f>
        <v>3.9949585000000005</v>
      </c>
      <c r="C16">
        <f>B3+B5*G5+B6*G6+B8*G8</f>
        <v>3.9949585000000005</v>
      </c>
      <c r="D16">
        <f>B2+B4*G4+B6*F6+B7*G7</f>
        <v>3.422441000000001</v>
      </c>
      <c r="E16">
        <f>B2+B4*G4+B6*H6+B7*G7</f>
        <v>3.1363610000000008</v>
      </c>
      <c r="F16" s="9">
        <f>EXP(B16)/(EXP($B16)+EXP($D16)+EXP($B$11))</f>
        <v>0.6319068487535503</v>
      </c>
      <c r="G16" s="9">
        <f>EXP(C16)/(EXP($C16)+EXP($E16)+EXP($B$11))</f>
        <v>0.69340232150032699</v>
      </c>
      <c r="H16" s="9">
        <f t="shared" si="2"/>
        <v>0.35646087706209151</v>
      </c>
      <c r="I16" s="9">
        <f t="shared" si="3"/>
        <v>0.2938333827183055</v>
      </c>
      <c r="J16" s="11">
        <f t="shared" si="4"/>
        <v>1.1632274184358193E-2</v>
      </c>
      <c r="K16" s="11">
        <f t="shared" si="5"/>
        <v>1.2764295781367507E-2</v>
      </c>
    </row>
    <row r="17" spans="1:11" ht="15" thickBot="1" x14ac:dyDescent="0.35">
      <c r="A17" s="2" t="s">
        <v>24</v>
      </c>
      <c r="B17">
        <f>B3+B5*G5+B6*F6+B8*G8</f>
        <v>4.1379985000000001</v>
      </c>
      <c r="C17">
        <f>B3+B5*G5+B6*H6+B8*G8</f>
        <v>3.8519185000000005</v>
      </c>
      <c r="D17">
        <f>B2+B4*G4+B6*G6+B7*G7</f>
        <v>3.2794010000000009</v>
      </c>
      <c r="E17">
        <f>B2+B4*G4+B6*G6+B7*G7</f>
        <v>3.2794010000000009</v>
      </c>
      <c r="F17" s="9">
        <f t="shared" si="0"/>
        <v>0.69458397067782385</v>
      </c>
      <c r="G17" s="9">
        <f t="shared" si="1"/>
        <v>0.63077853479703705</v>
      </c>
      <c r="H17" s="9">
        <f t="shared" si="2"/>
        <v>0.29433411362768441</v>
      </c>
      <c r="I17" s="9">
        <f t="shared" si="3"/>
        <v>0.35582439118868547</v>
      </c>
      <c r="J17" s="11">
        <f t="shared" si="4"/>
        <v>1.108191569449174E-2</v>
      </c>
      <c r="K17" s="11">
        <f t="shared" si="5"/>
        <v>1.3397074014277477E-2</v>
      </c>
    </row>
    <row r="18" spans="1:11" ht="15.6" customHeight="1" thickBot="1" x14ac:dyDescent="0.35">
      <c r="A18" s="2" t="s">
        <v>14</v>
      </c>
      <c r="B18">
        <f>B3+B5*G5+B6*G6+B8*G8</f>
        <v>3.9949585000000005</v>
      </c>
      <c r="C18">
        <f>B3+B5*G5+B6*G6+B8*G8</f>
        <v>3.9949585000000005</v>
      </c>
      <c r="D18">
        <f>B2+B4*G4+B6*G6+B7*F7</f>
        <v>3.6911690000000013</v>
      </c>
      <c r="E18">
        <f>B2+B4*G4+B6*G6+B7*H7</f>
        <v>2.8676330000000014</v>
      </c>
      <c r="F18" s="9">
        <f t="shared" si="0"/>
        <v>0.56933847689979689</v>
      </c>
      <c r="G18" s="9">
        <f t="shared" si="1"/>
        <v>0.74498629315576748</v>
      </c>
      <c r="H18" s="9">
        <f t="shared" si="2"/>
        <v>0.42018102066528457</v>
      </c>
      <c r="I18" s="9">
        <f t="shared" si="3"/>
        <v>0.24129984246268613</v>
      </c>
      <c r="J18" s="11">
        <f t="shared" si="4"/>
        <v>1.0480502434918548E-2</v>
      </c>
      <c r="K18" s="11">
        <f t="shared" si="5"/>
        <v>1.3713864381546398E-2</v>
      </c>
    </row>
    <row r="19" spans="1:11" ht="16.2" thickBot="1" x14ac:dyDescent="0.35">
      <c r="A19" s="2" t="s">
        <v>13</v>
      </c>
      <c r="B19">
        <f>B3+B5*G5+B6*G6+B8*F8</f>
        <v>4.0428385000000002</v>
      </c>
      <c r="C19">
        <f>B3+B5*G5+B6*G6+B8*H8</f>
        <v>3.9470785000000004</v>
      </c>
      <c r="D19">
        <f>B2+B4*G4+B6*G6+B7*G7</f>
        <v>3.2794010000000009</v>
      </c>
      <c r="E19">
        <f>B2+B4*G4+B6*G6+B7*G7</f>
        <v>3.2794010000000009</v>
      </c>
      <c r="F19" s="9">
        <f t="shared" si="0"/>
        <v>0.67403195930283855</v>
      </c>
      <c r="G19" s="9">
        <f t="shared" si="1"/>
        <v>0.65265229068109276</v>
      </c>
      <c r="H19" s="9">
        <f t="shared" si="2"/>
        <v>0.31414040233082668</v>
      </c>
      <c r="I19" s="9">
        <f t="shared" si="3"/>
        <v>0.33474431702188256</v>
      </c>
      <c r="J19" s="11">
        <f t="shared" si="4"/>
        <v>1.182763836633477E-2</v>
      </c>
      <c r="K19" s="11">
        <f t="shared" si="5"/>
        <v>1.2603392297024674E-2</v>
      </c>
    </row>
    <row r="22" spans="1:11" x14ac:dyDescent="0.3">
      <c r="A22" s="5" t="s">
        <v>21</v>
      </c>
      <c r="B22" s="5" t="s">
        <v>38</v>
      </c>
      <c r="C22" t="s">
        <v>37</v>
      </c>
      <c r="D22" t="s">
        <v>36</v>
      </c>
      <c r="E22" s="5" t="s">
        <v>39</v>
      </c>
    </row>
    <row r="23" spans="1:11" ht="16.2" thickBot="1" x14ac:dyDescent="0.35">
      <c r="A23" s="2" t="s">
        <v>35</v>
      </c>
      <c r="B23" s="11">
        <f>H19</f>
        <v>0.31414040233082668</v>
      </c>
      <c r="C23" s="11">
        <f>$G$11-B23</f>
        <v>1.0221361727048572E-2</v>
      </c>
      <c r="D23" s="11">
        <f>E23-$G$11</f>
        <v>1.0382552964007308E-2</v>
      </c>
      <c r="E23" s="11">
        <f>I19</f>
        <v>0.33474431702188256</v>
      </c>
    </row>
    <row r="24" spans="1:11" ht="15" thickBot="1" x14ac:dyDescent="0.35">
      <c r="A24" s="2" t="s">
        <v>23</v>
      </c>
      <c r="B24" s="11">
        <f>I16</f>
        <v>0.2938333827183055</v>
      </c>
      <c r="C24" s="11">
        <f t="shared" ref="C24:C28" si="6">$G$11-B24</f>
        <v>3.0528381339569755E-2</v>
      </c>
      <c r="D24" s="11">
        <f t="shared" ref="D24:D28" si="7">E24-$G$11</f>
        <v>3.2099113004216251E-2</v>
      </c>
      <c r="E24" s="11">
        <f>H16</f>
        <v>0.35646087706209151</v>
      </c>
    </row>
    <row r="25" spans="1:11" ht="15" thickBot="1" x14ac:dyDescent="0.35">
      <c r="A25" s="2" t="s">
        <v>24</v>
      </c>
      <c r="B25" s="11">
        <f>H17</f>
        <v>0.29433411362768441</v>
      </c>
      <c r="C25" s="11">
        <f t="shared" si="6"/>
        <v>3.0027650430190844E-2</v>
      </c>
      <c r="D25" s="11">
        <f t="shared" si="7"/>
        <v>3.1462627130810217E-2</v>
      </c>
      <c r="E25" s="11">
        <f>I17</f>
        <v>0.35582439118868547</v>
      </c>
    </row>
    <row r="26" spans="1:11" ht="16.2" thickBot="1" x14ac:dyDescent="0.35">
      <c r="A26" s="2" t="s">
        <v>34</v>
      </c>
      <c r="B26" s="11">
        <f>I18</f>
        <v>0.24129984246268613</v>
      </c>
      <c r="C26" s="11">
        <f t="shared" si="6"/>
        <v>8.3061921595189131E-2</v>
      </c>
      <c r="D26" s="11">
        <f t="shared" si="7"/>
        <v>9.5819256607409309E-2</v>
      </c>
      <c r="E26" s="11">
        <f>H18</f>
        <v>0.42018102066528457</v>
      </c>
    </row>
    <row r="27" spans="1:11" ht="15" thickBot="1" x14ac:dyDescent="0.35">
      <c r="A27" s="2" t="s">
        <v>3</v>
      </c>
      <c r="B27" s="11">
        <f>H15</f>
        <v>0.22357855576450616</v>
      </c>
      <c r="C27" s="11">
        <f t="shared" si="6"/>
        <v>0.10078320829336909</v>
      </c>
      <c r="D27" s="11">
        <f t="shared" si="7"/>
        <v>0.11899959205019994</v>
      </c>
      <c r="E27" s="11">
        <f>I15</f>
        <v>0.4433613561080752</v>
      </c>
    </row>
    <row r="28" spans="1:11" ht="15" thickBot="1" x14ac:dyDescent="0.35">
      <c r="A28" s="2" t="s">
        <v>2</v>
      </c>
      <c r="B28" s="11">
        <f>I14</f>
        <v>0.20507266467265473</v>
      </c>
      <c r="C28" s="11">
        <f t="shared" si="6"/>
        <v>0.11928909938522053</v>
      </c>
      <c r="D28" s="11">
        <f t="shared" si="7"/>
        <v>0.14749044531198713</v>
      </c>
      <c r="E28" s="11">
        <f>H14</f>
        <v>0.47185220936986239</v>
      </c>
    </row>
    <row r="29" spans="1:11" x14ac:dyDescent="0.3">
      <c r="C29" s="11"/>
    </row>
    <row r="30" spans="1:11" x14ac:dyDescent="0.3">
      <c r="A30" s="5" t="s">
        <v>21</v>
      </c>
      <c r="B30" s="5" t="s">
        <v>40</v>
      </c>
      <c r="C30" t="s">
        <v>37</v>
      </c>
      <c r="D30" t="s">
        <v>36</v>
      </c>
      <c r="E30" s="5" t="s">
        <v>41</v>
      </c>
    </row>
    <row r="31" spans="1:11" ht="16.2" thickBot="1" x14ac:dyDescent="0.35">
      <c r="A31" s="2" t="s">
        <v>35</v>
      </c>
      <c r="B31" s="11">
        <f>G19</f>
        <v>0.65265229068109276</v>
      </c>
      <c r="C31" s="11">
        <f>$F$11-B31</f>
        <v>1.0773464419097101E-2</v>
      </c>
      <c r="D31" s="11">
        <f t="shared" ref="D31:D36" si="8">E31-$F$11</f>
        <v>1.0606204202648684E-2</v>
      </c>
      <c r="E31" s="12">
        <f>F19</f>
        <v>0.67403195930283855</v>
      </c>
    </row>
    <row r="32" spans="1:11" ht="15" thickBot="1" x14ac:dyDescent="0.35">
      <c r="A32" s="2" t="s">
        <v>23</v>
      </c>
      <c r="B32" s="11">
        <f>F16</f>
        <v>0.6319068487535503</v>
      </c>
      <c r="C32" s="11">
        <f t="shared" ref="C32:C36" si="9">$F$11-B32</f>
        <v>3.1518906346639564E-2</v>
      </c>
      <c r="D32" s="11">
        <f t="shared" si="8"/>
        <v>2.9976566400137128E-2</v>
      </c>
      <c r="E32" s="12">
        <f>G16</f>
        <v>0.69340232150032699</v>
      </c>
    </row>
    <row r="33" spans="1:5" ht="15" thickBot="1" x14ac:dyDescent="0.35">
      <c r="A33" s="2" t="s">
        <v>24</v>
      </c>
      <c r="B33" s="11">
        <f>G17</f>
        <v>0.63077853479703705</v>
      </c>
      <c r="C33" s="11">
        <f t="shared" si="9"/>
        <v>3.2647220303152813E-2</v>
      </c>
      <c r="D33" s="11">
        <f t="shared" si="8"/>
        <v>3.1158215577633985E-2</v>
      </c>
      <c r="E33" s="12">
        <f>F17</f>
        <v>0.69458397067782385</v>
      </c>
    </row>
    <row r="34" spans="1:5" ht="16.2" thickBot="1" x14ac:dyDescent="0.35">
      <c r="A34" s="2" t="s">
        <v>34</v>
      </c>
      <c r="B34" s="11">
        <f>F18</f>
        <v>0.56933847689979689</v>
      </c>
      <c r="C34" s="11">
        <f t="shared" si="9"/>
        <v>9.4087278200392976E-2</v>
      </c>
      <c r="D34" s="11">
        <f t="shared" si="8"/>
        <v>8.1560538055577614E-2</v>
      </c>
      <c r="E34" s="12">
        <f>G18</f>
        <v>0.74498629315576748</v>
      </c>
    </row>
    <row r="35" spans="1:5" ht="15" thickBot="1" x14ac:dyDescent="0.35">
      <c r="A35" s="2" t="s">
        <v>3</v>
      </c>
      <c r="B35" s="11">
        <f>G15</f>
        <v>0.53994573286632674</v>
      </c>
      <c r="C35" s="11">
        <f t="shared" si="9"/>
        <v>0.12348002223386312</v>
      </c>
      <c r="D35" s="11">
        <f t="shared" si="8"/>
        <v>0.10457777700292847</v>
      </c>
      <c r="E35" s="12">
        <f>F15</f>
        <v>0.76800353210311834</v>
      </c>
    </row>
    <row r="36" spans="1:5" ht="15" thickBot="1" x14ac:dyDescent="0.35">
      <c r="A36" s="2" t="s">
        <v>2</v>
      </c>
      <c r="B36" s="11">
        <f>F14</f>
        <v>0.51860126938302842</v>
      </c>
      <c r="C36" s="11">
        <f t="shared" si="9"/>
        <v>0.14482448571716144</v>
      </c>
      <c r="D36" s="11">
        <f t="shared" si="8"/>
        <v>0.11713289246353509</v>
      </c>
      <c r="E36" s="12">
        <f>G14</f>
        <v>0.78055864756372495</v>
      </c>
    </row>
    <row r="37" spans="1:5" x14ac:dyDescent="0.3">
      <c r="C37" s="11"/>
    </row>
  </sheetData>
  <sortState ref="A30:E35">
    <sortCondition ref="E30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Baiba Pudane</dc:creator>
  <cp:lastModifiedBy>Baiba Pudane</cp:lastModifiedBy>
  <dcterms:created xsi:type="dcterms:W3CDTF">2022-09-19T10:06:51Z</dcterms:created>
  <dcterms:modified xsi:type="dcterms:W3CDTF">2022-09-26T11:22:59Z</dcterms:modified>
</cp:coreProperties>
</file>