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/>
  <mc:AlternateContent xmlns:mc="http://schemas.openxmlformats.org/markup-compatibility/2006">
    <mc:Choice Requires="x15">
      <x15ac:absPath xmlns:x15ac="http://schemas.microsoft.com/office/spreadsheetml/2010/11/ac" url="/Users/smula/Desktop/Detailed_piezowork/ZIF/Paper_drafts/PiezoelectricityZIFsACS_revisions/SI_Files/"/>
    </mc:Choice>
  </mc:AlternateContent>
  <xr:revisionPtr revIDLastSave="0" documentId="13_ncr:1_{C03057D9-A11D-B347-8417-C2AB4D1D7FAD}" xr6:coauthVersionLast="47" xr6:coauthVersionMax="47" xr10:uidLastSave="{00000000-0000-0000-0000-000000000000}"/>
  <bookViews>
    <workbookView xWindow="13040" yWindow="-21100" windowWidth="38400" windowHeight="21100" xr2:uid="{00000000-000D-0000-FFFF-FFFF00000000}"/>
  </bookViews>
  <sheets>
    <sheet name="Piezo and mech prop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5" l="1"/>
  <c r="G45" i="5"/>
  <c r="H45" i="5" s="1"/>
  <c r="G38" i="5"/>
  <c r="G49" i="5"/>
  <c r="H49" i="5" s="1"/>
  <c r="G48" i="5"/>
  <c r="H48" i="5" s="1"/>
  <c r="G47" i="5"/>
  <c r="H47" i="5" s="1"/>
  <c r="G46" i="5"/>
  <c r="H46" i="5" s="1"/>
  <c r="G44" i="5"/>
  <c r="H44" i="5" s="1"/>
  <c r="G59" i="5"/>
  <c r="H59" i="5" s="1"/>
  <c r="G58" i="5"/>
  <c r="H58" i="5" s="1"/>
  <c r="G57" i="5"/>
  <c r="H57" i="5" s="1"/>
  <c r="G56" i="5"/>
  <c r="H56" i="5" s="1"/>
  <c r="G55" i="5"/>
  <c r="H55" i="5" s="1"/>
  <c r="G54" i="5"/>
  <c r="H54" i="5" s="1"/>
  <c r="G39" i="5"/>
  <c r="H39" i="5" s="1"/>
  <c r="H38" i="5"/>
  <c r="G37" i="5"/>
  <c r="H37" i="5" s="1"/>
  <c r="G36" i="5"/>
  <c r="H36" i="5" s="1"/>
  <c r="G35" i="5"/>
  <c r="H35" i="5" s="1"/>
  <c r="G34" i="5"/>
  <c r="H34" i="5" s="1"/>
  <c r="G28" i="5"/>
  <c r="H28" i="5" s="1"/>
  <c r="G25" i="5"/>
  <c r="H25" i="5" s="1"/>
  <c r="G29" i="5"/>
  <c r="H29" i="5" s="1"/>
  <c r="G27" i="5"/>
  <c r="H27" i="5" s="1"/>
  <c r="G26" i="5"/>
  <c r="H26" i="5" s="1"/>
  <c r="G24" i="5"/>
  <c r="H24" i="5" s="1"/>
  <c r="G15" i="5"/>
  <c r="H15" i="5" s="1"/>
  <c r="G16" i="5"/>
  <c r="H16" i="5" s="1"/>
  <c r="G19" i="5"/>
  <c r="H19" i="5" s="1"/>
  <c r="G18" i="5"/>
  <c r="H18" i="5" s="1"/>
  <c r="G17" i="5"/>
  <c r="H17" i="5" s="1"/>
  <c r="G14" i="5"/>
  <c r="H14" i="5" s="1"/>
  <c r="G8" i="5"/>
  <c r="H8" i="5" s="1"/>
  <c r="G9" i="5"/>
  <c r="H9" i="5" s="1"/>
  <c r="G6" i="5"/>
  <c r="H6" i="5" s="1"/>
  <c r="G7" i="5"/>
  <c r="H7" i="5" s="1"/>
  <c r="G5" i="5"/>
  <c r="H5" i="5" s="1"/>
  <c r="G4" i="5"/>
</calcChain>
</file>

<file path=xl/sharedStrings.xml><?xml version="1.0" encoding="utf-8"?>
<sst xmlns="http://schemas.openxmlformats.org/spreadsheetml/2006/main" count="116" uniqueCount="31">
  <si>
    <t>M062X</t>
  </si>
  <si>
    <t>Meta GGA</t>
  </si>
  <si>
    <t>Hybrid</t>
  </si>
  <si>
    <t>Meta Hybrid</t>
  </si>
  <si>
    <t>CH3</t>
  </si>
  <si>
    <t>CHO</t>
  </si>
  <si>
    <t>Cl</t>
  </si>
  <si>
    <t>NO2</t>
  </si>
  <si>
    <t>Hammett parameter</t>
  </si>
  <si>
    <t>𝜎-meta</t>
  </si>
  <si>
    <t>𝜎-para</t>
  </si>
  <si>
    <t>M06L-D3</t>
  </si>
  <si>
    <t>B3LYP-D3</t>
  </si>
  <si>
    <t>PBE0-D3</t>
  </si>
  <si>
    <t>M06-D3</t>
  </si>
  <si>
    <t>CdIF-1</t>
  </si>
  <si>
    <t>CdIF-8</t>
  </si>
  <si>
    <t>ZIF-Cl</t>
  </si>
  <si>
    <t>ZIF-65</t>
  </si>
  <si>
    <t>ZIF-90</t>
  </si>
  <si>
    <t>ZIF-8</t>
  </si>
  <si>
    <t>Std Dev</t>
  </si>
  <si>
    <t>StdDev/Avg (%)</t>
  </si>
  <si>
    <t>MOF name</t>
  </si>
  <si>
    <t>Internal Strain e14 (C/m2)</t>
  </si>
  <si>
    <t>Clamped Ion e14 (C/m2)</t>
  </si>
  <si>
    <t>Elastic Modulus c44 (GPa)</t>
  </si>
  <si>
    <t>Compliance constant s44 (TPa-1)</t>
  </si>
  <si>
    <t>Piezoelectric constant d14 (pC/N)</t>
  </si>
  <si>
    <t>Piezoelectric constant e14 (C/m2)</t>
  </si>
  <si>
    <t>Red highlighted fields are calculations which did not converge and results with that DFT functional are not reliable. These are not considered for analysis in the manuscript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</si>
</sst>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2"/>
      <color theme="1"/>
      <name val="Arial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rgb="FF00B05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3" fillId="0" borderId="0" xfId="0" applyFont="1" applyAlignment="1">
      <alignment horizontal="left"/>
    </xf>
    <xf numFmtId="16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4" fontId="0" fillId="2" borderId="0" xfId="0" applyNumberFormat="1" applyFill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0" fillId="2" borderId="0" xfId="0" applyFill="1" applyAlignment="1">
      <alignment horizontal="center"/>
    </xf>
  </cellXfs>
  <cellStyles count="2">
    <cellStyle name="Normal" xfId="0" builtinId="0"/>
    <cellStyle name="Normal 2" xfId="1" xr:uid="{6AC8D245-37BF-E147-BC6A-100A09B4543F}"/>
  </cellStyles>
  <dxfs count="0"/>
  <tableStyles count="0" defaultTableStyle="TableStyleMedium2" defaultPivotStyle="PivotStyleLight16"/>
  <colors>
    <mruColors>
      <color rgb="FFD0584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D017C5-69DD-E44D-8C00-46FE9518855C}">
  <dimension ref="A2:K68"/>
  <sheetViews>
    <sheetView tabSelected="1" zoomScale="140" zoomScaleNormal="140" workbookViewId="0">
      <selection activeCell="F16" sqref="F16"/>
    </sheetView>
  </sheetViews>
  <sheetFormatPr baseColWidth="10" defaultRowHeight="16" x14ac:dyDescent="0.2"/>
  <cols>
    <col min="1" max="1" width="27.42578125" style="5" bestFit="1" customWidth="1"/>
    <col min="2" max="7" width="10.7109375" style="5"/>
    <col min="8" max="8" width="13.28515625" style="5" bestFit="1" customWidth="1"/>
    <col min="9" max="16384" width="10.7109375" style="5"/>
  </cols>
  <sheetData>
    <row r="2" spans="1:11" x14ac:dyDescent="0.2">
      <c r="A2" s="7" t="s">
        <v>29</v>
      </c>
      <c r="B2" s="1" t="s">
        <v>1</v>
      </c>
      <c r="C2" s="9" t="s">
        <v>2</v>
      </c>
      <c r="D2" s="9"/>
      <c r="E2" s="9" t="s">
        <v>3</v>
      </c>
      <c r="F2" s="9"/>
      <c r="G2" s="4"/>
      <c r="H2" s="4"/>
      <c r="I2" s="4"/>
      <c r="J2" s="10"/>
      <c r="K2" s="4" t="s">
        <v>30</v>
      </c>
    </row>
    <row r="3" spans="1:11" x14ac:dyDescent="0.2">
      <c r="A3" s="3" t="s">
        <v>23</v>
      </c>
      <c r="B3" s="4" t="s">
        <v>11</v>
      </c>
      <c r="C3" s="4" t="s">
        <v>12</v>
      </c>
      <c r="D3" s="4" t="s">
        <v>13</v>
      </c>
      <c r="E3" s="4" t="s">
        <v>14</v>
      </c>
      <c r="F3" s="4" t="s">
        <v>0</v>
      </c>
      <c r="G3" s="3" t="s">
        <v>21</v>
      </c>
      <c r="H3" s="3" t="s">
        <v>22</v>
      </c>
      <c r="I3" s="3"/>
    </row>
    <row r="4" spans="1:11" x14ac:dyDescent="0.2">
      <c r="A4" s="3" t="s">
        <v>20</v>
      </c>
      <c r="B4" s="2">
        <v>-0.01</v>
      </c>
      <c r="C4" s="2">
        <v>-8.9999999999999993E-3</v>
      </c>
      <c r="D4" s="2">
        <v>-8.9999999999999993E-3</v>
      </c>
      <c r="E4" s="2">
        <v>-7.0000000000000001E-3</v>
      </c>
      <c r="F4" s="2">
        <v>-8.9999999999999993E-3</v>
      </c>
      <c r="G4" s="2">
        <f>STDEV(B4:F4)</f>
        <v>1.0954451150103322E-3</v>
      </c>
      <c r="H4" s="2">
        <f>G4*100/AVERAGE(B4:F4)</f>
        <v>-12.448239943299232</v>
      </c>
      <c r="I4" s="2"/>
    </row>
    <row r="5" spans="1:11" x14ac:dyDescent="0.2">
      <c r="A5" s="3" t="s">
        <v>15</v>
      </c>
      <c r="B5" s="2">
        <v>-1.4999999999999999E-2</v>
      </c>
      <c r="C5" s="2">
        <v>-8.0000000000000002E-3</v>
      </c>
      <c r="D5" s="2">
        <v>-8.0000000000000002E-3</v>
      </c>
      <c r="E5" s="2">
        <v>-1.2999999999999999E-2</v>
      </c>
      <c r="F5" s="6">
        <v>-7.0000000000000001E-3</v>
      </c>
      <c r="G5" s="2">
        <f>STDEV(B5:E5)</f>
        <v>3.5590260840104347E-3</v>
      </c>
      <c r="H5" s="2">
        <f>G5*100/AVERAGE(B5:E5)</f>
        <v>-32.354782581913049</v>
      </c>
      <c r="I5" s="2"/>
    </row>
    <row r="6" spans="1:11" x14ac:dyDescent="0.2">
      <c r="A6" s="3" t="s">
        <v>19</v>
      </c>
      <c r="B6" s="2">
        <v>6.0000000000000001E-3</v>
      </c>
      <c r="C6" s="2">
        <v>7.0000000000000001E-3</v>
      </c>
      <c r="D6" s="2">
        <v>-1E-3</v>
      </c>
      <c r="E6" s="2">
        <v>8.9999999999999993E-3</v>
      </c>
      <c r="F6" s="2">
        <v>-2E-3</v>
      </c>
      <c r="G6" s="2">
        <f>STDEV(B6:F6)</f>
        <v>4.9699094559156713E-3</v>
      </c>
      <c r="H6" s="2">
        <f>G6*100/AVERAGE(B6:F6)</f>
        <v>130.78709094514929</v>
      </c>
      <c r="I6" s="2"/>
    </row>
    <row r="7" spans="1:11" x14ac:dyDescent="0.2">
      <c r="A7" s="3" t="s">
        <v>17</v>
      </c>
      <c r="B7" s="2">
        <v>2E-3</v>
      </c>
      <c r="C7" s="2">
        <v>1.0000000000000001E-9</v>
      </c>
      <c r="D7" s="2">
        <v>1.0000000000000001E-9</v>
      </c>
      <c r="E7" s="2">
        <v>-6.0000000000000001E-3</v>
      </c>
      <c r="F7" s="2">
        <v>2E-3</v>
      </c>
      <c r="G7" s="2">
        <f>STDEV(B7:E7,F7)</f>
        <v>3.286335405889104E-3</v>
      </c>
      <c r="H7" s="2">
        <f>G7/AVERAGE(B7:E7,F7)</f>
        <v>-8.2158467305694902</v>
      </c>
      <c r="I7" s="2"/>
    </row>
    <row r="8" spans="1:11" x14ac:dyDescent="0.2">
      <c r="A8" s="3" t="s">
        <v>18</v>
      </c>
      <c r="B8" s="2">
        <v>5.0000000000000001E-3</v>
      </c>
      <c r="C8" s="2">
        <v>6.0000000000000001E-3</v>
      </c>
      <c r="D8" s="2">
        <v>5.0000000000000001E-3</v>
      </c>
      <c r="E8" s="6">
        <v>-3.5000000000000003E-2</v>
      </c>
      <c r="F8" s="2">
        <v>0</v>
      </c>
      <c r="G8" s="2">
        <f>STDEV(B8:D8,F8)</f>
        <v>2.7080128015453207E-3</v>
      </c>
      <c r="H8" s="2">
        <f>G8*100/AVERAGE(B8:D8,F8)</f>
        <v>67.700320038633024</v>
      </c>
      <c r="I8" s="2"/>
    </row>
    <row r="9" spans="1:11" x14ac:dyDescent="0.2">
      <c r="A9" s="3" t="s">
        <v>16</v>
      </c>
      <c r="B9" s="2">
        <v>-2.9000000000000001E-2</v>
      </c>
      <c r="C9" s="2">
        <v>-6.0000000000000001E-3</v>
      </c>
      <c r="D9" s="2">
        <v>-5.0000000000000001E-3</v>
      </c>
      <c r="E9" s="2">
        <v>-3.0000000000000001E-3</v>
      </c>
      <c r="F9" s="2">
        <v>-1.7999999999999999E-2</v>
      </c>
      <c r="G9" s="2">
        <f>STDEV(B9:F9)</f>
        <v>1.1077003204838391E-2</v>
      </c>
      <c r="H9" s="2">
        <f>G9*100/AVERAGE(B9:F9)</f>
        <v>-90.795108236380258</v>
      </c>
      <c r="I9" s="2"/>
    </row>
    <row r="10" spans="1:11" x14ac:dyDescent="0.2">
      <c r="A10" s="4"/>
      <c r="B10" s="4"/>
      <c r="C10" s="4"/>
      <c r="D10" s="4"/>
      <c r="E10" s="4"/>
      <c r="F10" s="4"/>
      <c r="G10" s="4"/>
      <c r="H10" s="4"/>
      <c r="I10" s="4"/>
    </row>
    <row r="11" spans="1:11" x14ac:dyDescent="0.2">
      <c r="A11" s="4"/>
      <c r="B11" s="4"/>
      <c r="C11" s="4"/>
      <c r="D11" s="4"/>
      <c r="E11" s="4"/>
      <c r="F11" s="4"/>
      <c r="G11" s="4"/>
      <c r="H11" s="4"/>
      <c r="I11" s="4"/>
    </row>
    <row r="12" spans="1:11" x14ac:dyDescent="0.2">
      <c r="A12" s="7" t="s">
        <v>25</v>
      </c>
      <c r="B12" s="1" t="s">
        <v>1</v>
      </c>
      <c r="C12" s="9" t="s">
        <v>2</v>
      </c>
      <c r="D12" s="9"/>
      <c r="E12" s="9" t="s">
        <v>3</v>
      </c>
      <c r="F12" s="9"/>
      <c r="G12" s="4"/>
      <c r="H12" s="4"/>
      <c r="I12" s="4"/>
    </row>
    <row r="13" spans="1:11" x14ac:dyDescent="0.2">
      <c r="A13" s="3" t="s">
        <v>23</v>
      </c>
      <c r="B13" s="4" t="s">
        <v>11</v>
      </c>
      <c r="C13" s="4" t="s">
        <v>12</v>
      </c>
      <c r="D13" s="4" t="s">
        <v>13</v>
      </c>
      <c r="E13" s="4" t="s">
        <v>14</v>
      </c>
      <c r="F13" s="4" t="s">
        <v>0</v>
      </c>
      <c r="G13" s="3" t="s">
        <v>21</v>
      </c>
      <c r="H13" s="3" t="s">
        <v>22</v>
      </c>
      <c r="I13" s="3"/>
    </row>
    <row r="14" spans="1:11" x14ac:dyDescent="0.2">
      <c r="A14" s="3" t="s">
        <v>20</v>
      </c>
      <c r="B14" s="2">
        <v>3.2000000000000001E-2</v>
      </c>
      <c r="C14" s="2">
        <v>3.7999999999999999E-2</v>
      </c>
      <c r="D14" s="2">
        <v>3.7999999999999999E-2</v>
      </c>
      <c r="E14" s="2">
        <v>3.1E-2</v>
      </c>
      <c r="F14" s="2">
        <v>2.7E-2</v>
      </c>
      <c r="G14" s="2">
        <f t="shared" ref="G14:G19" si="0">STDEV(B14:F14)</f>
        <v>4.764451699828638E-3</v>
      </c>
      <c r="H14" s="2">
        <f t="shared" ref="H14:H19" si="1">G14*100/AVERAGE(B14:F14)</f>
        <v>14.35075813201397</v>
      </c>
      <c r="I14" s="2"/>
    </row>
    <row r="15" spans="1:11" x14ac:dyDescent="0.2">
      <c r="A15" s="3" t="s">
        <v>15</v>
      </c>
      <c r="B15" s="2">
        <v>3.7999999999999999E-2</v>
      </c>
      <c r="C15" s="2">
        <v>4.2000000000000003E-2</v>
      </c>
      <c r="D15" s="2">
        <v>4.2000000000000003E-2</v>
      </c>
      <c r="E15" s="2">
        <v>3.7999999999999999E-2</v>
      </c>
      <c r="F15" s="2">
        <v>3.4000000000000002E-2</v>
      </c>
      <c r="G15" s="2">
        <f t="shared" si="0"/>
        <v>3.3466401061363026E-3</v>
      </c>
      <c r="H15" s="2">
        <f t="shared" si="1"/>
        <v>8.6253610982894404</v>
      </c>
      <c r="I15" s="2"/>
    </row>
    <row r="16" spans="1:11" x14ac:dyDescent="0.2">
      <c r="A16" s="3" t="s">
        <v>19</v>
      </c>
      <c r="B16" s="2">
        <v>-3.7999999999999999E-2</v>
      </c>
      <c r="C16" s="2">
        <v>-3.5999999999999997E-2</v>
      </c>
      <c r="D16" s="2">
        <v>-2.8000000000000001E-2</v>
      </c>
      <c r="E16" s="2">
        <v>-3.3000000000000002E-2</v>
      </c>
      <c r="F16" s="2">
        <v>-2.9000000000000001E-2</v>
      </c>
      <c r="G16" s="2">
        <f t="shared" si="0"/>
        <v>4.3243496620879295E-3</v>
      </c>
      <c r="H16" s="2">
        <f t="shared" si="1"/>
        <v>-13.183992872219296</v>
      </c>
      <c r="I16" s="2"/>
    </row>
    <row r="17" spans="1:9" x14ac:dyDescent="0.2">
      <c r="A17" s="3" t="s">
        <v>17</v>
      </c>
      <c r="B17" s="2">
        <v>3.7999999999999999E-2</v>
      </c>
      <c r="C17" s="2">
        <v>3.4000000000000002E-2</v>
      </c>
      <c r="D17" s="2">
        <v>3.4000000000000002E-2</v>
      </c>
      <c r="E17" s="2">
        <v>3.7999999999999999E-2</v>
      </c>
      <c r="F17" s="2">
        <v>3.3000000000000002E-2</v>
      </c>
      <c r="G17" s="2">
        <f t="shared" si="0"/>
        <v>2.4083189157584574E-3</v>
      </c>
      <c r="H17" s="2">
        <f t="shared" si="1"/>
        <v>6.8031607789786923</v>
      </c>
      <c r="I17" s="2"/>
    </row>
    <row r="18" spans="1:9" x14ac:dyDescent="0.2">
      <c r="A18" s="3" t="s">
        <v>18</v>
      </c>
      <c r="B18" s="2">
        <v>-0.06</v>
      </c>
      <c r="C18" s="2">
        <v>-5.8999999999999997E-2</v>
      </c>
      <c r="D18" s="2">
        <v>-0.06</v>
      </c>
      <c r="E18" s="2">
        <v>-5.8999999999999997E-2</v>
      </c>
      <c r="F18" s="2">
        <v>-0.06</v>
      </c>
      <c r="G18" s="2">
        <f t="shared" si="0"/>
        <v>5.4772255750516654E-4</v>
      </c>
      <c r="H18" s="2">
        <f t="shared" si="1"/>
        <v>-0.9189975797066553</v>
      </c>
      <c r="I18" s="2"/>
    </row>
    <row r="19" spans="1:9" x14ac:dyDescent="0.2">
      <c r="A19" s="3" t="s">
        <v>16</v>
      </c>
      <c r="B19" s="2">
        <v>-5.2999999999999999E-2</v>
      </c>
      <c r="C19" s="2">
        <v>-5.2999999999999999E-2</v>
      </c>
      <c r="D19" s="2">
        <v>-5.2999999999999999E-2</v>
      </c>
      <c r="E19" s="2">
        <v>-5.5E-2</v>
      </c>
      <c r="F19" s="2">
        <v>-5.5E-2</v>
      </c>
      <c r="G19" s="2">
        <f t="shared" si="0"/>
        <v>1.0954451150103331E-3</v>
      </c>
      <c r="H19" s="2">
        <f t="shared" si="1"/>
        <v>-2.0361433364504333</v>
      </c>
      <c r="I19" s="2"/>
    </row>
    <row r="20" spans="1:9" x14ac:dyDescent="0.2">
      <c r="A20" s="4"/>
      <c r="B20" s="4"/>
      <c r="C20" s="4"/>
      <c r="D20" s="4"/>
      <c r="E20" s="4"/>
      <c r="F20" s="4"/>
      <c r="G20" s="4"/>
      <c r="H20" s="4"/>
      <c r="I20" s="4"/>
    </row>
    <row r="21" spans="1:9" x14ac:dyDescent="0.2">
      <c r="A21" s="4"/>
      <c r="B21" s="4"/>
      <c r="C21" s="4"/>
      <c r="D21" s="4"/>
      <c r="E21" s="4"/>
      <c r="F21" s="4"/>
      <c r="G21" s="4"/>
      <c r="H21" s="4"/>
      <c r="I21" s="4"/>
    </row>
    <row r="22" spans="1:9" x14ac:dyDescent="0.2">
      <c r="A22" s="7" t="s">
        <v>24</v>
      </c>
      <c r="B22" s="1" t="s">
        <v>1</v>
      </c>
      <c r="C22" s="9" t="s">
        <v>2</v>
      </c>
      <c r="D22" s="9"/>
      <c r="E22" s="9" t="s">
        <v>3</v>
      </c>
      <c r="F22" s="9"/>
      <c r="G22" s="4"/>
      <c r="H22" s="4"/>
      <c r="I22" s="4"/>
    </row>
    <row r="23" spans="1:9" x14ac:dyDescent="0.2">
      <c r="A23" s="3" t="s">
        <v>23</v>
      </c>
      <c r="B23" s="4" t="s">
        <v>11</v>
      </c>
      <c r="C23" s="4" t="s">
        <v>12</v>
      </c>
      <c r="D23" s="4" t="s">
        <v>13</v>
      </c>
      <c r="E23" s="4" t="s">
        <v>14</v>
      </c>
      <c r="F23" s="4" t="s">
        <v>0</v>
      </c>
      <c r="G23" s="3" t="s">
        <v>21</v>
      </c>
      <c r="H23" s="3" t="s">
        <v>22</v>
      </c>
      <c r="I23" s="3"/>
    </row>
    <row r="24" spans="1:9" x14ac:dyDescent="0.2">
      <c r="A24" s="3" t="s">
        <v>20</v>
      </c>
      <c r="B24" s="2">
        <v>-4.2000000000000003E-2</v>
      </c>
      <c r="C24" s="2">
        <v>-4.7E-2</v>
      </c>
      <c r="D24" s="2">
        <v>-4.7E-2</v>
      </c>
      <c r="E24" s="2">
        <v>-3.7999999999999999E-2</v>
      </c>
      <c r="F24" s="2">
        <v>-3.5999999999999997E-2</v>
      </c>
      <c r="G24" s="2">
        <f>STDEV(B24:F24)</f>
        <v>5.0497524691810397E-3</v>
      </c>
      <c r="H24" s="2">
        <f>G24*100/AVERAGE(B24:F24)</f>
        <v>-12.023220164716761</v>
      </c>
      <c r="I24" s="2"/>
    </row>
    <row r="25" spans="1:9" x14ac:dyDescent="0.2">
      <c r="A25" s="3" t="s">
        <v>15</v>
      </c>
      <c r="B25" s="2">
        <v>-5.2999999999999999E-2</v>
      </c>
      <c r="C25" s="2">
        <v>-0.05</v>
      </c>
      <c r="D25" s="2">
        <v>-0.05</v>
      </c>
      <c r="E25" s="2">
        <v>-5.0999999999999997E-2</v>
      </c>
      <c r="F25" s="6">
        <v>-4.1000000000000002E-2</v>
      </c>
      <c r="G25" s="2">
        <f>STDEV(B25:E25)</f>
        <v>1.4142135623730931E-3</v>
      </c>
      <c r="H25" s="2">
        <f>G25*100/AVERAGE(B25:E25)</f>
        <v>-2.7729677693590058</v>
      </c>
      <c r="I25" s="2"/>
    </row>
    <row r="26" spans="1:9" x14ac:dyDescent="0.2">
      <c r="A26" s="3" t="s">
        <v>19</v>
      </c>
      <c r="B26" s="2">
        <v>4.3999999999999997E-2</v>
      </c>
      <c r="C26" s="2">
        <v>4.2999999999999997E-2</v>
      </c>
      <c r="D26" s="2">
        <v>2.7E-2</v>
      </c>
      <c r="E26" s="2">
        <v>4.2000000000000003E-2</v>
      </c>
      <c r="F26" s="2">
        <v>2.7000000000000003E-2</v>
      </c>
      <c r="G26" s="2">
        <f>STDEV(B26:F26)</f>
        <v>8.7920418561333053E-3</v>
      </c>
      <c r="H26" s="2">
        <f>G26*100/AVERAGE(B26:F26)</f>
        <v>24.021972284517229</v>
      </c>
      <c r="I26" s="2"/>
    </row>
    <row r="27" spans="1:9" x14ac:dyDescent="0.2">
      <c r="A27" s="3" t="s">
        <v>17</v>
      </c>
      <c r="B27" s="2">
        <v>-3.5999999999999997E-2</v>
      </c>
      <c r="C27" s="2">
        <v>-3.3999999000000003E-2</v>
      </c>
      <c r="D27" s="2">
        <v>-3.3999999000000003E-2</v>
      </c>
      <c r="E27" s="2">
        <v>-4.3999999999999997E-2</v>
      </c>
      <c r="F27" s="2">
        <v>-3.1E-2</v>
      </c>
      <c r="G27" s="2">
        <f>STDEV(B27:E27,F27)</f>
        <v>4.9193497334505797E-3</v>
      </c>
      <c r="H27" s="2">
        <f>G27*100/AVERAGE(B27:E27,F27)</f>
        <v>-13.741200526299947</v>
      </c>
      <c r="I27" s="2"/>
    </row>
    <row r="28" spans="1:9" x14ac:dyDescent="0.2">
      <c r="A28" s="3" t="s">
        <v>18</v>
      </c>
      <c r="B28" s="2">
        <v>6.5000000000000002E-2</v>
      </c>
      <c r="C28" s="2">
        <v>6.5000000000000002E-2</v>
      </c>
      <c r="D28" s="2">
        <v>6.5000000000000002E-2</v>
      </c>
      <c r="E28" s="6">
        <v>2.3999999999999994E-2</v>
      </c>
      <c r="F28" s="2">
        <v>0.06</v>
      </c>
      <c r="G28" s="2">
        <f>STDEV(B28:D28,F28)</f>
        <v>2.5000000000000022E-3</v>
      </c>
      <c r="H28" s="2">
        <f>G28*100/AVERAGE(B28:D28,F28)</f>
        <v>3.9215686274509838</v>
      </c>
      <c r="I28" s="2"/>
    </row>
    <row r="29" spans="1:9" x14ac:dyDescent="0.2">
      <c r="A29" s="3" t="s">
        <v>16</v>
      </c>
      <c r="B29" s="2">
        <v>2.3999999999999997E-2</v>
      </c>
      <c r="C29" s="2">
        <v>4.7E-2</v>
      </c>
      <c r="D29" s="2">
        <v>4.8000000000000001E-2</v>
      </c>
      <c r="E29" s="2">
        <v>5.1999999999999998E-2</v>
      </c>
      <c r="F29" s="2">
        <v>3.7000000000000005E-2</v>
      </c>
      <c r="G29" s="2">
        <f>STDEV(B29:F29)</f>
        <v>1.1282730166054683E-2</v>
      </c>
      <c r="H29" s="2">
        <f>G29*100/AVERAGE(B29:F29)</f>
        <v>27.121947514554531</v>
      </c>
      <c r="I29" s="2"/>
    </row>
    <row r="30" spans="1:9" x14ac:dyDescent="0.2">
      <c r="A30" s="4"/>
      <c r="B30" s="4"/>
      <c r="C30" s="4"/>
      <c r="D30" s="4"/>
      <c r="E30" s="4"/>
      <c r="F30" s="4"/>
      <c r="G30" s="4"/>
      <c r="H30" s="4"/>
      <c r="I30" s="4"/>
    </row>
    <row r="31" spans="1:9" x14ac:dyDescent="0.2">
      <c r="A31" s="4"/>
      <c r="B31" s="4"/>
      <c r="C31" s="4"/>
      <c r="D31" s="4"/>
      <c r="E31" s="4"/>
      <c r="F31" s="4"/>
      <c r="G31" s="4"/>
      <c r="H31" s="4"/>
      <c r="I31" s="4"/>
    </row>
    <row r="32" spans="1:9" x14ac:dyDescent="0.2">
      <c r="A32" s="7" t="s">
        <v>26</v>
      </c>
      <c r="B32" s="1" t="s">
        <v>1</v>
      </c>
      <c r="C32" s="9" t="s">
        <v>2</v>
      </c>
      <c r="D32" s="9"/>
      <c r="E32" s="9" t="s">
        <v>3</v>
      </c>
      <c r="F32" s="9"/>
      <c r="G32" s="4"/>
      <c r="H32" s="4"/>
      <c r="I32" s="4"/>
    </row>
    <row r="33" spans="1:9" x14ac:dyDescent="0.2">
      <c r="A33" s="3" t="s">
        <v>23</v>
      </c>
      <c r="B33" s="4" t="s">
        <v>11</v>
      </c>
      <c r="C33" s="4" t="s">
        <v>12</v>
      </c>
      <c r="D33" s="4" t="s">
        <v>13</v>
      </c>
      <c r="E33" s="4" t="s">
        <v>14</v>
      </c>
      <c r="F33" s="4" t="s">
        <v>0</v>
      </c>
      <c r="G33" s="3" t="s">
        <v>21</v>
      </c>
      <c r="H33" s="3" t="s">
        <v>22</v>
      </c>
      <c r="I33" s="3"/>
    </row>
    <row r="34" spans="1:9" x14ac:dyDescent="0.2">
      <c r="A34" s="3" t="s">
        <v>20</v>
      </c>
      <c r="B34" s="2">
        <v>0.72589029999999999</v>
      </c>
      <c r="C34" s="2">
        <v>0.76545589999999997</v>
      </c>
      <c r="D34" s="2">
        <v>0.7456218</v>
      </c>
      <c r="E34" s="2">
        <v>0.75772260000000002</v>
      </c>
      <c r="F34" s="2">
        <v>0.72325910000000004</v>
      </c>
      <c r="G34" s="2">
        <f>STDEV(B34:F34)</f>
        <v>1.8765667132372339E-2</v>
      </c>
      <c r="H34" s="2">
        <f>G34*100/AVERAGE(B34:F34)</f>
        <v>2.5236580167252316</v>
      </c>
      <c r="I34" s="2"/>
    </row>
    <row r="35" spans="1:9" x14ac:dyDescent="0.2">
      <c r="A35" s="3" t="s">
        <v>15</v>
      </c>
      <c r="B35" s="2">
        <v>0.15521589999999999</v>
      </c>
      <c r="C35" s="2">
        <v>0.18021999999999999</v>
      </c>
      <c r="D35" s="2">
        <v>0.186163</v>
      </c>
      <c r="E35" s="2">
        <v>0.34176679999999998</v>
      </c>
      <c r="F35" s="6">
        <v>0.3397462</v>
      </c>
      <c r="G35" s="2">
        <f>STDEV(B35:E35)</f>
        <v>8.501440893544171E-2</v>
      </c>
      <c r="H35" s="2">
        <f>G35*100/AVERAGE(B35:E35)</f>
        <v>39.387438688121023</v>
      </c>
      <c r="I35" s="2"/>
    </row>
    <row r="36" spans="1:9" x14ac:dyDescent="0.2">
      <c r="A36" s="3" t="s">
        <v>19</v>
      </c>
      <c r="B36" s="2">
        <v>1.1828583500000001</v>
      </c>
      <c r="C36" s="2">
        <v>1.0060136200000001</v>
      </c>
      <c r="D36" s="2">
        <v>0.75464235999999996</v>
      </c>
      <c r="E36" s="2">
        <v>1.1124115999999999</v>
      </c>
      <c r="F36" s="2">
        <v>0.89083542999999998</v>
      </c>
      <c r="G36" s="2">
        <f>STDEV(B36:F36)</f>
        <v>0.17150809885879398</v>
      </c>
      <c r="H36" s="2">
        <f>G36*100/AVERAGE(B36:F36)</f>
        <v>17.335392429239196</v>
      </c>
      <c r="I36" s="2"/>
    </row>
    <row r="37" spans="1:9" x14ac:dyDescent="0.2">
      <c r="A37" s="3" t="s">
        <v>17</v>
      </c>
      <c r="B37" s="2">
        <v>0.87500376000000002</v>
      </c>
      <c r="C37" s="2">
        <v>0.91099907999999996</v>
      </c>
      <c r="D37" s="2">
        <v>0.94226520000000002</v>
      </c>
      <c r="E37" s="2">
        <v>0.81213639999999998</v>
      </c>
      <c r="F37" s="2">
        <v>0.87134226999999997</v>
      </c>
      <c r="G37" s="2">
        <f>STDEV(B37:E37,F37)</f>
        <v>4.8774193895368696E-2</v>
      </c>
      <c r="H37" s="2">
        <f>G37/AVERAGE(B37:E37,F37)</f>
        <v>5.5277645229284585E-2</v>
      </c>
      <c r="I37" s="2"/>
    </row>
    <row r="38" spans="1:9" x14ac:dyDescent="0.2">
      <c r="A38" s="3" t="s">
        <v>18</v>
      </c>
      <c r="B38" s="2">
        <v>1.6805193700000001</v>
      </c>
      <c r="C38" s="2">
        <v>1.7897804100000001</v>
      </c>
      <c r="D38" s="2">
        <v>1.7721643300000001</v>
      </c>
      <c r="E38" s="6">
        <v>1.57364689</v>
      </c>
      <c r="F38" s="2">
        <v>1.7056498899999999</v>
      </c>
      <c r="G38" s="2">
        <f>STDEV(B38:D38,F38)</f>
        <v>5.226595289901452E-2</v>
      </c>
      <c r="H38" s="2">
        <f>G38*100/AVERAGE(B38:D38,F38)</f>
        <v>3.0089289207986232</v>
      </c>
      <c r="I38" s="2"/>
    </row>
    <row r="39" spans="1:9" x14ac:dyDescent="0.2">
      <c r="A39" s="3" t="s">
        <v>16</v>
      </c>
      <c r="B39" s="2">
        <v>0.56910872000000001</v>
      </c>
      <c r="C39" s="2">
        <v>0.82397752000000002</v>
      </c>
      <c r="D39" s="2">
        <v>0.83524500999999995</v>
      </c>
      <c r="E39" s="2">
        <v>1.39689771</v>
      </c>
      <c r="F39" s="2">
        <v>0.69226995000000002</v>
      </c>
      <c r="G39" s="2">
        <f>STDEV(B39:F39)</f>
        <v>0.31735604755593416</v>
      </c>
      <c r="H39" s="2">
        <f>G39*100/AVERAGE(B39:F39)</f>
        <v>36.752301989108567</v>
      </c>
      <c r="I39" s="2"/>
    </row>
    <row r="40" spans="1:9" x14ac:dyDescent="0.2">
      <c r="A40" s="4"/>
      <c r="B40" s="4"/>
      <c r="C40" s="4"/>
      <c r="D40" s="4"/>
      <c r="E40" s="4"/>
      <c r="F40" s="4"/>
      <c r="G40" s="2"/>
      <c r="H40" s="2"/>
      <c r="I40" s="2"/>
    </row>
    <row r="41" spans="1:9" x14ac:dyDescent="0.2">
      <c r="A41" s="4"/>
      <c r="B41" s="4"/>
      <c r="C41" s="4"/>
      <c r="D41" s="4"/>
      <c r="E41" s="4"/>
      <c r="F41" s="4"/>
      <c r="G41" s="2"/>
      <c r="H41" s="2"/>
      <c r="I41" s="2"/>
    </row>
    <row r="42" spans="1:9" x14ac:dyDescent="0.2">
      <c r="A42" s="7" t="s">
        <v>27</v>
      </c>
      <c r="B42" s="1" t="s">
        <v>1</v>
      </c>
      <c r="C42" s="9" t="s">
        <v>2</v>
      </c>
      <c r="D42" s="9"/>
      <c r="E42" s="9" t="s">
        <v>3</v>
      </c>
      <c r="F42" s="9"/>
      <c r="G42" s="4"/>
      <c r="H42" s="4"/>
      <c r="I42" s="4"/>
    </row>
    <row r="43" spans="1:9" x14ac:dyDescent="0.2">
      <c r="A43" s="3" t="s">
        <v>23</v>
      </c>
      <c r="B43" s="4" t="s">
        <v>11</v>
      </c>
      <c r="C43" s="4" t="s">
        <v>12</v>
      </c>
      <c r="D43" s="4" t="s">
        <v>13</v>
      </c>
      <c r="E43" s="4" t="s">
        <v>14</v>
      </c>
      <c r="F43" s="4" t="s">
        <v>0</v>
      </c>
      <c r="G43" s="3" t="s">
        <v>21</v>
      </c>
      <c r="H43" s="3" t="s">
        <v>22</v>
      </c>
      <c r="I43" s="3"/>
    </row>
    <row r="44" spans="1:9" x14ac:dyDescent="0.2">
      <c r="A44" s="3" t="s">
        <v>20</v>
      </c>
      <c r="B44" s="2">
        <v>1377.6185</v>
      </c>
      <c r="C44" s="2">
        <v>1306.4109000000001</v>
      </c>
      <c r="D44" s="2">
        <v>1341.1623</v>
      </c>
      <c r="E44" s="2">
        <v>1319.7442000000001</v>
      </c>
      <c r="F44" s="2">
        <v>1382.6303</v>
      </c>
      <c r="G44" s="2">
        <f>STDEV(B44:F44)</f>
        <v>33.986728871693415</v>
      </c>
      <c r="H44" s="2">
        <f>G44*100/AVERAGE(B44:F44)</f>
        <v>2.5259304673726897</v>
      </c>
      <c r="I44" s="2"/>
    </row>
    <row r="45" spans="1:9" x14ac:dyDescent="0.2">
      <c r="A45" s="3" t="s">
        <v>15</v>
      </c>
      <c r="B45" s="2">
        <v>6442.6373999999996</v>
      </c>
      <c r="C45" s="2">
        <v>5548.6194999999998</v>
      </c>
      <c r="D45" s="2">
        <v>5371.6343999999999</v>
      </c>
      <c r="E45" s="2">
        <v>2925.971</v>
      </c>
      <c r="F45" s="6">
        <v>2943.3730999999998</v>
      </c>
      <c r="G45" s="2">
        <f>STDEV(B45:E45)</f>
        <v>1505.6597763852051</v>
      </c>
      <c r="H45" s="2">
        <f>G45*100/AVERAGE(B45:E45)</f>
        <v>29.684459465924906</v>
      </c>
      <c r="I45" s="2"/>
    </row>
    <row r="46" spans="1:9" x14ac:dyDescent="0.2">
      <c r="A46" s="3" t="s">
        <v>19</v>
      </c>
      <c r="B46" s="2">
        <v>845.40980000000002</v>
      </c>
      <c r="C46" s="2">
        <v>994.02229999999997</v>
      </c>
      <c r="D46" s="2">
        <v>1325.1310000000001</v>
      </c>
      <c r="E46" s="2">
        <v>898.94780000000003</v>
      </c>
      <c r="F46" s="2">
        <v>1122.5418</v>
      </c>
      <c r="G46" s="2">
        <f>STDEV(B46:F46)</f>
        <v>192.32066219659791</v>
      </c>
      <c r="H46" s="2">
        <f>G46*100/AVERAGE(B46:F46)</f>
        <v>18.54210449853295</v>
      </c>
      <c r="I46" s="2"/>
    </row>
    <row r="47" spans="1:9" x14ac:dyDescent="0.2">
      <c r="A47" s="3" t="s">
        <v>17</v>
      </c>
      <c r="B47" s="2">
        <v>1142.8522</v>
      </c>
      <c r="C47" s="2">
        <v>1097.6959999999999</v>
      </c>
      <c r="D47" s="2">
        <v>1061.2723000000001</v>
      </c>
      <c r="E47" s="2">
        <v>1231.3202000000001</v>
      </c>
      <c r="F47" s="2">
        <v>1147.6546000000001</v>
      </c>
      <c r="G47" s="2">
        <f>STDEV(B47:E47,F47)</f>
        <v>63.874920620130752</v>
      </c>
      <c r="H47" s="2">
        <f>G47/AVERAGE(B47:E47,F47)</f>
        <v>5.62200512841316E-2</v>
      </c>
      <c r="I47" s="2"/>
    </row>
    <row r="48" spans="1:9" x14ac:dyDescent="0.2">
      <c r="A48" s="3" t="s">
        <v>18</v>
      </c>
      <c r="B48" s="2">
        <v>595.05409999999995</v>
      </c>
      <c r="C48" s="2">
        <v>558.7278</v>
      </c>
      <c r="D48" s="2">
        <v>564.28179999999998</v>
      </c>
      <c r="E48" s="6">
        <v>635.46659999999997</v>
      </c>
      <c r="F48" s="2">
        <v>586.28679999999997</v>
      </c>
      <c r="G48" s="2">
        <f>STDEV(B48:D48,F48)</f>
        <v>17.363672543248619</v>
      </c>
      <c r="H48" s="2">
        <f>G48*100/AVERAGE(B48:D48,F48)</f>
        <v>3.014067962881275</v>
      </c>
      <c r="I48" s="2"/>
    </row>
    <row r="49" spans="1:9" x14ac:dyDescent="0.2">
      <c r="A49" s="3" t="s">
        <v>16</v>
      </c>
      <c r="B49" s="2">
        <v>1757.1334999999999</v>
      </c>
      <c r="C49" s="2">
        <v>1213.6252999999999</v>
      </c>
      <c r="D49" s="2">
        <v>1197.2535</v>
      </c>
      <c r="E49" s="2">
        <v>715.87199999999996</v>
      </c>
      <c r="F49" s="2">
        <v>1444.5232000000001</v>
      </c>
      <c r="G49" s="2">
        <f>STDEV(B49:F49)</f>
        <v>381.83509117012215</v>
      </c>
      <c r="H49" s="2">
        <f>G49*100/AVERAGE(B49:F49)</f>
        <v>30.168339441646435</v>
      </c>
      <c r="I49" s="2"/>
    </row>
    <row r="50" spans="1:9" x14ac:dyDescent="0.2">
      <c r="A50" s="4"/>
      <c r="B50" s="4"/>
      <c r="C50" s="4"/>
      <c r="D50" s="4"/>
      <c r="E50" s="4"/>
      <c r="F50" s="4"/>
      <c r="G50" s="2"/>
      <c r="H50" s="2"/>
      <c r="I50" s="2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7" t="s">
        <v>28</v>
      </c>
      <c r="B52" s="1" t="s">
        <v>1</v>
      </c>
      <c r="C52" s="9" t="s">
        <v>2</v>
      </c>
      <c r="D52" s="9"/>
      <c r="E52" s="9" t="s">
        <v>3</v>
      </c>
      <c r="F52" s="9"/>
      <c r="G52" s="4"/>
      <c r="H52" s="4"/>
      <c r="I52" s="4"/>
    </row>
    <row r="53" spans="1:9" x14ac:dyDescent="0.2">
      <c r="A53" s="3" t="s">
        <v>23</v>
      </c>
      <c r="B53" s="4" t="s">
        <v>11</v>
      </c>
      <c r="C53" s="4" t="s">
        <v>12</v>
      </c>
      <c r="D53" s="4" t="s">
        <v>13</v>
      </c>
      <c r="E53" s="4" t="s">
        <v>14</v>
      </c>
      <c r="F53" s="4" t="s">
        <v>0</v>
      </c>
      <c r="G53" s="3" t="s">
        <v>21</v>
      </c>
      <c r="H53" s="3" t="s">
        <v>22</v>
      </c>
      <c r="I53" s="3"/>
    </row>
    <row r="54" spans="1:9" x14ac:dyDescent="0.2">
      <c r="A54" s="3" t="s">
        <v>20</v>
      </c>
      <c r="B54" s="2">
        <v>-13.653</v>
      </c>
      <c r="C54" s="2">
        <v>-11.678000000000001</v>
      </c>
      <c r="D54" s="2">
        <v>-12.535</v>
      </c>
      <c r="E54" s="2">
        <v>-9.1739999999999995</v>
      </c>
      <c r="F54" s="2">
        <v>-11.771000000000001</v>
      </c>
      <c r="G54" s="2">
        <f>STDEV(B54:F54)</f>
        <v>1.6491127008182354</v>
      </c>
      <c r="H54" s="2">
        <f>G54*100/AVERAGE(B54:F54)</f>
        <v>-14.020444311593371</v>
      </c>
      <c r="I54" s="2"/>
    </row>
    <row r="55" spans="1:9" x14ac:dyDescent="0.2">
      <c r="A55" s="3" t="s">
        <v>15</v>
      </c>
      <c r="B55" s="2">
        <v>-94.775000000000006</v>
      </c>
      <c r="C55" s="2">
        <v>-46.33</v>
      </c>
      <c r="D55" s="2">
        <v>-41.031999999999996</v>
      </c>
      <c r="E55" s="2">
        <v>-38.606999999999999</v>
      </c>
      <c r="F55" s="6">
        <v>-21.567</v>
      </c>
      <c r="G55" s="2">
        <f>STDEV(B55:E55)</f>
        <v>26.588948919930374</v>
      </c>
      <c r="H55" s="2">
        <f>G55*100/AVERAGE(B55:E55)</f>
        <v>-48.18060544328339</v>
      </c>
      <c r="I55" s="2"/>
    </row>
    <row r="56" spans="1:9" x14ac:dyDescent="0.2">
      <c r="A56" s="3" t="s">
        <v>19</v>
      </c>
      <c r="B56" s="2">
        <v>5.3419999999999996</v>
      </c>
      <c r="C56" s="2">
        <v>6.9210000000000003</v>
      </c>
      <c r="D56" s="2">
        <v>-1.6950000000000001</v>
      </c>
      <c r="E56" s="2">
        <v>7.8440000000000003</v>
      </c>
      <c r="F56" s="2">
        <v>-2.7269999999999999</v>
      </c>
      <c r="G56" s="2">
        <f>STDEV(B56:F56)</f>
        <v>4.9767270871527609</v>
      </c>
      <c r="H56" s="2">
        <f>G56*100/AVERAGE(B56:F56)</f>
        <v>158.64606589584832</v>
      </c>
      <c r="I56" s="2"/>
    </row>
    <row r="57" spans="1:9" x14ac:dyDescent="0.2">
      <c r="A57" s="3" t="s">
        <v>17</v>
      </c>
      <c r="B57" s="2">
        <v>2.0569999999999999</v>
      </c>
      <c r="C57" s="2">
        <v>0.12</v>
      </c>
      <c r="D57" s="2">
        <v>0.52800000000000002</v>
      </c>
      <c r="E57" s="2">
        <v>-7.8140000000000001</v>
      </c>
      <c r="F57" s="2">
        <v>1.931</v>
      </c>
      <c r="G57" s="2">
        <f>STDEV(B57:E57,F57)</f>
        <v>4.1015805855791738</v>
      </c>
      <c r="H57" s="2">
        <f>G57*100/AVERAGE(B57:E57,F57)</f>
        <v>-645.30846217419355</v>
      </c>
      <c r="I57" s="2"/>
    </row>
    <row r="58" spans="1:9" x14ac:dyDescent="0.2">
      <c r="A58" s="3" t="s">
        <v>18</v>
      </c>
      <c r="B58" s="2">
        <v>3.1579999999999999</v>
      </c>
      <c r="C58" s="2">
        <v>3.4780000000000002</v>
      </c>
      <c r="D58" s="2">
        <v>2.7349999999999999</v>
      </c>
      <c r="E58" s="6">
        <v>-22.088000000000001</v>
      </c>
      <c r="F58" s="2">
        <v>-8.3000000000000004E-2</v>
      </c>
      <c r="G58" s="2">
        <f>STDEV(B58:D58,F58)</f>
        <v>1.6319544519787716</v>
      </c>
      <c r="H58" s="2">
        <f>G58*100/AVERAGE(B58:D58,F58)</f>
        <v>70.282276140343313</v>
      </c>
      <c r="I58" s="2"/>
    </row>
    <row r="59" spans="1:9" x14ac:dyDescent="0.2">
      <c r="A59" s="3" t="s">
        <v>16</v>
      </c>
      <c r="B59" s="2">
        <v>-50.253999999999998</v>
      </c>
      <c r="C59" s="2">
        <v>-7.093</v>
      </c>
      <c r="D59" s="2">
        <v>-5.9509999999999996</v>
      </c>
      <c r="E59" s="2">
        <v>-2.1080000000000001</v>
      </c>
      <c r="F59" s="2">
        <v>-25.77</v>
      </c>
      <c r="G59" s="2">
        <f>STDEV(B59:F59)</f>
        <v>20.106675103059683</v>
      </c>
      <c r="H59" s="2">
        <f>G59*100/AVERAGE(B59:F59)</f>
        <v>-110.26298095474513</v>
      </c>
      <c r="I59" s="2"/>
    </row>
    <row r="60" spans="1:9" x14ac:dyDescent="0.2">
      <c r="A60" s="4"/>
      <c r="B60" s="4"/>
      <c r="C60" s="4"/>
      <c r="D60" s="4"/>
      <c r="E60" s="4"/>
      <c r="F60" s="4"/>
      <c r="G60" s="2"/>
      <c r="H60" s="2"/>
      <c r="I60" s="2"/>
    </row>
    <row r="61" spans="1:9" x14ac:dyDescent="0.2">
      <c r="A61" s="4"/>
      <c r="B61" s="4"/>
      <c r="C61" s="4"/>
      <c r="D61" s="4"/>
      <c r="E61" s="4"/>
      <c r="F61" s="4"/>
      <c r="G61" s="4"/>
      <c r="H61" s="4"/>
      <c r="I61" s="4"/>
    </row>
    <row r="62" spans="1:9" ht="17" x14ac:dyDescent="0.2">
      <c r="A62" s="8" t="s">
        <v>8</v>
      </c>
      <c r="B62" s="1" t="s">
        <v>9</v>
      </c>
      <c r="C62" s="1" t="s">
        <v>10</v>
      </c>
      <c r="D62" s="4"/>
      <c r="E62" s="4"/>
      <c r="F62" s="4"/>
      <c r="G62" s="4"/>
      <c r="H62" s="4"/>
      <c r="I62" s="4"/>
    </row>
    <row r="63" spans="1:9" x14ac:dyDescent="0.2">
      <c r="A63" s="4" t="s">
        <v>5</v>
      </c>
      <c r="B63" s="4">
        <v>0.35</v>
      </c>
      <c r="C63" s="4">
        <v>0.42</v>
      </c>
      <c r="D63" s="4"/>
      <c r="E63" s="4"/>
      <c r="F63" s="4"/>
      <c r="G63" s="4"/>
      <c r="H63" s="4"/>
      <c r="I63" s="4"/>
    </row>
    <row r="64" spans="1:9" x14ac:dyDescent="0.2">
      <c r="A64" s="4" t="s">
        <v>4</v>
      </c>
      <c r="B64" s="4">
        <v>-7.0000000000000007E-2</v>
      </c>
      <c r="C64" s="4">
        <v>-0.17</v>
      </c>
      <c r="D64" s="4"/>
      <c r="E64" s="4"/>
      <c r="F64" s="4"/>
      <c r="G64" s="4"/>
      <c r="H64" s="4"/>
      <c r="I64" s="4"/>
    </row>
    <row r="65" spans="1:9" x14ac:dyDescent="0.2">
      <c r="A65" s="4" t="s">
        <v>6</v>
      </c>
      <c r="B65" s="4">
        <v>0.37</v>
      </c>
      <c r="C65" s="4">
        <v>0.23</v>
      </c>
      <c r="D65" s="4"/>
      <c r="E65" s="4"/>
      <c r="F65" s="4"/>
      <c r="G65" s="4"/>
      <c r="H65" s="4"/>
      <c r="I65" s="4"/>
    </row>
    <row r="66" spans="1:9" x14ac:dyDescent="0.2">
      <c r="A66" s="4" t="s">
        <v>7</v>
      </c>
      <c r="B66" s="4">
        <v>0.71</v>
      </c>
      <c r="C66" s="4">
        <v>0.78</v>
      </c>
      <c r="D66" s="4"/>
      <c r="E66" s="4"/>
      <c r="F66" s="4"/>
      <c r="G66" s="4"/>
      <c r="H66" s="4"/>
      <c r="I66" s="4"/>
    </row>
    <row r="67" spans="1:9" x14ac:dyDescent="0.2">
      <c r="A67" s="4"/>
      <c r="B67" s="4"/>
      <c r="C67" s="4"/>
      <c r="D67" s="4"/>
      <c r="E67" s="4"/>
      <c r="F67" s="4"/>
      <c r="G67" s="4"/>
      <c r="H67" s="4"/>
      <c r="I67" s="4"/>
    </row>
    <row r="68" spans="1:9" x14ac:dyDescent="0.2">
      <c r="A68" s="4"/>
      <c r="B68" s="4"/>
      <c r="C68" s="4"/>
      <c r="D68" s="4"/>
      <c r="E68" s="4"/>
      <c r="F68" s="4"/>
      <c r="G68" s="4"/>
      <c r="H68" s="4"/>
      <c r="I68" s="4"/>
    </row>
  </sheetData>
  <mergeCells count="12">
    <mergeCell ref="C52:D52"/>
    <mergeCell ref="E52:F52"/>
    <mergeCell ref="E42:F42"/>
    <mergeCell ref="C42:D42"/>
    <mergeCell ref="E32:F32"/>
    <mergeCell ref="C32:D32"/>
    <mergeCell ref="C22:D22"/>
    <mergeCell ref="E22:F22"/>
    <mergeCell ref="C2:D2"/>
    <mergeCell ref="E2:F2"/>
    <mergeCell ref="C12:D12"/>
    <mergeCell ref="E12:F12"/>
  </mergeCells>
  <pageMargins left="0.7" right="0.7" top="0.75" bottom="0.75" header="0.3" footer="0.3"/>
  <ignoredErrors>
    <ignoredError sqref="G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Piezo and mech prop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Srinidhi</dc:creator>
  <cp:lastModifiedBy>Microsoft Office User</cp:lastModifiedBy>
  <dcterms:created xsi:type="dcterms:W3CDTF">2020-07-06T13:38:39Z</dcterms:created>
  <dcterms:modified xsi:type="dcterms:W3CDTF">2022-10-27T09:36:39Z</dcterms:modified>
</cp:coreProperties>
</file>